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11790" tabRatio="906" activeTab="9"/>
  </bookViews>
  <sheets>
    <sheet name="初二1" sheetId="7" r:id="rId1"/>
    <sheet name="初二2" sheetId="9" r:id="rId2"/>
    <sheet name="初二3" sheetId="8" r:id="rId3"/>
    <sheet name="初二4" sheetId="10" r:id="rId4"/>
    <sheet name="初二5" sheetId="11" r:id="rId5"/>
    <sheet name="初二6" sheetId="5" r:id="rId6"/>
    <sheet name="初二7" sheetId="3" r:id="rId7"/>
    <sheet name="初二8" sheetId="12" r:id="rId8"/>
    <sheet name="总表" sheetId="13" r:id="rId9"/>
    <sheet name="Sheet1" sheetId="21" r:id="rId10"/>
    <sheet name="总表2" sheetId="14" r:id="rId11"/>
    <sheet name="按名次" sheetId="15" r:id="rId12"/>
    <sheet name="综合排名" sheetId="16" r:id="rId13"/>
    <sheet name="优秀率排名" sheetId="17" r:id="rId14"/>
    <sheet name="及格率排名" sheetId="18" r:id="rId15"/>
    <sheet name="平均分排名" sheetId="19" r:id="rId16"/>
    <sheet name="准考证号" sheetId="20" r:id="rId17"/>
  </sheets>
  <definedNames>
    <definedName name="_xlnm._FilterDatabase" localSheetId="10" hidden="1">总表2!#REF!</definedName>
    <definedName name="_xlnm.Print_Titles" localSheetId="11">按名次!#REF!</definedName>
  </definedNames>
  <calcPr calcId="144525"/>
</workbook>
</file>

<file path=xl/sharedStrings.xml><?xml version="1.0" encoding="utf-8"?>
<sst xmlns="http://schemas.openxmlformats.org/spreadsheetml/2006/main" count="2559" uniqueCount="778">
  <si>
    <t>考号</t>
  </si>
  <si>
    <t>姓名</t>
  </si>
  <si>
    <t>语文
120分</t>
  </si>
  <si>
    <t>数学
120分</t>
  </si>
  <si>
    <t>英语
120分</t>
  </si>
  <si>
    <t>政治</t>
  </si>
  <si>
    <t>历史</t>
  </si>
  <si>
    <t>地理</t>
  </si>
  <si>
    <t>生 物</t>
  </si>
  <si>
    <t>物理</t>
  </si>
  <si>
    <t>总分</t>
  </si>
  <si>
    <t>班级名次</t>
  </si>
  <si>
    <t>年级名次</t>
  </si>
  <si>
    <t>语文
年级排名</t>
  </si>
  <si>
    <t>数学
年级排名</t>
  </si>
  <si>
    <t>英语
年级排名</t>
  </si>
  <si>
    <t>政治
年级排名</t>
  </si>
  <si>
    <t>历史
年级排名</t>
  </si>
  <si>
    <t>地理
年级排名</t>
  </si>
  <si>
    <t>生物
年级排名</t>
  </si>
  <si>
    <t>物理
年级排名</t>
  </si>
  <si>
    <t>陈锦宇</t>
  </si>
  <si>
    <t>陈显凡</t>
  </si>
  <si>
    <t>陈宥玮</t>
  </si>
  <si>
    <t>陈梓泓</t>
  </si>
  <si>
    <t>戴家乐</t>
  </si>
  <si>
    <t>符谷基</t>
  </si>
  <si>
    <t>符曼妮</t>
  </si>
  <si>
    <t>郭天阳</t>
  </si>
  <si>
    <t>候玺伦</t>
  </si>
  <si>
    <t>胡其巧</t>
  </si>
  <si>
    <t>黄堂卫</t>
  </si>
  <si>
    <t>黄雨萱</t>
  </si>
  <si>
    <t>李奥博</t>
  </si>
  <si>
    <t>李婉祯</t>
  </si>
  <si>
    <t>李先国</t>
  </si>
  <si>
    <t>梁健新</t>
  </si>
  <si>
    <t>林思妤</t>
  </si>
  <si>
    <t>罗俊豪</t>
  </si>
  <si>
    <t>骆怡静</t>
  </si>
  <si>
    <t>莫如璇</t>
  </si>
  <si>
    <t>莫耀翔</t>
  </si>
  <si>
    <t>彭安欣</t>
  </si>
  <si>
    <t>苏运锴</t>
  </si>
  <si>
    <t>唐静轩</t>
  </si>
  <si>
    <t>唐蔚良</t>
  </si>
  <si>
    <t>王海清</t>
  </si>
  <si>
    <t>王一琳</t>
  </si>
  <si>
    <t>吴槟楠</t>
  </si>
  <si>
    <t>吴洁怡</t>
  </si>
  <si>
    <t>吴  宇</t>
  </si>
  <si>
    <t>肖佳佳</t>
  </si>
  <si>
    <t>邢增益</t>
  </si>
  <si>
    <t>杨  晨</t>
  </si>
  <si>
    <t>叶长泓</t>
  </si>
  <si>
    <t>张  楠</t>
  </si>
  <si>
    <t>张满钰</t>
  </si>
  <si>
    <t>张宇茂</t>
  </si>
  <si>
    <t>钟远宜</t>
  </si>
  <si>
    <t>周召栋</t>
  </si>
  <si>
    <t>平均分</t>
  </si>
  <si>
    <t>60/72分 以上</t>
  </si>
  <si>
    <t>80/96分 以上</t>
  </si>
  <si>
    <t>0-59/71</t>
  </si>
  <si>
    <t>最高分</t>
  </si>
  <si>
    <t>最低分</t>
  </si>
  <si>
    <t>人数</t>
  </si>
  <si>
    <t>优秀率</t>
  </si>
  <si>
    <t>及格率</t>
  </si>
  <si>
    <t>姓　名</t>
  </si>
  <si>
    <t>闭永康</t>
  </si>
  <si>
    <t>曾彦凯</t>
  </si>
  <si>
    <t>陈相君</t>
  </si>
  <si>
    <t>陈霄亮</t>
  </si>
  <si>
    <t>陈雨汐</t>
  </si>
  <si>
    <t>陈昀邑</t>
  </si>
  <si>
    <t>邓成辉</t>
  </si>
  <si>
    <t>符鸿涛</t>
  </si>
  <si>
    <t>关婷婷</t>
  </si>
  <si>
    <t>郭彦宏</t>
  </si>
  <si>
    <t>韩喜畴</t>
  </si>
  <si>
    <t>韩永晶</t>
  </si>
  <si>
    <t>黄榆敏</t>
  </si>
  <si>
    <t>黄梓皓</t>
  </si>
  <si>
    <t>吉彦伯</t>
  </si>
  <si>
    <t>林静宇</t>
  </si>
  <si>
    <t>林先宇</t>
  </si>
  <si>
    <t>罗丽萍</t>
  </si>
  <si>
    <t>孟琬清</t>
  </si>
  <si>
    <t>欧阳润</t>
  </si>
  <si>
    <t>孙天福</t>
  </si>
  <si>
    <t>唐  轩</t>
  </si>
  <si>
    <t>唐一夫</t>
  </si>
  <si>
    <t>王佳仪</t>
  </si>
  <si>
    <t>王旭</t>
  </si>
  <si>
    <t>王阳钰</t>
  </si>
  <si>
    <t>王瑜钊</t>
  </si>
  <si>
    <t>吴多沅</t>
  </si>
  <si>
    <t>吴宇森</t>
  </si>
  <si>
    <t>肖  淋</t>
  </si>
  <si>
    <t>谢海裕</t>
  </si>
  <si>
    <t>徐小仪</t>
  </si>
  <si>
    <t>杨钦翰</t>
  </si>
  <si>
    <t>叶子豪</t>
  </si>
  <si>
    <t>云  涓</t>
  </si>
  <si>
    <t>张子恒</t>
  </si>
  <si>
    <t>60/72
以上</t>
  </si>
  <si>
    <t>80/96分
以上</t>
  </si>
  <si>
    <t>衡眉</t>
  </si>
  <si>
    <t>鲍奕坤</t>
  </si>
  <si>
    <t>杨敏燕</t>
  </si>
  <si>
    <t>谭雨欣</t>
  </si>
  <si>
    <t>杨锦鸿</t>
  </si>
  <si>
    <t>杨泽伦</t>
  </si>
  <si>
    <t>王皓麟</t>
  </si>
  <si>
    <t>李邦凯</t>
  </si>
  <si>
    <t>孙菁</t>
  </si>
  <si>
    <t>吴子旭</t>
  </si>
  <si>
    <t>解禹泽</t>
  </si>
  <si>
    <t>洪睿</t>
  </si>
  <si>
    <t>程池</t>
  </si>
  <si>
    <t>李想</t>
  </si>
  <si>
    <t>洪阳</t>
  </si>
  <si>
    <t>黄思语</t>
  </si>
  <si>
    <t>庄国策</t>
  </si>
  <si>
    <t>罗娴</t>
  </si>
  <si>
    <t>孙笠镤</t>
  </si>
  <si>
    <t>朱敏敏</t>
  </si>
  <si>
    <t>王舒艺</t>
  </si>
  <si>
    <t>肖旻雯</t>
  </si>
  <si>
    <t>孔维一</t>
  </si>
  <si>
    <t>季皖渝</t>
  </si>
  <si>
    <t>段泓成</t>
  </si>
  <si>
    <t>秦意刚</t>
  </si>
  <si>
    <t>杨竣淏</t>
  </si>
  <si>
    <t>林倩如</t>
  </si>
  <si>
    <t>杨仁洁</t>
  </si>
  <si>
    <t>祝亚桐</t>
  </si>
  <si>
    <t>陈佳敏</t>
  </si>
  <si>
    <t>张艺潇</t>
  </si>
  <si>
    <t>金浩然</t>
  </si>
  <si>
    <t>陈俊桦</t>
  </si>
  <si>
    <t>程作宇</t>
  </si>
  <si>
    <t>李海山</t>
  </si>
  <si>
    <t>许可健</t>
  </si>
  <si>
    <t>郑敦程</t>
  </si>
  <si>
    <t>王梓凝</t>
  </si>
  <si>
    <t>曾宏源</t>
  </si>
  <si>
    <t>蔡  友</t>
  </si>
  <si>
    <t>陈  婕</t>
  </si>
  <si>
    <t>陈崇裕</t>
  </si>
  <si>
    <t>陈俊儒</t>
  </si>
  <si>
    <t>陈烊壮</t>
  </si>
  <si>
    <t>陈依仪</t>
  </si>
  <si>
    <t>陈在海</t>
  </si>
  <si>
    <t>董晟祺</t>
  </si>
  <si>
    <t>符志海</t>
  </si>
  <si>
    <t>何彬彬</t>
  </si>
  <si>
    <t>黄  宸</t>
  </si>
  <si>
    <t>黄心怡</t>
  </si>
  <si>
    <t>吉家琛</t>
  </si>
  <si>
    <t>李  琳</t>
  </si>
  <si>
    <t>李传华</t>
  </si>
  <si>
    <t>梁其洲</t>
  </si>
  <si>
    <t>梁钰偲</t>
  </si>
  <si>
    <t>陆玫伶</t>
  </si>
  <si>
    <t>吕书丞</t>
  </si>
  <si>
    <t>蒙王妃</t>
  </si>
  <si>
    <t>潘朵拉</t>
  </si>
  <si>
    <t>潘家宽</t>
  </si>
  <si>
    <t>覃飞钰</t>
  </si>
  <si>
    <t>谭  翘</t>
  </si>
  <si>
    <t>唐英议</t>
  </si>
  <si>
    <t>王邦谊</t>
  </si>
  <si>
    <t>王金鲍</t>
  </si>
  <si>
    <t>王振浩</t>
  </si>
  <si>
    <t>翁小珺</t>
  </si>
  <si>
    <t>吴毓瑞</t>
  </si>
  <si>
    <t>徐静怡</t>
  </si>
  <si>
    <t>余湘湘</t>
  </si>
  <si>
    <t>郑  隆</t>
  </si>
  <si>
    <t>郑晴璐</t>
  </si>
  <si>
    <t>郑天禧</t>
  </si>
  <si>
    <t>祝  康</t>
  </si>
  <si>
    <t>韩伟杰</t>
  </si>
  <si>
    <t>廖  鹏</t>
  </si>
  <si>
    <t>蔡劲鸿</t>
  </si>
  <si>
    <t>陈嘉</t>
  </si>
  <si>
    <t>陈大纬</t>
  </si>
  <si>
    <t>陈尚余</t>
  </si>
  <si>
    <t>陈一赫</t>
  </si>
  <si>
    <t>陈泽斐</t>
  </si>
  <si>
    <t>方育</t>
  </si>
  <si>
    <t>符宝蓉</t>
  </si>
  <si>
    <t>傅佑杰</t>
  </si>
  <si>
    <t>何浩宾</t>
  </si>
  <si>
    <t>黄崇铭</t>
  </si>
  <si>
    <t>黄晓曦</t>
  </si>
  <si>
    <t>简德弦</t>
  </si>
  <si>
    <t>李斯家</t>
  </si>
  <si>
    <t>梁迅</t>
  </si>
  <si>
    <t>梁振华</t>
  </si>
  <si>
    <t>林展鹏</t>
  </si>
  <si>
    <t>柳晓颖</t>
  </si>
  <si>
    <t>马钰</t>
  </si>
  <si>
    <t>蒙钟程</t>
  </si>
  <si>
    <t>欧一喧</t>
  </si>
  <si>
    <t>彭嘉诚</t>
  </si>
  <si>
    <t>王敏</t>
  </si>
  <si>
    <t>王邦颉</t>
  </si>
  <si>
    <t>王子文</t>
  </si>
  <si>
    <t>翁慧琳</t>
  </si>
  <si>
    <t>吴俊樘</t>
  </si>
  <si>
    <t>夏铭源</t>
  </si>
  <si>
    <t>邢钰佳</t>
  </si>
  <si>
    <t>徐川洲</t>
  </si>
  <si>
    <t>杨洋</t>
  </si>
  <si>
    <t>张程</t>
  </si>
  <si>
    <t>郑君浩</t>
  </si>
  <si>
    <t>郑宇新</t>
  </si>
  <si>
    <t>庄国德</t>
  </si>
  <si>
    <t>谢嘉诚</t>
  </si>
  <si>
    <t>吴淑伦</t>
  </si>
  <si>
    <t>文嘉伟</t>
  </si>
  <si>
    <t>曾垂奋</t>
  </si>
  <si>
    <t>陈泓宇</t>
  </si>
  <si>
    <t>陈世杰</t>
  </si>
  <si>
    <t>陈宣谷</t>
  </si>
  <si>
    <t>陈颖宇</t>
  </si>
  <si>
    <t>陈志函</t>
  </si>
  <si>
    <t>冯慧璇</t>
  </si>
  <si>
    <t>葛净彤</t>
  </si>
  <si>
    <t>何声言</t>
  </si>
  <si>
    <t>黄宏壮</t>
  </si>
  <si>
    <t>黄诗涵</t>
  </si>
  <si>
    <t>李涛</t>
  </si>
  <si>
    <t>李志铿</t>
  </si>
  <si>
    <t>林炽</t>
  </si>
  <si>
    <t>刘顺涛</t>
  </si>
  <si>
    <t>刘欣洁</t>
  </si>
  <si>
    <t>莫晋</t>
  </si>
  <si>
    <t>聂  淼</t>
  </si>
  <si>
    <t>史贵伟</t>
  </si>
  <si>
    <t>宋晓芬</t>
  </si>
  <si>
    <t>唐  浩</t>
  </si>
  <si>
    <t>涂文馨</t>
  </si>
  <si>
    <t>王丁乐</t>
  </si>
  <si>
    <t>王梓钰</t>
  </si>
  <si>
    <t>温紫翠</t>
  </si>
  <si>
    <t>吴英玲</t>
  </si>
  <si>
    <t>吴其鸿</t>
  </si>
  <si>
    <t>徐锴智</t>
  </si>
  <si>
    <t>杨夏瑜</t>
  </si>
  <si>
    <t>杨祖源</t>
  </si>
  <si>
    <t>张铁凌</t>
  </si>
  <si>
    <t>郑涵</t>
  </si>
  <si>
    <t>周国豪</t>
  </si>
  <si>
    <t>庄铭浩</t>
  </si>
  <si>
    <t>左雨穗</t>
  </si>
  <si>
    <t>何昌泰</t>
  </si>
  <si>
    <t>王思尹</t>
  </si>
  <si>
    <t>王茹</t>
  </si>
  <si>
    <t>黄今畅</t>
  </si>
  <si>
    <t>史运炜</t>
  </si>
  <si>
    <t>唐欣怡</t>
  </si>
  <si>
    <t>高忠俊</t>
  </si>
  <si>
    <t>雷宝墨</t>
  </si>
  <si>
    <t>郑建辉</t>
  </si>
  <si>
    <t>陈智远</t>
  </si>
  <si>
    <t>王霖</t>
  </si>
  <si>
    <t>陈思好</t>
  </si>
  <si>
    <t>梁超文</t>
  </si>
  <si>
    <t>何宇承</t>
  </si>
  <si>
    <t>薛智耀</t>
  </si>
  <si>
    <t>佘家宜</t>
  </si>
  <si>
    <t>王定宇</t>
  </si>
  <si>
    <t>符芳源</t>
  </si>
  <si>
    <t>方雪蓉</t>
  </si>
  <si>
    <t>杨雯婷</t>
  </si>
  <si>
    <t>严教豪</t>
  </si>
  <si>
    <t>陈汲极</t>
  </si>
  <si>
    <t>温韩飞</t>
  </si>
  <si>
    <t>林明超</t>
  </si>
  <si>
    <t>符雅雯</t>
  </si>
  <si>
    <t>王源</t>
  </si>
  <si>
    <t>武博仲</t>
  </si>
  <si>
    <t>张荣晔</t>
  </si>
  <si>
    <t>左一睿</t>
  </si>
  <si>
    <t>唐才乐</t>
  </si>
  <si>
    <t>曹歆然</t>
  </si>
  <si>
    <t>吴树良</t>
  </si>
  <si>
    <t>陈思宇</t>
  </si>
  <si>
    <t>李文博</t>
  </si>
  <si>
    <t>牟桐瑶</t>
  </si>
  <si>
    <t>周家旺</t>
  </si>
  <si>
    <t>王雪玲</t>
  </si>
  <si>
    <t>陈国奕</t>
  </si>
  <si>
    <t>曾令杰</t>
  </si>
  <si>
    <t>陈继聪</t>
  </si>
  <si>
    <t>陈堇墨</t>
  </si>
  <si>
    <t>陈伟鹏</t>
  </si>
  <si>
    <t>程俊喆</t>
  </si>
  <si>
    <t>符芳卓</t>
  </si>
  <si>
    <t>符祺琳</t>
  </si>
  <si>
    <t>洪智贤</t>
  </si>
  <si>
    <t>黄彩玲</t>
  </si>
  <si>
    <t>黄子圆</t>
  </si>
  <si>
    <t>黎宇翔</t>
  </si>
  <si>
    <t>李文潮</t>
  </si>
  <si>
    <t>李欣瑶</t>
  </si>
  <si>
    <t>林祺超</t>
  </si>
  <si>
    <t>林艺精</t>
  </si>
  <si>
    <t>龙俊腾</t>
  </si>
  <si>
    <t>罗 荏</t>
  </si>
  <si>
    <t>莫僮深</t>
  </si>
  <si>
    <t>莫耘菲</t>
  </si>
  <si>
    <t>任琪潼</t>
  </si>
  <si>
    <t>苏利拓</t>
  </si>
  <si>
    <t>唐嘉豪</t>
  </si>
  <si>
    <t>唐欣妍</t>
  </si>
  <si>
    <t>王国阳</t>
  </si>
  <si>
    <t>王 蕾</t>
  </si>
  <si>
    <t>王平语</t>
  </si>
  <si>
    <t>符惠淋</t>
  </si>
  <si>
    <t>吴  涵</t>
  </si>
  <si>
    <t>吴挺梁</t>
  </si>
  <si>
    <t>冼康一</t>
  </si>
  <si>
    <t>肖 茜</t>
  </si>
  <si>
    <t>严教昕</t>
  </si>
  <si>
    <t>杨 珊</t>
  </si>
  <si>
    <t>张  渝</t>
  </si>
  <si>
    <t>周梦琳</t>
  </si>
  <si>
    <t>周奕轩</t>
  </si>
  <si>
    <t>杜婉茹</t>
  </si>
  <si>
    <t>方 浩</t>
  </si>
  <si>
    <t>刘心岚</t>
  </si>
  <si>
    <t>王彤</t>
  </si>
  <si>
    <t>连婧羽</t>
  </si>
  <si>
    <t>刘元阡</t>
  </si>
  <si>
    <t>曹玥</t>
  </si>
  <si>
    <t>序号</t>
  </si>
  <si>
    <t>语文</t>
  </si>
  <si>
    <t>数学</t>
  </si>
  <si>
    <t>英语</t>
  </si>
  <si>
    <t>生物</t>
  </si>
  <si>
    <t>年级排名</t>
  </si>
  <si>
    <t>全年级
总分</t>
  </si>
  <si>
    <t>全年级
平均分</t>
  </si>
  <si>
    <t>全年级
最高分</t>
  </si>
  <si>
    <t>全年级
最低分</t>
  </si>
  <si>
    <t>全年级
实考人数</t>
  </si>
  <si>
    <t>全年级
优秀率</t>
  </si>
  <si>
    <t>全年级
及格率</t>
  </si>
  <si>
    <t>1班优秀率</t>
  </si>
  <si>
    <t>1班及格率</t>
  </si>
  <si>
    <t>1班平均分</t>
  </si>
  <si>
    <t>2班优秀率</t>
  </si>
  <si>
    <t>2班及格率</t>
  </si>
  <si>
    <t>2班平均分</t>
  </si>
  <si>
    <t>3班优秀率</t>
  </si>
  <si>
    <t>3班及格率</t>
  </si>
  <si>
    <t>3班平均分</t>
  </si>
  <si>
    <t>4班优秀率</t>
  </si>
  <si>
    <t>4班及格率</t>
  </si>
  <si>
    <t>4班平均分</t>
  </si>
  <si>
    <t>5班优秀率</t>
  </si>
  <si>
    <t>5班及格率</t>
  </si>
  <si>
    <t>5班平均分</t>
  </si>
  <si>
    <t>6班优秀率</t>
  </si>
  <si>
    <t>6班及格率</t>
  </si>
  <si>
    <t>6班平均分</t>
  </si>
  <si>
    <t>7班优秀率</t>
  </si>
  <si>
    <t>7班及格率</t>
  </si>
  <si>
    <t>7班平均分</t>
  </si>
  <si>
    <t>8班优秀率</t>
  </si>
  <si>
    <t>8班及格率</t>
  </si>
  <si>
    <t>8班平均分</t>
  </si>
  <si>
    <t>全年级</t>
  </si>
  <si>
    <t>综合指标</t>
  </si>
  <si>
    <t xml:space="preserve">物理 </t>
  </si>
  <si>
    <t>全部综合</t>
  </si>
  <si>
    <t>排名</t>
  </si>
  <si>
    <t>平均分名次</t>
  </si>
  <si>
    <t>冯学鸿</t>
  </si>
  <si>
    <t>庞雯文</t>
  </si>
  <si>
    <t>喻至嵘</t>
  </si>
  <si>
    <t xml:space="preserve">   科目
 班级</t>
  </si>
  <si>
    <t>班主任</t>
  </si>
  <si>
    <t>综合</t>
  </si>
  <si>
    <t>指数</t>
  </si>
  <si>
    <t>科任</t>
  </si>
  <si>
    <t>合格率</t>
  </si>
  <si>
    <t>综合
指标</t>
  </si>
  <si>
    <t>综合排名</t>
  </si>
  <si>
    <t>莫尔静</t>
  </si>
  <si>
    <t>林开富</t>
  </si>
  <si>
    <t>陈小娟</t>
  </si>
  <si>
    <t>蔡于锋</t>
  </si>
  <si>
    <t>李儒伟</t>
  </si>
  <si>
    <t>黄彩珍</t>
  </si>
  <si>
    <t>文华锋</t>
  </si>
  <si>
    <t>莫健珠</t>
  </si>
  <si>
    <t>李秀章</t>
  </si>
  <si>
    <t>谭雨晴</t>
  </si>
  <si>
    <t>陈灵丁</t>
  </si>
  <si>
    <t>苏雅馨</t>
  </si>
  <si>
    <t>杨爱彬</t>
  </si>
  <si>
    <t>刘隽</t>
  </si>
  <si>
    <t>卢国兴</t>
  </si>
  <si>
    <t>冯学安</t>
  </si>
  <si>
    <t>黄曼宁</t>
  </si>
  <si>
    <t>陈荟花</t>
  </si>
  <si>
    <t>陈海花</t>
  </si>
  <si>
    <t>李敦鹏</t>
  </si>
  <si>
    <t>庞伟</t>
  </si>
  <si>
    <t>李改芬</t>
  </si>
  <si>
    <t>陈红霞</t>
  </si>
  <si>
    <t>林翔圳</t>
  </si>
  <si>
    <t>朱俊玮</t>
  </si>
  <si>
    <t>吴秋丁</t>
  </si>
  <si>
    <t>唐玉珊</t>
  </si>
  <si>
    <t>郑芳雅</t>
  </si>
  <si>
    <t>合计</t>
  </si>
  <si>
    <t>海口市第一中学（南海）2020   -2021   学年度第 一  学期初二年级10月月考</t>
  </si>
  <si>
    <t>优秀率排名</t>
  </si>
  <si>
    <r>
      <rPr>
        <b/>
        <sz val="12"/>
        <color rgb="FF000000"/>
        <rFont val="宋体"/>
        <charset val="134"/>
      </rPr>
      <t xml:space="preserve">     </t>
    </r>
    <r>
      <rPr>
        <b/>
        <sz val="12"/>
        <color indexed="8"/>
        <rFont val="宋体"/>
        <charset val="134"/>
      </rPr>
      <t>科目</t>
    </r>
    <r>
      <rPr>
        <b/>
        <sz val="12"/>
        <color indexed="8"/>
        <rFont val="宋体"/>
        <charset val="134"/>
      </rPr>
      <t xml:space="preserve">
</t>
    </r>
    <r>
      <rPr>
        <b/>
        <sz val="12"/>
        <color indexed="8"/>
        <rFont val="宋体"/>
        <charset val="134"/>
      </rPr>
      <t>班级</t>
    </r>
  </si>
  <si>
    <t>1班</t>
  </si>
  <si>
    <t>2班</t>
  </si>
  <si>
    <t>3班</t>
  </si>
  <si>
    <t>4班</t>
  </si>
  <si>
    <t>5班</t>
  </si>
  <si>
    <t>6班</t>
  </si>
  <si>
    <t>7班</t>
  </si>
  <si>
    <t>8班</t>
  </si>
  <si>
    <t>及格率排名</t>
  </si>
  <si>
    <t>平均分排名</t>
  </si>
  <si>
    <t>班级</t>
  </si>
  <si>
    <t>语次</t>
  </si>
  <si>
    <t>数次</t>
  </si>
  <si>
    <t>英次</t>
  </si>
  <si>
    <t>政次</t>
  </si>
  <si>
    <t>历次</t>
  </si>
  <si>
    <t>地次</t>
  </si>
  <si>
    <t>生次</t>
  </si>
  <si>
    <t>物次</t>
  </si>
  <si>
    <t>名次</t>
  </si>
  <si>
    <t xml:space="preserve"> </t>
  </si>
  <si>
    <t>年级学号</t>
  </si>
  <si>
    <t>准考证号</t>
  </si>
  <si>
    <t>班级学号</t>
  </si>
  <si>
    <t>学号</t>
  </si>
  <si>
    <t>0101</t>
  </si>
  <si>
    <t>0302</t>
  </si>
  <si>
    <t>0102</t>
  </si>
  <si>
    <t>0331</t>
  </si>
  <si>
    <t>0103</t>
  </si>
  <si>
    <t>0338</t>
  </si>
  <si>
    <t>0104</t>
  </si>
  <si>
    <t>0339</t>
  </si>
  <si>
    <t>0105</t>
  </si>
  <si>
    <t>0340</t>
  </si>
  <si>
    <t>0106</t>
  </si>
  <si>
    <t>0538</t>
  </si>
  <si>
    <t>0107</t>
  </si>
  <si>
    <t>0736</t>
  </si>
  <si>
    <t>0108</t>
  </si>
  <si>
    <t>0840</t>
  </si>
  <si>
    <t>0109</t>
  </si>
  <si>
    <t>0841</t>
  </si>
  <si>
    <t>0110</t>
  </si>
  <si>
    <t>0842</t>
  </si>
  <si>
    <t>0111</t>
  </si>
  <si>
    <t>0843</t>
  </si>
  <si>
    <t>0112</t>
  </si>
  <si>
    <t>0844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</si>
  <si>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</si>
  <si>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</si>
  <si>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</si>
  <si>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</si>
  <si>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</si>
  <si>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</si>
  <si>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</si>
  <si>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</si>
  <si>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</si>
  <si>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</si>
  <si>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</si>
  <si>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</si>
  <si>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</si>
  <si>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</si>
  <si>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</si>
  <si>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</si>
  <si>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</si>
  <si>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</si>
  <si>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r>
      <rPr>
        <sz val="12"/>
        <color rgb="FF000000"/>
        <rFont val="宋体"/>
        <charset val="134"/>
      </rPr>
      <t>吴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宇</t>
    </r>
  </si>
  <si>
    <t>0131</t>
  </si>
  <si>
    <t>0132</t>
  </si>
  <si>
    <t>0133</t>
  </si>
  <si>
    <r>
      <rPr>
        <sz val="12"/>
        <color rgb="FF000000"/>
        <rFont val="宋体"/>
        <charset val="134"/>
      </rPr>
      <t>杨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晨</t>
    </r>
  </si>
  <si>
    <t>0134</t>
  </si>
  <si>
    <t>0135</t>
  </si>
  <si>
    <r>
      <rPr>
        <sz val="12"/>
        <color rgb="FF000000"/>
        <rFont val="宋体"/>
        <charset val="134"/>
      </rPr>
      <t>张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楠</t>
    </r>
  </si>
  <si>
    <t>0136</t>
  </si>
  <si>
    <t>0137</t>
  </si>
  <si>
    <t>0138</t>
  </si>
  <si>
    <t>0139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</si>
  <si>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</si>
  <si>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</si>
  <si>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</si>
  <si>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</si>
  <si>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</si>
  <si>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</si>
  <si>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</si>
  <si>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</si>
  <si>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</si>
  <si>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</si>
  <si>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</si>
  <si>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</si>
  <si>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</si>
  <si>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</si>
  <si>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</si>
  <si>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</si>
  <si>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</si>
  <si>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</si>
  <si>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</si>
  <si>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</si>
  <si>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</si>
  <si>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</si>
  <si>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r>
      <rPr>
        <sz val="12"/>
        <color rgb="FF000000"/>
        <rFont val="宋体"/>
        <charset val="134"/>
      </rPr>
      <t>唐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轩</t>
    </r>
  </si>
  <si>
    <t>0223</t>
  </si>
  <si>
    <t>0224</t>
  </si>
  <si>
    <t>0225</t>
  </si>
  <si>
    <t>0226</t>
  </si>
  <si>
    <t>0227</t>
  </si>
  <si>
    <t>0228</t>
  </si>
  <si>
    <t>0229</t>
  </si>
  <si>
    <t>0230</t>
  </si>
  <si>
    <r>
      <rPr>
        <sz val="12"/>
        <color rgb="FF000000"/>
        <rFont val="宋体"/>
        <charset val="134"/>
      </rPr>
      <t>肖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淋</t>
    </r>
  </si>
  <si>
    <t>0231</t>
  </si>
  <si>
    <t>0232</t>
  </si>
  <si>
    <t>0233</t>
  </si>
  <si>
    <t>0234</t>
  </si>
  <si>
    <t>0235</t>
  </si>
  <si>
    <r>
      <rPr>
        <sz val="12"/>
        <color rgb="FF000000"/>
        <rFont val="宋体"/>
        <charset val="134"/>
      </rPr>
      <t>云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涓</t>
    </r>
  </si>
  <si>
    <t>0236</t>
  </si>
  <si>
    <t>0301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</si>
  <si>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</si>
  <si>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</si>
  <si>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</si>
  <si>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</si>
  <si>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</si>
  <si>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</si>
  <si>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</si>
  <si>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</si>
  <si>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</si>
  <si>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</si>
  <si>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</si>
  <si>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</si>
  <si>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</si>
  <si>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</si>
  <si>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</si>
  <si>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</si>
  <si>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</si>
  <si>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</si>
  <si>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</si>
  <si>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</si>
  <si>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</si>
  <si>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</si>
  <si>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</si>
  <si>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</si>
  <si>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</si>
  <si>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</si>
  <si>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</si>
  <si>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</si>
  <si>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0332</t>
  </si>
  <si>
    <t>0333</t>
  </si>
  <si>
    <t>0334</t>
  </si>
  <si>
    <t>0335</t>
  </si>
  <si>
    <t>0336</t>
  </si>
  <si>
    <t>0337</t>
  </si>
  <si>
    <t>0401</t>
  </si>
  <si>
    <r>
      <rPr>
        <sz val="12"/>
        <color rgb="FF000000"/>
        <rFont val="宋体"/>
        <charset val="134"/>
      </rPr>
      <t>蔡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友</t>
    </r>
  </si>
  <si>
    <t>0402</t>
  </si>
  <si>
    <r>
      <rPr>
        <sz val="12"/>
        <color rgb="FF000000"/>
        <rFont val="宋体"/>
        <charset val="134"/>
      </rPr>
      <t>陈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婕</t>
    </r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</si>
  <si>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</si>
  <si>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</si>
  <si>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</si>
  <si>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</si>
  <si>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</si>
  <si>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</si>
  <si>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</si>
  <si>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</si>
  <si>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</si>
  <si>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r>
      <rPr>
        <sz val="12"/>
        <color rgb="FF000000"/>
        <rFont val="宋体"/>
        <charset val="134"/>
      </rPr>
      <t>黄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宸</t>
    </r>
  </si>
  <si>
    <t>0412</t>
  </si>
  <si>
    <t>0413</t>
  </si>
  <si>
    <t>0414</t>
  </si>
  <si>
    <r>
      <rPr>
        <sz val="12"/>
        <color rgb="FF000000"/>
        <rFont val="宋体"/>
        <charset val="134"/>
      </rPr>
      <t>李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琳</t>
    </r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</si>
  <si>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</si>
  <si>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</si>
  <si>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</si>
  <si>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</si>
  <si>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</si>
  <si>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</si>
  <si>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</si>
  <si>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</si>
  <si>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</si>
  <si>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</si>
  <si>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r>
      <rPr>
        <sz val="12"/>
        <color rgb="FF000000"/>
        <rFont val="宋体"/>
        <charset val="134"/>
      </rPr>
      <t>谭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翘</t>
    </r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</si>
  <si>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</si>
  <si>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</si>
  <si>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</si>
  <si>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</si>
  <si>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</si>
  <si>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</si>
  <si>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</si>
  <si>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</si>
  <si>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</si>
  <si>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r>
      <rPr>
        <sz val="12"/>
        <color rgb="FF000000"/>
        <rFont val="宋体"/>
        <charset val="134"/>
      </rPr>
      <t>郑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隆</t>
    </r>
  </si>
  <si>
    <t>0434</t>
  </si>
  <si>
    <t>0435</t>
  </si>
  <si>
    <t>0436</t>
  </si>
  <si>
    <r>
      <rPr>
        <sz val="12"/>
        <color rgb="FF000000"/>
        <rFont val="宋体"/>
        <charset val="134"/>
      </rPr>
      <t>祝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康</t>
    </r>
  </si>
  <si>
    <t>0437</t>
  </si>
  <si>
    <t>0438</t>
  </si>
  <si>
    <r>
      <rPr>
        <sz val="12"/>
        <color rgb="FF000000"/>
        <rFont val="宋体"/>
        <charset val="134"/>
      </rPr>
      <t>廖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鹏</t>
    </r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</si>
  <si>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</si>
  <si>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</si>
  <si>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</si>
  <si>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</si>
  <si>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</si>
  <si>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</si>
  <si>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</si>
  <si>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</si>
  <si>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</si>
  <si>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</si>
  <si>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</si>
  <si>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</si>
  <si>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</si>
  <si>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</si>
  <si>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</si>
  <si>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</si>
  <si>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</si>
  <si>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</si>
  <si>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</si>
  <si>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</si>
  <si>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</si>
  <si>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</si>
  <si>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</si>
  <si>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</si>
  <si>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</si>
  <si>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</si>
  <si>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</si>
  <si>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</si>
  <si>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</si>
  <si>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</si>
  <si>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</si>
  <si>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</si>
  <si>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</si>
  <si>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</si>
  <si>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</si>
  <si>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</si>
  <si>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</si>
  <si>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</si>
  <si>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</si>
  <si>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</si>
  <si>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</si>
  <si>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</si>
  <si>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</si>
  <si>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</si>
  <si>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</si>
  <si>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</si>
  <si>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</si>
  <si>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</si>
  <si>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</si>
  <si>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</si>
  <si>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</si>
  <si>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</si>
  <si>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</si>
  <si>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</si>
  <si>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</si>
  <si>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r>
      <rPr>
        <sz val="12"/>
        <color rgb="FF000000"/>
        <rFont val="宋体"/>
        <charset val="134"/>
      </rPr>
      <t>聂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淼</t>
    </r>
  </si>
  <si>
    <t>0619</t>
  </si>
  <si>
    <t>0620</t>
  </si>
  <si>
    <t>0621</t>
  </si>
  <si>
    <r>
      <rPr>
        <sz val="12"/>
        <color rgb="FF000000"/>
        <rFont val="宋体"/>
        <charset val="134"/>
      </rPr>
      <t>唐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浩</t>
    </r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</si>
  <si>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</si>
  <si>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</si>
  <si>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</si>
  <si>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</si>
  <si>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</si>
  <si>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</si>
  <si>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</si>
  <si>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</si>
  <si>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</si>
  <si>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</si>
  <si>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</si>
  <si>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</si>
  <si>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</si>
  <si>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</si>
  <si>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</si>
  <si>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</si>
  <si>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</si>
  <si>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</si>
  <si>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</si>
  <si>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</si>
  <si>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</si>
  <si>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</si>
  <si>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</si>
  <si>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</si>
  <si>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</si>
  <si>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</si>
  <si>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</si>
  <si>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</si>
  <si>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</si>
  <si>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</si>
  <si>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</si>
  <si>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</si>
  <si>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</si>
  <si>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</si>
  <si>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</si>
  <si>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</si>
  <si>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</si>
  <si>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</si>
  <si>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</si>
  <si>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</si>
  <si>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</si>
  <si>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</si>
  <si>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</si>
  <si>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</si>
  <si>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</si>
  <si>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</si>
  <si>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</si>
  <si>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</si>
  <si>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</si>
  <si>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</si>
  <si>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</si>
  <si>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0801</t>
  </si>
  <si>
    <t>0802</t>
  </si>
  <si>
    <t>0803</t>
  </si>
  <si>
    <t>0804</t>
  </si>
  <si>
    <t>0805</t>
  </si>
  <si>
    <t>0806</t>
  </si>
  <si>
    <t>范馨予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</si>
  <si>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</si>
  <si>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</si>
  <si>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</si>
  <si>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</si>
  <si>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</si>
  <si>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</si>
  <si>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</si>
  <si>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</si>
  <si>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</si>
  <si>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</si>
  <si>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</si>
  <si>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</si>
  <si>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</si>
  <si>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</si>
  <si>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</si>
  <si>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</si>
  <si>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</si>
  <si>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</si>
  <si>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</si>
  <si>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</si>
  <si>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</si>
  <si>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</si>
  <si>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</si>
  <si>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r>
      <rPr>
        <sz val="12"/>
        <color rgb="FF000000"/>
        <rFont val="宋体"/>
        <charset val="134"/>
      </rPr>
      <t>吴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涵</t>
    </r>
  </si>
  <si>
    <t>0830</t>
  </si>
  <si>
    <t>0831</t>
  </si>
  <si>
    <t>0832</t>
  </si>
  <si>
    <t>0833</t>
  </si>
  <si>
    <t>0834</t>
  </si>
  <si>
    <t>0835</t>
  </si>
  <si>
    <r>
      <rPr>
        <sz val="12"/>
        <color rgb="FF000000"/>
        <rFont val="宋体"/>
        <charset val="134"/>
      </rPr>
      <t>张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渝</t>
    </r>
  </si>
  <si>
    <t>0836</t>
  </si>
  <si>
    <t>0837</t>
  </si>
  <si>
    <t>0838</t>
  </si>
  <si>
    <t>0839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</si>
</sst>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);[Red]\(0\)"/>
    <numFmt numFmtId="177" formatCode="0.00_ "/>
    <numFmt numFmtId="178" formatCode="#&quot;班&quot;"/>
    <numFmt numFmtId="179" formatCode="0.0_);[Red]\(0.0\)"/>
    <numFmt numFmtId="180" formatCode="0.0%"/>
    <numFmt numFmtId="181" formatCode="0.0;[Red]0.0"/>
    <numFmt numFmtId="182" formatCode="0.0_ "/>
    <numFmt numFmtId="183" formatCode="0_ "/>
  </numFmts>
  <fonts count="74">
    <font>
      <sz val="12"/>
      <name val="宋体"/>
      <charset val="134"/>
    </font>
    <font>
      <sz val="11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sz val="20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000000"/>
      <name val="仿宋"/>
      <charset val="134"/>
    </font>
    <font>
      <sz val="12"/>
      <name val="仿宋"/>
      <charset val="134"/>
    </font>
    <font>
      <b/>
      <sz val="12"/>
      <name val="仿宋"/>
      <charset val="134"/>
    </font>
    <font>
      <b/>
      <sz val="10"/>
      <name val="黑体"/>
      <charset val="134"/>
    </font>
    <font>
      <b/>
      <sz val="12"/>
      <name val="黑体"/>
      <charset val="134"/>
    </font>
    <font>
      <b/>
      <sz val="14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0"/>
      <color indexed="18"/>
      <name val="宋体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b/>
      <sz val="10"/>
      <color indexed="10"/>
      <name val="宋体"/>
      <charset val="134"/>
    </font>
    <font>
      <sz val="14"/>
      <color rgb="FF7030A0"/>
      <name val="宋体"/>
      <charset val="134"/>
    </font>
    <font>
      <sz val="14"/>
      <color rgb="FFFF0000"/>
      <name val="宋体"/>
      <charset val="134"/>
    </font>
    <font>
      <sz val="10"/>
      <color theme="1"/>
      <name val="宋体"/>
      <charset val="134"/>
    </font>
    <font>
      <sz val="10"/>
      <color rgb="FF0000FF"/>
      <name val="宋体"/>
      <charset val="134"/>
    </font>
    <font>
      <sz val="10"/>
      <color rgb="FFFF0000"/>
      <name val="宋体"/>
      <charset val="134"/>
    </font>
    <font>
      <sz val="14"/>
      <name val="宋体"/>
      <charset val="134"/>
    </font>
    <font>
      <sz val="12"/>
      <color rgb="FFFF0000"/>
      <name val="宋体"/>
      <charset val="134"/>
      <scheme val="major"/>
    </font>
    <font>
      <sz val="14"/>
      <name val="Arial"/>
      <charset val="0"/>
    </font>
    <font>
      <sz val="12"/>
      <color indexed="8"/>
      <name val="宋体"/>
      <charset val="134"/>
      <scheme val="major"/>
    </font>
    <font>
      <sz val="10"/>
      <name val="Arial"/>
      <charset val="0"/>
    </font>
    <font>
      <sz val="12"/>
      <color theme="1"/>
      <name val="宋体"/>
      <charset val="134"/>
      <scheme val="major"/>
    </font>
    <font>
      <sz val="12"/>
      <color rgb="FF7030A0"/>
      <name val="宋体"/>
      <charset val="134"/>
      <scheme val="major"/>
    </font>
    <font>
      <sz val="14"/>
      <color indexed="8"/>
      <name val="宋体"/>
      <charset val="134"/>
      <scheme val="major"/>
    </font>
    <font>
      <sz val="16"/>
      <color theme="1"/>
      <name val="宋体"/>
      <charset val="134"/>
      <scheme val="minor"/>
    </font>
    <font>
      <b/>
      <sz val="12"/>
      <color rgb="FF0000FF"/>
      <name val="宋体"/>
      <charset val="134"/>
    </font>
    <font>
      <b/>
      <sz val="12"/>
      <color indexed="12"/>
      <name val="宋体"/>
      <charset val="134"/>
    </font>
    <font>
      <b/>
      <sz val="14"/>
      <color rgb="FF0000FF"/>
      <name val="宋体"/>
      <charset val="134"/>
    </font>
    <font>
      <sz val="14"/>
      <name val="黑体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b/>
      <sz val="12"/>
      <color rgb="FF7030A0"/>
      <name val="宋体"/>
      <charset val="134"/>
    </font>
    <font>
      <sz val="12"/>
      <color indexed="8"/>
      <name val="黑体"/>
      <charset val="134"/>
    </font>
    <font>
      <sz val="10"/>
      <color indexed="8"/>
      <name val="黑体"/>
      <charset val="134"/>
    </font>
    <font>
      <b/>
      <sz val="12"/>
      <color indexed="8"/>
      <name val="黑体"/>
      <charset val="134"/>
    </font>
    <font>
      <sz val="12"/>
      <name val="黑体"/>
      <charset val="134"/>
    </font>
    <font>
      <sz val="10"/>
      <name val="Arial"/>
      <charset val="134"/>
    </font>
    <font>
      <sz val="12"/>
      <color rgb="FF7030A0"/>
      <name val="宋体"/>
      <charset val="134"/>
    </font>
    <font>
      <sz val="12"/>
      <color rgb="FF7030A0"/>
      <name val="黑体"/>
      <charset val="134"/>
    </font>
    <font>
      <sz val="12"/>
      <color rgb="FFFF0000"/>
      <name val="黑体"/>
      <charset val="134"/>
    </font>
    <font>
      <sz val="12"/>
      <color indexed="8"/>
      <name val="宋体"/>
      <charset val="134"/>
      <scheme val="minor"/>
    </font>
    <font>
      <sz val="12"/>
      <color theme="7"/>
      <name val="宋体"/>
      <charset val="134"/>
      <scheme val="maj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/>
      <diagonal style="thin">
        <color indexed="0"/>
      </diagonal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/>
      <bottom style="thin">
        <color indexed="8"/>
      </bottom>
      <diagonal style="thin">
        <color indexed="0"/>
      </diagonal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1" fillId="0" borderId="0" applyFon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69" fillId="23" borderId="3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" fillId="18" borderId="33" applyNumberFormat="0" applyFont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7" fillId="0" borderId="29" applyNumberFormat="0" applyFill="0" applyAlignment="0" applyProtection="0">
      <alignment vertical="center"/>
    </xf>
    <xf numFmtId="0" fontId="60" fillId="0" borderId="29" applyNumberFormat="0" applyFill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0" fillId="17" borderId="34" applyNumberFormat="0" applyAlignment="0" applyProtection="0">
      <alignment vertical="center"/>
    </xf>
    <xf numFmtId="0" fontId="59" fillId="9" borderId="28" applyNumberFormat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71" fillId="0" borderId="35" applyNumberFormat="0" applyFill="0" applyAlignment="0" applyProtection="0">
      <alignment vertical="center"/>
    </xf>
    <xf numFmtId="0" fontId="63" fillId="0" borderId="30" applyNumberFormat="0" applyFill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/>
  </cellStyleXfs>
  <cellXfs count="198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  <protection hidden="1"/>
    </xf>
    <xf numFmtId="177" fontId="6" fillId="0" borderId="2" xfId="0" applyNumberFormat="1" applyFont="1" applyBorder="1" applyAlignment="1" applyProtection="1">
      <alignment horizontal="center" vertical="center" wrapText="1"/>
      <protection hidden="1"/>
    </xf>
    <xf numFmtId="177" fontId="6" fillId="0" borderId="4" xfId="0" applyNumberFormat="1" applyFont="1" applyBorder="1" applyAlignment="1" applyProtection="1">
      <alignment horizontal="center" vertical="center" wrapText="1"/>
      <protection hidden="1"/>
    </xf>
    <xf numFmtId="176" fontId="7" fillId="0" borderId="4" xfId="0" applyNumberFormat="1" applyFont="1" applyBorder="1" applyAlignment="1" applyProtection="1">
      <alignment horizontal="center" vertical="center" wrapText="1"/>
      <protection hidden="1"/>
    </xf>
    <xf numFmtId="178" fontId="8" fillId="0" borderId="11" xfId="0" applyNumberFormat="1" applyFont="1" applyBorder="1" applyAlignment="1">
      <alignment vertical="center"/>
    </xf>
    <xf numFmtId="179" fontId="8" fillId="0" borderId="7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179" fontId="9" fillId="0" borderId="12" xfId="0" applyNumberFormat="1" applyFont="1" applyBorder="1" applyAlignment="1">
      <alignment vertical="center"/>
    </xf>
    <xf numFmtId="179" fontId="9" fillId="0" borderId="13" xfId="0" applyNumberFormat="1" applyFont="1" applyBorder="1" applyAlignment="1">
      <alignment vertical="center"/>
    </xf>
    <xf numFmtId="179" fontId="10" fillId="0" borderId="0" xfId="0" applyNumberFormat="1" applyFont="1" applyBorder="1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179" fontId="11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4" xfId="0" applyFont="1" applyBorder="1" applyAlignment="1" applyProtection="1">
      <alignment horizontal="left" vertical="center" wrapText="1"/>
      <protection hidden="1"/>
    </xf>
    <xf numFmtId="0" fontId="12" fillId="0" borderId="15" xfId="0" applyFont="1" applyBorder="1" applyAlignment="1" applyProtection="1">
      <alignment horizontal="center" vertical="center"/>
      <protection hidden="1"/>
    </xf>
    <xf numFmtId="0" fontId="12" fillId="0" borderId="16" xfId="0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 vertical="center"/>
      <protection hidden="1"/>
    </xf>
    <xf numFmtId="0" fontId="13" fillId="0" borderId="7" xfId="0" applyFont="1" applyBorder="1" applyAlignment="1" applyProtection="1">
      <alignment horizontal="center" vertical="center"/>
      <protection hidden="1"/>
    </xf>
    <xf numFmtId="178" fontId="6" fillId="0" borderId="17" xfId="0" applyNumberFormat="1" applyFont="1" applyBorder="1" applyAlignment="1" applyProtection="1">
      <alignment horizontal="center" vertical="center"/>
      <protection hidden="1"/>
    </xf>
    <xf numFmtId="180" fontId="6" fillId="0" borderId="5" xfId="0" applyNumberFormat="1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>
      <alignment vertical="center"/>
    </xf>
    <xf numFmtId="180" fontId="6" fillId="0" borderId="7" xfId="0" applyNumberFormat="1" applyFont="1" applyBorder="1" applyAlignment="1" applyProtection="1">
      <alignment horizontal="center" vertical="center"/>
      <protection hidden="1"/>
    </xf>
    <xf numFmtId="178" fontId="6" fillId="0" borderId="18" xfId="0" applyNumberFormat="1" applyFont="1" applyBorder="1" applyAlignment="1" applyProtection="1">
      <alignment horizontal="center" vertical="center"/>
      <protection hidden="1"/>
    </xf>
    <xf numFmtId="180" fontId="6" fillId="0" borderId="19" xfId="0" applyNumberFormat="1" applyFont="1" applyBorder="1" applyAlignment="1" applyProtection="1">
      <alignment horizontal="center" vertical="center"/>
      <protection hidden="1"/>
    </xf>
    <xf numFmtId="0" fontId="6" fillId="0" borderId="13" xfId="0" applyFont="1" applyBorder="1" applyAlignment="1" applyProtection="1">
      <alignment horizontal="center" vertical="center"/>
      <protection hidden="1"/>
    </xf>
    <xf numFmtId="180" fontId="6" fillId="0" borderId="13" xfId="0" applyNumberFormat="1" applyFont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vertical="center"/>
      <protection locked="0"/>
    </xf>
    <xf numFmtId="181" fontId="0" fillId="0" borderId="0" xfId="0" applyNumberFormat="1"/>
    <xf numFmtId="182" fontId="0" fillId="0" borderId="0" xfId="0" applyNumberFormat="1"/>
    <xf numFmtId="0" fontId="15" fillId="0" borderId="20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21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22" xfId="0" applyNumberFormat="1" applyFont="1" applyFill="1" applyBorder="1" applyAlignment="1" applyProtection="1">
      <alignment horizontal="center" vertical="center"/>
      <protection hidden="1"/>
    </xf>
    <xf numFmtId="0" fontId="15" fillId="0" borderId="23" xfId="0" applyNumberFormat="1" applyFont="1" applyFill="1" applyBorder="1" applyAlignment="1" applyProtection="1">
      <alignment horizontal="center" vertical="center"/>
      <protection hidden="1"/>
    </xf>
    <xf numFmtId="0" fontId="15" fillId="0" borderId="24" xfId="0" applyNumberFormat="1" applyFont="1" applyFill="1" applyBorder="1" applyAlignment="1" applyProtection="1">
      <alignment horizontal="center" vertical="center"/>
      <protection hidden="1"/>
    </xf>
    <xf numFmtId="0" fontId="15" fillId="0" borderId="25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26" xfId="0" applyNumberFormat="1" applyFont="1" applyFill="1" applyBorder="1" applyAlignment="1" applyProtection="1">
      <alignment horizontal="center" vertical="center" wrapText="1"/>
      <protection hidden="1"/>
    </xf>
    <xf numFmtId="177" fontId="15" fillId="0" borderId="27" xfId="0" applyNumberFormat="1" applyFont="1" applyFill="1" applyBorder="1" applyAlignment="1" applyProtection="1">
      <alignment horizontal="center" vertical="center"/>
      <protection hidden="1"/>
    </xf>
    <xf numFmtId="0" fontId="15" fillId="0" borderId="27" xfId="0" applyNumberFormat="1" applyFont="1" applyFill="1" applyBorder="1" applyAlignment="1" applyProtection="1">
      <alignment horizontal="center" vertical="center"/>
      <protection hidden="1"/>
    </xf>
    <xf numFmtId="0" fontId="15" fillId="0" borderId="27" xfId="0" applyNumberFormat="1" applyFont="1" applyFill="1" applyBorder="1" applyAlignment="1" applyProtection="1">
      <alignment horizontal="center" vertical="center" wrapText="1"/>
      <protection hidden="1"/>
    </xf>
    <xf numFmtId="182" fontId="15" fillId="0" borderId="27" xfId="0" applyNumberFormat="1" applyFont="1" applyFill="1" applyBorder="1" applyAlignment="1" applyProtection="1">
      <alignment horizontal="center" vertical="center"/>
      <protection hidden="1"/>
    </xf>
    <xf numFmtId="181" fontId="15" fillId="0" borderId="27" xfId="0" applyNumberFormat="1" applyFont="1" applyFill="1" applyBorder="1" applyAlignment="1" applyProtection="1">
      <alignment horizontal="center" vertical="center"/>
      <protection hidden="1"/>
    </xf>
    <xf numFmtId="178" fontId="16" fillId="0" borderId="27" xfId="0" applyNumberFormat="1" applyFont="1" applyFill="1" applyBorder="1" applyAlignment="1" applyProtection="1">
      <alignment horizontal="center" vertical="center"/>
      <protection hidden="1"/>
    </xf>
    <xf numFmtId="177" fontId="16" fillId="0" borderId="27" xfId="0" applyNumberFormat="1" applyFont="1" applyFill="1" applyBorder="1" applyAlignment="1" applyProtection="1">
      <alignment horizontal="center" vertical="center"/>
      <protection hidden="1"/>
    </xf>
    <xf numFmtId="0" fontId="16" fillId="0" borderId="27" xfId="0" applyNumberFormat="1" applyFont="1" applyFill="1" applyBorder="1" applyAlignment="1" applyProtection="1">
      <alignment horizontal="center" vertical="center"/>
      <protection hidden="1"/>
    </xf>
    <xf numFmtId="182" fontId="16" fillId="0" borderId="27" xfId="0" applyNumberFormat="1" applyFont="1" applyFill="1" applyBorder="1" applyAlignment="1" applyProtection="1">
      <alignment horizontal="center" vertical="center"/>
      <protection hidden="1"/>
    </xf>
    <xf numFmtId="180" fontId="16" fillId="0" borderId="27" xfId="0" applyNumberFormat="1" applyFont="1" applyFill="1" applyBorder="1" applyAlignment="1" applyProtection="1">
      <alignment horizontal="center" vertical="center"/>
      <protection hidden="1"/>
    </xf>
    <xf numFmtId="178" fontId="17" fillId="2" borderId="27" xfId="0" applyNumberFormat="1" applyFont="1" applyFill="1" applyBorder="1" applyAlignment="1" applyProtection="1">
      <alignment horizontal="center" vertical="center"/>
      <protection hidden="1"/>
    </xf>
    <xf numFmtId="177" fontId="16" fillId="2" borderId="27" xfId="0" applyNumberFormat="1" applyFont="1" applyFill="1" applyBorder="1" applyAlignment="1" applyProtection="1">
      <alignment horizontal="center" vertical="center"/>
      <protection hidden="1"/>
    </xf>
    <xf numFmtId="0" fontId="16" fillId="2" borderId="27" xfId="0" applyNumberFormat="1" applyFont="1" applyFill="1" applyBorder="1" applyAlignment="1" applyProtection="1">
      <alignment horizontal="center" vertical="center"/>
      <protection hidden="1"/>
    </xf>
    <xf numFmtId="0" fontId="17" fillId="2" borderId="27" xfId="0" applyNumberFormat="1" applyFont="1" applyFill="1" applyBorder="1" applyAlignment="1" applyProtection="1">
      <alignment horizontal="center" vertical="center"/>
      <protection hidden="1"/>
    </xf>
    <xf numFmtId="182" fontId="17" fillId="2" borderId="27" xfId="0" applyNumberFormat="1" applyFont="1" applyFill="1" applyBorder="1" applyAlignment="1" applyProtection="1">
      <alignment horizontal="center" vertical="center"/>
      <protection hidden="1"/>
    </xf>
    <xf numFmtId="180" fontId="17" fillId="2" borderId="27" xfId="0" applyNumberFormat="1" applyFont="1" applyFill="1" applyBorder="1" applyAlignment="1" applyProtection="1">
      <alignment horizontal="center" vertical="center"/>
      <protection hidden="1"/>
    </xf>
    <xf numFmtId="0" fontId="18" fillId="0" borderId="27" xfId="0" applyNumberFormat="1" applyFont="1" applyFill="1" applyBorder="1" applyAlignment="1" applyProtection="1">
      <alignment horizontal="center" vertical="center"/>
      <protection hidden="1"/>
    </xf>
    <xf numFmtId="177" fontId="18" fillId="0" borderId="27" xfId="0" applyNumberFormat="1" applyFont="1" applyFill="1" applyBorder="1" applyAlignment="1" applyProtection="1">
      <alignment horizontal="center" vertical="center"/>
      <protection hidden="1"/>
    </xf>
    <xf numFmtId="182" fontId="18" fillId="0" borderId="27" xfId="0" applyNumberFormat="1" applyFont="1" applyFill="1" applyBorder="1" applyAlignment="1" applyProtection="1">
      <alignment horizontal="center" vertical="center"/>
      <protection hidden="1"/>
    </xf>
    <xf numFmtId="180" fontId="18" fillId="0" borderId="27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/>
    <xf numFmtId="182" fontId="17" fillId="0" borderId="0" xfId="0" applyNumberFormat="1" applyFont="1"/>
    <xf numFmtId="0" fontId="19" fillId="0" borderId="0" xfId="0" applyFont="1"/>
    <xf numFmtId="0" fontId="20" fillId="0" borderId="0" xfId="0" applyFont="1"/>
    <xf numFmtId="182" fontId="15" fillId="0" borderId="24" xfId="0" applyNumberFormat="1" applyFont="1" applyFill="1" applyBorder="1" applyAlignment="1" applyProtection="1">
      <alignment horizontal="center" vertical="center"/>
      <protection hidden="1"/>
    </xf>
    <xf numFmtId="180" fontId="15" fillId="0" borderId="27" xfId="0" applyNumberFormat="1" applyFont="1" applyFill="1" applyBorder="1" applyAlignment="1" applyProtection="1">
      <alignment horizontal="center" vertical="center"/>
      <protection hidden="1"/>
    </xf>
    <xf numFmtId="182" fontId="15" fillId="0" borderId="27" xfId="0" applyNumberFormat="1" applyFont="1" applyFill="1" applyBorder="1" applyAlignment="1" applyProtection="1">
      <alignment horizontal="center" vertical="center" wrapText="1"/>
      <protection hidden="1"/>
    </xf>
    <xf numFmtId="177" fontId="15" fillId="0" borderId="27" xfId="0" applyNumberFormat="1" applyFont="1" applyFill="1" applyBorder="1" applyAlignment="1" applyProtection="1">
      <alignment horizontal="center" vertical="center" wrapText="1"/>
      <protection hidden="1"/>
    </xf>
    <xf numFmtId="182" fontId="21" fillId="0" borderId="0" xfId="0" applyNumberFormat="1" applyFont="1"/>
    <xf numFmtId="0" fontId="22" fillId="0" borderId="0" xfId="0" applyFont="1"/>
    <xf numFmtId="182" fontId="20" fillId="0" borderId="0" xfId="0" applyNumberFormat="1" applyFont="1"/>
    <xf numFmtId="177" fontId="17" fillId="2" borderId="27" xfId="0" applyNumberFormat="1" applyFont="1" applyFill="1" applyBorder="1" applyAlignment="1" applyProtection="1">
      <alignment horizontal="center" vertical="center"/>
      <protection hidden="1"/>
    </xf>
    <xf numFmtId="182" fontId="23" fillId="0" borderId="0" xfId="0" applyNumberFormat="1" applyFont="1"/>
    <xf numFmtId="0" fontId="0" fillId="0" borderId="0" xfId="0" applyBorder="1" applyAlignment="1">
      <alignment horizontal="center"/>
    </xf>
    <xf numFmtId="0" fontId="24" fillId="0" borderId="2" xfId="0" applyFont="1" applyBorder="1" applyAlignment="1">
      <alignment vertical="center"/>
    </xf>
    <xf numFmtId="182" fontId="24" fillId="0" borderId="2" xfId="0" applyNumberFormat="1" applyFont="1" applyBorder="1" applyAlignment="1">
      <alignment horizontal="center" vertical="center"/>
    </xf>
    <xf numFmtId="182" fontId="24" fillId="0" borderId="2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2" xfId="49" applyFont="1" applyBorder="1" applyAlignment="1">
      <alignment horizontal="center" vertical="center"/>
    </xf>
    <xf numFmtId="0" fontId="26" fillId="0" borderId="2" xfId="0" applyFont="1" applyBorder="1"/>
    <xf numFmtId="0" fontId="27" fillId="0" borderId="2" xfId="0" applyFont="1" applyBorder="1" applyAlignment="1">
      <alignment horizontal="center" vertical="center"/>
    </xf>
    <xf numFmtId="0" fontId="27" fillId="0" borderId="2" xfId="49" applyFont="1" applyBorder="1" applyAlignment="1">
      <alignment horizontal="center" vertical="center"/>
    </xf>
    <xf numFmtId="0" fontId="28" fillId="0" borderId="2" xfId="0" applyFont="1" applyBorder="1"/>
    <xf numFmtId="0" fontId="29" fillId="0" borderId="2" xfId="0" applyFont="1" applyBorder="1" applyAlignment="1">
      <alignment horizontal="center" vertical="center"/>
    </xf>
    <xf numFmtId="0" fontId="29" fillId="0" borderId="2" xfId="49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2" xfId="49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NumberFormat="1" applyBorder="1"/>
    <xf numFmtId="0" fontId="31" fillId="0" borderId="2" xfId="0" applyFont="1" applyBorder="1"/>
    <xf numFmtId="0" fontId="0" fillId="0" borderId="2" xfId="0" applyBorder="1" applyAlignment="1">
      <alignment horizontal="center" vertical="center"/>
    </xf>
    <xf numFmtId="0" fontId="32" fillId="0" borderId="2" xfId="49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2" xfId="0" applyFont="1" applyBorder="1" applyAlignment="1">
      <alignment horizontal="center" vertical="center" wrapText="1"/>
    </xf>
    <xf numFmtId="182" fontId="33" fillId="0" borderId="2" xfId="0" applyNumberFormat="1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0" fillId="0" borderId="2" xfId="51" applyBorder="1" applyAlignment="1">
      <alignment horizontal="center"/>
    </xf>
    <xf numFmtId="176" fontId="0" fillId="0" borderId="2" xfId="0" applyNumberFormat="1" applyFont="1" applyBorder="1" applyAlignment="1">
      <alignment horizontal="center"/>
    </xf>
    <xf numFmtId="0" fontId="35" fillId="0" borderId="2" xfId="0" applyFont="1" applyBorder="1" applyAlignment="1">
      <alignment horizontal="center" vertical="center" wrapText="1"/>
    </xf>
    <xf numFmtId="0" fontId="27" fillId="0" borderId="2" xfId="0" applyFont="1" applyBorder="1"/>
    <xf numFmtId="176" fontId="0" fillId="0" borderId="2" xfId="0" applyNumberFormat="1" applyBorder="1" applyAlignment="1">
      <alignment horizontal="center"/>
    </xf>
    <xf numFmtId="176" fontId="24" fillId="0" borderId="2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176" fontId="36" fillId="0" borderId="2" xfId="0" applyNumberFormat="1" applyFont="1" applyBorder="1" applyAlignment="1">
      <alignment horizontal="center" vertical="center" wrapText="1"/>
    </xf>
    <xf numFmtId="0" fontId="23" fillId="0" borderId="0" xfId="0" applyFont="1"/>
    <xf numFmtId="0" fontId="17" fillId="0" borderId="0" xfId="0" applyFont="1" applyAlignment="1">
      <alignment horizontal="center"/>
    </xf>
    <xf numFmtId="182" fontId="37" fillId="0" borderId="0" xfId="0" applyNumberFormat="1" applyFont="1"/>
    <xf numFmtId="0" fontId="21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17" fillId="0" borderId="0" xfId="0" applyFont="1" applyAlignment="1">
      <alignment wrapText="1"/>
    </xf>
    <xf numFmtId="0" fontId="17" fillId="0" borderId="0" xfId="0" applyNumberFormat="1" applyFont="1"/>
    <xf numFmtId="0" fontId="41" fillId="0" borderId="0" xfId="0" applyFont="1"/>
    <xf numFmtId="0" fontId="42" fillId="0" borderId="0" xfId="0" applyFont="1"/>
    <xf numFmtId="182" fontId="22" fillId="0" borderId="0" xfId="0" applyNumberFormat="1" applyFont="1"/>
    <xf numFmtId="183" fontId="0" fillId="0" borderId="0" xfId="0" applyNumberFormat="1"/>
    <xf numFmtId="0" fontId="17" fillId="0" borderId="2" xfId="0" applyFont="1" applyBorder="1" applyAlignment="1">
      <alignment vertical="center"/>
    </xf>
    <xf numFmtId="182" fontId="17" fillId="0" borderId="2" xfId="0" applyNumberFormat="1" applyFont="1" applyBorder="1" applyAlignment="1">
      <alignment horizontal="center" vertical="center"/>
    </xf>
    <xf numFmtId="182" fontId="17" fillId="0" borderId="2" xfId="0" applyNumberFormat="1" applyFont="1" applyBorder="1" applyAlignment="1">
      <alignment horizontal="center" vertical="center" wrapText="1"/>
    </xf>
    <xf numFmtId="183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33" fillId="0" borderId="7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wrapText="1"/>
    </xf>
    <xf numFmtId="182" fontId="45" fillId="0" borderId="0" xfId="0" applyNumberFormat="1" applyFont="1" applyBorder="1" applyAlignment="1">
      <alignment horizontal="center" wrapText="1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wrapText="1"/>
    </xf>
    <xf numFmtId="182" fontId="44" fillId="0" borderId="0" xfId="0" applyNumberFormat="1" applyFont="1" applyAlignment="1">
      <alignment horizontal="center"/>
    </xf>
    <xf numFmtId="0" fontId="46" fillId="0" borderId="0" xfId="0" applyFont="1" applyAlignment="1">
      <alignment horizontal="center" wrapText="1"/>
    </xf>
    <xf numFmtId="0" fontId="47" fillId="0" borderId="0" xfId="0" applyFont="1"/>
    <xf numFmtId="0" fontId="48" fillId="0" borderId="0" xfId="0" applyFont="1" applyFill="1" applyBorder="1" applyAlignment="1" applyProtection="1">
      <alignment horizontal="center" vertical="center" wrapText="1"/>
    </xf>
    <xf numFmtId="183" fontId="4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9" fillId="0" borderId="0" xfId="0" applyFont="1"/>
    <xf numFmtId="182" fontId="50" fillId="0" borderId="0" xfId="0" applyNumberFormat="1" applyFont="1" applyAlignment="1">
      <alignment horizontal="center"/>
    </xf>
    <xf numFmtId="182" fontId="51" fillId="0" borderId="0" xfId="0" applyNumberFormat="1" applyFont="1" applyAlignment="1">
      <alignment horizontal="center"/>
    </xf>
    <xf numFmtId="183" fontId="50" fillId="0" borderId="0" xfId="0" applyNumberFormat="1" applyFont="1" applyAlignment="1">
      <alignment horizontal="center"/>
    </xf>
    <xf numFmtId="183" fontId="51" fillId="0" borderId="0" xfId="0" applyNumberFormat="1" applyFont="1" applyAlignment="1">
      <alignment horizontal="center"/>
    </xf>
    <xf numFmtId="0" fontId="27" fillId="0" borderId="0" xfId="0" applyFont="1" applyBorder="1"/>
    <xf numFmtId="0" fontId="29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wrapText="1"/>
    </xf>
    <xf numFmtId="0" fontId="27" fillId="0" borderId="0" xfId="0" applyFont="1" applyBorder="1" applyAlignment="1">
      <alignment horizontal="center"/>
    </xf>
    <xf numFmtId="182" fontId="27" fillId="0" borderId="0" xfId="0" applyNumberFormat="1" applyFont="1" applyBorder="1" applyAlignment="1">
      <alignment horizontal="center"/>
    </xf>
    <xf numFmtId="0" fontId="52" fillId="0" borderId="0" xfId="0" applyFont="1" applyAlignment="1">
      <alignment horizontal="center" wrapText="1"/>
    </xf>
    <xf numFmtId="0" fontId="52" fillId="0" borderId="0" xfId="0" applyFont="1" applyAlignment="1">
      <alignment horizontal="center"/>
    </xf>
    <xf numFmtId="183" fontId="52" fillId="0" borderId="0" xfId="0" applyNumberFormat="1" applyFont="1" applyAlignment="1">
      <alignment horizontal="center"/>
    </xf>
    <xf numFmtId="182" fontId="52" fillId="0" borderId="0" xfId="0" applyNumberFormat="1" applyFont="1" applyAlignment="1">
      <alignment horizontal="center"/>
    </xf>
    <xf numFmtId="176" fontId="27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horizontal="center"/>
    </xf>
    <xf numFmtId="0" fontId="27" fillId="0" borderId="2" xfId="0" applyNumberFormat="1" applyFont="1" applyBorder="1"/>
    <xf numFmtId="0" fontId="27" fillId="0" borderId="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82" fontId="27" fillId="0" borderId="0" xfId="0" applyNumberFormat="1" applyFont="1" applyBorder="1"/>
    <xf numFmtId="0" fontId="53" fillId="0" borderId="2" xfId="49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183" fontId="27" fillId="0" borderId="0" xfId="0" applyNumberFormat="1" applyFont="1" applyBorder="1" applyAlignment="1">
      <alignment horizontal="center"/>
    </xf>
    <xf numFmtId="176" fontId="29" fillId="0" borderId="2" xfId="0" applyNumberFormat="1" applyFont="1" applyBorder="1" applyAlignment="1">
      <alignment horizontal="center" vertical="center" wrapText="1"/>
    </xf>
    <xf numFmtId="0" fontId="29" fillId="0" borderId="0" xfId="0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wrapText="1"/>
    </xf>
    <xf numFmtId="182" fontId="29" fillId="0" borderId="0" xfId="0" applyNumberFormat="1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182" fontId="29" fillId="0" borderId="0" xfId="0" applyNumberFormat="1" applyFont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_Sheet1" xfId="51"/>
  </cellStyles>
  <dxfs count="2">
    <dxf>
      <font>
        <name val="宋体"/>
        <scheme val="none"/>
        <b val="0"/>
        <i val="0"/>
        <strike val="0"/>
        <u val="none"/>
        <sz val="12"/>
        <color rgb="FF006100"/>
      </font>
      <fill>
        <patternFill patternType="solid">
          <bgColor rgb="FFC6EF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80"/>
      <color rgb="00CCFFFF"/>
      <color rgb="000000FF"/>
      <color rgb="00FF0000"/>
      <color rgb="00000000"/>
      <color rgb="007030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L56" sqref="L56"/>
    </sheetView>
  </sheetViews>
  <sheetFormatPr defaultColWidth="9" defaultRowHeight="30" customHeight="1"/>
  <cols>
    <col min="1" max="1" width="10" style="192" customWidth="1"/>
    <col min="2" max="2" width="10.5" style="192" customWidth="1"/>
    <col min="3" max="13" width="8.625" style="192" customWidth="1"/>
    <col min="14" max="16384" width="9" style="192"/>
  </cols>
  <sheetData>
    <row r="1" customHeight="1" spans="1:21">
      <c r="A1" s="109" t="s">
        <v>0</v>
      </c>
      <c r="B1" s="109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91" t="s">
        <v>8</v>
      </c>
      <c r="J1" s="191" t="s">
        <v>9</v>
      </c>
      <c r="K1" s="191" t="s">
        <v>10</v>
      </c>
      <c r="L1" s="191" t="s">
        <v>11</v>
      </c>
      <c r="M1" s="191" t="s">
        <v>12</v>
      </c>
      <c r="N1" s="146" t="s">
        <v>13</v>
      </c>
      <c r="O1" s="146" t="s">
        <v>14</v>
      </c>
      <c r="P1" s="146" t="s">
        <v>15</v>
      </c>
      <c r="Q1" s="146" t="s">
        <v>16</v>
      </c>
      <c r="R1" s="146" t="s">
        <v>17</v>
      </c>
      <c r="S1" s="146" t="s">
        <v>18</v>
      </c>
      <c r="T1" s="146" t="s">
        <v>19</v>
      </c>
      <c r="U1" s="146" t="s">
        <v>20</v>
      </c>
    </row>
    <row r="2" ht="18" customHeight="1" spans="1:21">
      <c r="A2" s="109">
        <v>190102</v>
      </c>
      <c r="B2" s="110" t="s">
        <v>21</v>
      </c>
      <c r="C2" s="105">
        <v>86</v>
      </c>
      <c r="D2" s="105">
        <v>111</v>
      </c>
      <c r="E2" s="105">
        <v>67</v>
      </c>
      <c r="F2" s="105">
        <v>75</v>
      </c>
      <c r="G2" s="105">
        <v>80</v>
      </c>
      <c r="H2" s="105">
        <v>93</v>
      </c>
      <c r="I2" s="105">
        <v>83</v>
      </c>
      <c r="J2" s="105">
        <v>95</v>
      </c>
      <c r="K2" s="196">
        <f t="shared" ref="K2:K40" si="0">C2+D2+E2+F2+G2+H2+I2+J2</f>
        <v>690</v>
      </c>
      <c r="L2" s="196">
        <f t="shared" ref="L2:L40" si="1">RANK(K2,$K$2:$K$40,0)</f>
        <v>7</v>
      </c>
      <c r="M2" s="196">
        <f>总表!L2</f>
        <v>41</v>
      </c>
      <c r="N2" s="192">
        <f>总表!N2</f>
        <v>100</v>
      </c>
      <c r="O2" s="192">
        <f>总表!O2</f>
        <v>8</v>
      </c>
      <c r="P2" s="192">
        <f>总表!P2</f>
        <v>138</v>
      </c>
      <c r="Q2" s="192">
        <f>总表!Q2</f>
        <v>147</v>
      </c>
      <c r="R2" s="192">
        <f>总表!R2</f>
        <v>89</v>
      </c>
      <c r="S2" s="192">
        <f>总表!S2</f>
        <v>14</v>
      </c>
      <c r="T2" s="192">
        <f>总表!T2</f>
        <v>58</v>
      </c>
      <c r="U2" s="192">
        <f>总表!U2</f>
        <v>8</v>
      </c>
    </row>
    <row r="3" ht="18" customHeight="1" spans="1:21">
      <c r="A3" s="109">
        <v>190103</v>
      </c>
      <c r="B3" s="110" t="s">
        <v>22</v>
      </c>
      <c r="C3" s="105">
        <v>71.5</v>
      </c>
      <c r="D3" s="105">
        <v>62.5</v>
      </c>
      <c r="E3" s="105">
        <v>55.5</v>
      </c>
      <c r="F3" s="105">
        <v>63</v>
      </c>
      <c r="G3" s="105">
        <v>66</v>
      </c>
      <c r="H3" s="105">
        <v>69</v>
      </c>
      <c r="I3" s="105">
        <v>59</v>
      </c>
      <c r="J3" s="105">
        <v>65</v>
      </c>
      <c r="K3" s="196">
        <f t="shared" si="0"/>
        <v>511.5</v>
      </c>
      <c r="L3" s="196">
        <f t="shared" si="1"/>
        <v>26</v>
      </c>
      <c r="M3" s="196">
        <f>总表!L3</f>
        <v>165</v>
      </c>
      <c r="N3" s="192">
        <f>总表!N3</f>
        <v>195</v>
      </c>
      <c r="O3" s="192">
        <f>总表!O3</f>
        <v>141</v>
      </c>
      <c r="P3" s="192">
        <f>总表!P3</f>
        <v>191</v>
      </c>
      <c r="Q3" s="192">
        <f>总表!Q3</f>
        <v>231</v>
      </c>
      <c r="R3" s="192">
        <f>总表!R3</f>
        <v>183</v>
      </c>
      <c r="S3" s="192">
        <f>总表!S3</f>
        <v>99</v>
      </c>
      <c r="T3" s="192">
        <f>总表!T3</f>
        <v>181</v>
      </c>
      <c r="U3" s="192">
        <f>总表!U3</f>
        <v>144</v>
      </c>
    </row>
    <row r="4" ht="18" customHeight="1" spans="1:21">
      <c r="A4" s="109">
        <v>190104</v>
      </c>
      <c r="B4" s="110" t="s">
        <v>23</v>
      </c>
      <c r="C4" s="105">
        <v>51</v>
      </c>
      <c r="D4" s="105">
        <v>6</v>
      </c>
      <c r="E4" s="105">
        <v>41</v>
      </c>
      <c r="F4" s="105">
        <v>63</v>
      </c>
      <c r="G4" s="105">
        <v>39</v>
      </c>
      <c r="H4" s="105">
        <v>28</v>
      </c>
      <c r="I4" s="105">
        <v>31</v>
      </c>
      <c r="J4" s="105">
        <v>22</v>
      </c>
      <c r="K4" s="196">
        <f t="shared" si="0"/>
        <v>281</v>
      </c>
      <c r="L4" s="196">
        <f t="shared" si="1"/>
        <v>38</v>
      </c>
      <c r="M4" s="196">
        <f>总表!L4</f>
        <v>282</v>
      </c>
      <c r="N4" s="192">
        <f>总表!N4</f>
        <v>277</v>
      </c>
      <c r="O4" s="192">
        <f>总表!O4</f>
        <v>294</v>
      </c>
      <c r="P4" s="192">
        <f>总表!P4</f>
        <v>242</v>
      </c>
      <c r="Q4" s="192">
        <f>总表!Q4</f>
        <v>231</v>
      </c>
      <c r="R4" s="192">
        <f>总表!R4</f>
        <v>272</v>
      </c>
      <c r="S4" s="192">
        <f>总表!S4</f>
        <v>270</v>
      </c>
      <c r="T4" s="192">
        <f>总表!T4</f>
        <v>277</v>
      </c>
      <c r="U4" s="192">
        <f>总表!U4</f>
        <v>290</v>
      </c>
    </row>
    <row r="5" ht="18" customHeight="1" spans="1:21">
      <c r="A5" s="109">
        <v>190105</v>
      </c>
      <c r="B5" s="110" t="s">
        <v>24</v>
      </c>
      <c r="C5" s="105">
        <v>108.5</v>
      </c>
      <c r="D5" s="105">
        <v>102.5</v>
      </c>
      <c r="E5" s="105">
        <v>109.5</v>
      </c>
      <c r="F5" s="105">
        <v>83</v>
      </c>
      <c r="G5" s="105">
        <v>91</v>
      </c>
      <c r="H5" s="105">
        <v>90</v>
      </c>
      <c r="I5" s="105">
        <v>87</v>
      </c>
      <c r="J5" s="105">
        <v>87</v>
      </c>
      <c r="K5" s="196">
        <f t="shared" si="0"/>
        <v>758.5</v>
      </c>
      <c r="L5" s="196">
        <f t="shared" si="1"/>
        <v>1</v>
      </c>
      <c r="M5" s="196">
        <f>总表!L5</f>
        <v>11</v>
      </c>
      <c r="N5" s="192">
        <f>总表!N5</f>
        <v>1</v>
      </c>
      <c r="O5" s="192">
        <f>总表!O5</f>
        <v>19</v>
      </c>
      <c r="P5" s="192">
        <f>总表!P5</f>
        <v>2</v>
      </c>
      <c r="Q5" s="192">
        <f>总表!Q5</f>
        <v>64</v>
      </c>
      <c r="R5" s="192">
        <f>总表!R5</f>
        <v>13</v>
      </c>
      <c r="S5" s="192">
        <f>总表!S5</f>
        <v>24</v>
      </c>
      <c r="T5" s="192">
        <f>总表!T5</f>
        <v>36</v>
      </c>
      <c r="U5" s="192">
        <f>总表!U5</f>
        <v>36</v>
      </c>
    </row>
    <row r="6" ht="18" customHeight="1" spans="1:21">
      <c r="A6" s="109">
        <v>190106</v>
      </c>
      <c r="B6" s="110" t="s">
        <v>25</v>
      </c>
      <c r="C6" s="105">
        <v>99.5</v>
      </c>
      <c r="D6" s="105">
        <v>78</v>
      </c>
      <c r="E6" s="105">
        <v>54</v>
      </c>
      <c r="F6" s="105">
        <v>83</v>
      </c>
      <c r="G6" s="105">
        <v>75</v>
      </c>
      <c r="H6" s="105">
        <v>83</v>
      </c>
      <c r="I6" s="105">
        <v>86</v>
      </c>
      <c r="J6" s="105">
        <v>81</v>
      </c>
      <c r="K6" s="196">
        <f t="shared" si="0"/>
        <v>639.5</v>
      </c>
      <c r="L6" s="196">
        <f t="shared" si="1"/>
        <v>9</v>
      </c>
      <c r="M6" s="196">
        <f>总表!L6</f>
        <v>67</v>
      </c>
      <c r="N6" s="192">
        <f>总表!N6</f>
        <v>18</v>
      </c>
      <c r="O6" s="192">
        <f>总表!O6</f>
        <v>76</v>
      </c>
      <c r="P6" s="192">
        <f>总表!P6</f>
        <v>196</v>
      </c>
      <c r="Q6" s="192">
        <f>总表!Q6</f>
        <v>64</v>
      </c>
      <c r="R6" s="192">
        <f>总表!R6</f>
        <v>123</v>
      </c>
      <c r="S6" s="192">
        <f>总表!S6</f>
        <v>43</v>
      </c>
      <c r="T6" s="192">
        <f>总表!T6</f>
        <v>42</v>
      </c>
      <c r="U6" s="192">
        <f>总表!U6</f>
        <v>78</v>
      </c>
    </row>
    <row r="7" ht="18" customHeight="1" spans="1:21">
      <c r="A7" s="109">
        <v>190107</v>
      </c>
      <c r="B7" s="110" t="s">
        <v>26</v>
      </c>
      <c r="C7" s="105">
        <v>88.5</v>
      </c>
      <c r="D7" s="105">
        <v>66.5</v>
      </c>
      <c r="E7" s="105">
        <v>73.5</v>
      </c>
      <c r="F7" s="105">
        <v>78</v>
      </c>
      <c r="G7" s="105">
        <v>83</v>
      </c>
      <c r="H7" s="105">
        <v>90</v>
      </c>
      <c r="I7" s="105">
        <v>91</v>
      </c>
      <c r="J7" s="105">
        <v>66</v>
      </c>
      <c r="K7" s="196">
        <f t="shared" si="0"/>
        <v>636.5</v>
      </c>
      <c r="L7" s="196">
        <f t="shared" si="1"/>
        <v>11</v>
      </c>
      <c r="M7" s="196">
        <f>总表!L7</f>
        <v>71</v>
      </c>
      <c r="N7" s="192">
        <f>总表!N7</f>
        <v>82</v>
      </c>
      <c r="O7" s="192">
        <f>总表!O7</f>
        <v>128</v>
      </c>
      <c r="P7" s="192">
        <f>总表!P7</f>
        <v>115</v>
      </c>
      <c r="Q7" s="192">
        <f>总表!Q7</f>
        <v>114</v>
      </c>
      <c r="R7" s="192">
        <f>总表!R7</f>
        <v>58</v>
      </c>
      <c r="S7" s="192">
        <f>总表!S7</f>
        <v>24</v>
      </c>
      <c r="T7" s="192">
        <f>总表!T7</f>
        <v>18</v>
      </c>
      <c r="U7" s="192">
        <f>总表!U7</f>
        <v>140</v>
      </c>
    </row>
    <row r="8" ht="18" customHeight="1" spans="1:21">
      <c r="A8" s="109">
        <v>190108</v>
      </c>
      <c r="B8" s="110" t="s">
        <v>27</v>
      </c>
      <c r="C8" s="105">
        <v>94.5</v>
      </c>
      <c r="D8" s="105">
        <v>61</v>
      </c>
      <c r="E8" s="105">
        <v>71.5</v>
      </c>
      <c r="F8" s="105">
        <v>76</v>
      </c>
      <c r="G8" s="105">
        <v>79</v>
      </c>
      <c r="H8" s="105">
        <v>68</v>
      </c>
      <c r="I8" s="105">
        <v>77</v>
      </c>
      <c r="J8" s="105">
        <v>80</v>
      </c>
      <c r="K8" s="196">
        <f t="shared" si="0"/>
        <v>607</v>
      </c>
      <c r="L8" s="196">
        <f t="shared" si="1"/>
        <v>12</v>
      </c>
      <c r="M8" s="196">
        <f>总表!L8</f>
        <v>91</v>
      </c>
      <c r="N8" s="192">
        <f>总表!N8</f>
        <v>41</v>
      </c>
      <c r="O8" s="192">
        <f>总表!O8</f>
        <v>149</v>
      </c>
      <c r="P8" s="192">
        <f>总表!P8</f>
        <v>120</v>
      </c>
      <c r="Q8" s="192">
        <f>总表!Q8</f>
        <v>135</v>
      </c>
      <c r="R8" s="192">
        <f>总表!R8</f>
        <v>97</v>
      </c>
      <c r="S8" s="192">
        <f>总表!S8</f>
        <v>102</v>
      </c>
      <c r="T8" s="192">
        <f>总表!T8</f>
        <v>86</v>
      </c>
      <c r="U8" s="192">
        <f>总表!U8</f>
        <v>81</v>
      </c>
    </row>
    <row r="9" ht="18" customHeight="1" spans="1:21">
      <c r="A9" s="109">
        <v>190109</v>
      </c>
      <c r="B9" s="110" t="s">
        <v>28</v>
      </c>
      <c r="C9" s="105">
        <v>87</v>
      </c>
      <c r="D9" s="105">
        <v>70.5</v>
      </c>
      <c r="E9" s="105">
        <v>91</v>
      </c>
      <c r="F9" s="105">
        <v>75</v>
      </c>
      <c r="G9" s="105">
        <v>68</v>
      </c>
      <c r="H9" s="105">
        <v>72</v>
      </c>
      <c r="I9" s="105">
        <v>60</v>
      </c>
      <c r="J9" s="105">
        <v>70</v>
      </c>
      <c r="K9" s="196">
        <f t="shared" si="0"/>
        <v>593.5</v>
      </c>
      <c r="L9" s="196">
        <f t="shared" si="1"/>
        <v>17</v>
      </c>
      <c r="M9" s="196">
        <f>总表!L9</f>
        <v>109</v>
      </c>
      <c r="N9" s="192">
        <f>总表!N9</f>
        <v>92</v>
      </c>
      <c r="O9" s="192">
        <f>总表!O9</f>
        <v>109</v>
      </c>
      <c r="P9" s="192">
        <f>总表!P9</f>
        <v>45</v>
      </c>
      <c r="Q9" s="192">
        <f>总表!Q9</f>
        <v>147</v>
      </c>
      <c r="R9" s="192">
        <f>总表!R9</f>
        <v>174</v>
      </c>
      <c r="S9" s="192">
        <f>总表!S9</f>
        <v>85</v>
      </c>
      <c r="T9" s="192">
        <f>总表!T9</f>
        <v>174</v>
      </c>
      <c r="U9" s="192">
        <f>总表!U9</f>
        <v>129</v>
      </c>
    </row>
    <row r="10" ht="18" customHeight="1" spans="1:21">
      <c r="A10" s="109">
        <v>190110</v>
      </c>
      <c r="B10" s="110" t="s">
        <v>29</v>
      </c>
      <c r="C10" s="105">
        <v>86</v>
      </c>
      <c r="D10" s="105">
        <v>67</v>
      </c>
      <c r="E10" s="105">
        <v>84</v>
      </c>
      <c r="F10" s="105">
        <v>91</v>
      </c>
      <c r="G10" s="105">
        <v>92</v>
      </c>
      <c r="H10" s="105">
        <v>66</v>
      </c>
      <c r="I10" s="105">
        <v>61</v>
      </c>
      <c r="J10" s="105">
        <v>58</v>
      </c>
      <c r="K10" s="196">
        <f t="shared" si="0"/>
        <v>605</v>
      </c>
      <c r="L10" s="196">
        <f t="shared" si="1"/>
        <v>13</v>
      </c>
      <c r="M10" s="196">
        <f>总表!L10</f>
        <v>97</v>
      </c>
      <c r="N10" s="192">
        <f>总表!N10</f>
        <v>100</v>
      </c>
      <c r="O10" s="192">
        <f>总表!O10</f>
        <v>123</v>
      </c>
      <c r="P10" s="192">
        <f>总表!P10</f>
        <v>77</v>
      </c>
      <c r="Q10" s="192">
        <f>总表!Q10</f>
        <v>9</v>
      </c>
      <c r="R10" s="192">
        <f>总表!R10</f>
        <v>8</v>
      </c>
      <c r="S10" s="192">
        <f>总表!S10</f>
        <v>110</v>
      </c>
      <c r="T10" s="192">
        <f>总表!T10</f>
        <v>169</v>
      </c>
      <c r="U10" s="192">
        <f>总表!U10</f>
        <v>167</v>
      </c>
    </row>
    <row r="11" ht="18" customHeight="1" spans="1:21">
      <c r="A11" s="109">
        <v>190111</v>
      </c>
      <c r="B11" s="110" t="s">
        <v>30</v>
      </c>
      <c r="C11" s="105">
        <v>79</v>
      </c>
      <c r="D11" s="105">
        <v>56.5</v>
      </c>
      <c r="E11" s="105">
        <v>57</v>
      </c>
      <c r="F11" s="105">
        <v>80</v>
      </c>
      <c r="G11" s="105">
        <v>84</v>
      </c>
      <c r="H11" s="105">
        <v>58</v>
      </c>
      <c r="I11" s="105">
        <v>68</v>
      </c>
      <c r="J11" s="105">
        <v>79</v>
      </c>
      <c r="K11" s="196">
        <f t="shared" si="0"/>
        <v>561.5</v>
      </c>
      <c r="L11" s="196">
        <f t="shared" si="1"/>
        <v>18</v>
      </c>
      <c r="M11" s="196">
        <f>总表!L11</f>
        <v>131</v>
      </c>
      <c r="N11" s="192">
        <f>总表!N11</f>
        <v>150</v>
      </c>
      <c r="O11" s="192">
        <f>总表!O11</f>
        <v>160</v>
      </c>
      <c r="P11" s="192">
        <f>总表!P11</f>
        <v>183</v>
      </c>
      <c r="Q11" s="192">
        <f>总表!Q11</f>
        <v>96</v>
      </c>
      <c r="R11" s="192">
        <f>总表!R11</f>
        <v>51</v>
      </c>
      <c r="S11" s="192">
        <f>总表!S11</f>
        <v>146</v>
      </c>
      <c r="T11" s="192">
        <f>总表!T11</f>
        <v>129</v>
      </c>
      <c r="U11" s="192">
        <f>总表!U11</f>
        <v>86</v>
      </c>
    </row>
    <row r="12" ht="18" customHeight="1" spans="1:21">
      <c r="A12" s="109">
        <v>190112</v>
      </c>
      <c r="B12" s="110" t="s">
        <v>31</v>
      </c>
      <c r="C12" s="105">
        <v>78.5</v>
      </c>
      <c r="D12" s="105">
        <v>79</v>
      </c>
      <c r="E12" s="105">
        <v>58.5</v>
      </c>
      <c r="F12" s="105">
        <v>63</v>
      </c>
      <c r="G12" s="105">
        <v>69</v>
      </c>
      <c r="H12" s="105">
        <v>59</v>
      </c>
      <c r="I12" s="105">
        <v>49</v>
      </c>
      <c r="J12" s="105">
        <v>61</v>
      </c>
      <c r="K12" s="196">
        <f t="shared" si="0"/>
        <v>517</v>
      </c>
      <c r="L12" s="196">
        <f t="shared" si="1"/>
        <v>24</v>
      </c>
      <c r="M12" s="196">
        <f>总表!L12</f>
        <v>160</v>
      </c>
      <c r="N12" s="192">
        <f>总表!N12</f>
        <v>153</v>
      </c>
      <c r="O12" s="192">
        <f>总表!O12</f>
        <v>71</v>
      </c>
      <c r="P12" s="192">
        <f>总表!P12</f>
        <v>175</v>
      </c>
      <c r="Q12" s="192">
        <f>总表!Q12</f>
        <v>231</v>
      </c>
      <c r="R12" s="192">
        <f>总表!R12</f>
        <v>162</v>
      </c>
      <c r="S12" s="192">
        <f>总表!S12</f>
        <v>137</v>
      </c>
      <c r="T12" s="192">
        <f>总表!T12</f>
        <v>224</v>
      </c>
      <c r="U12" s="192">
        <f>总表!U12</f>
        <v>156</v>
      </c>
    </row>
    <row r="13" ht="18" customHeight="1" spans="1:21">
      <c r="A13" s="109">
        <v>190113</v>
      </c>
      <c r="B13" s="110" t="s">
        <v>32</v>
      </c>
      <c r="C13" s="105">
        <v>85.5</v>
      </c>
      <c r="D13" s="105">
        <v>69.5</v>
      </c>
      <c r="E13" s="105">
        <v>53</v>
      </c>
      <c r="F13" s="105">
        <v>76</v>
      </c>
      <c r="G13" s="105">
        <v>74</v>
      </c>
      <c r="H13" s="105">
        <v>51</v>
      </c>
      <c r="I13" s="105">
        <v>38</v>
      </c>
      <c r="J13" s="105">
        <v>69</v>
      </c>
      <c r="K13" s="196">
        <f t="shared" si="0"/>
        <v>516</v>
      </c>
      <c r="L13" s="196">
        <f t="shared" si="1"/>
        <v>25</v>
      </c>
      <c r="M13" s="196">
        <f>总表!L13</f>
        <v>161</v>
      </c>
      <c r="N13" s="192">
        <f>总表!N13</f>
        <v>106</v>
      </c>
      <c r="O13" s="192">
        <f>总表!O13</f>
        <v>111</v>
      </c>
      <c r="P13" s="192">
        <f>总表!P13</f>
        <v>201</v>
      </c>
      <c r="Q13" s="192">
        <f>总表!Q13</f>
        <v>135</v>
      </c>
      <c r="R13" s="192">
        <f>总表!R13</f>
        <v>131</v>
      </c>
      <c r="S13" s="192">
        <f>总表!S13</f>
        <v>180</v>
      </c>
      <c r="T13" s="192">
        <f>总表!T13</f>
        <v>265</v>
      </c>
      <c r="U13" s="192">
        <f>总表!U13</f>
        <v>132</v>
      </c>
    </row>
    <row r="14" ht="18" customHeight="1" spans="1:21">
      <c r="A14" s="109">
        <v>190114</v>
      </c>
      <c r="B14" s="110" t="s">
        <v>33</v>
      </c>
      <c r="C14" s="105">
        <v>69</v>
      </c>
      <c r="D14" s="105">
        <v>41.5</v>
      </c>
      <c r="E14" s="105">
        <v>44.5</v>
      </c>
      <c r="F14" s="105">
        <v>69</v>
      </c>
      <c r="G14" s="105">
        <v>50</v>
      </c>
      <c r="H14" s="105">
        <v>65</v>
      </c>
      <c r="I14" s="105">
        <v>60</v>
      </c>
      <c r="J14" s="105">
        <v>49</v>
      </c>
      <c r="K14" s="196">
        <f t="shared" si="0"/>
        <v>448</v>
      </c>
      <c r="L14" s="196">
        <f t="shared" si="1"/>
        <v>32</v>
      </c>
      <c r="M14" s="196">
        <f>总表!L14</f>
        <v>213</v>
      </c>
      <c r="N14" s="192">
        <f>总表!N14</f>
        <v>210</v>
      </c>
      <c r="O14" s="192">
        <f>总表!O14</f>
        <v>201</v>
      </c>
      <c r="P14" s="192">
        <f>总表!P14</f>
        <v>227</v>
      </c>
      <c r="Q14" s="192">
        <f>总表!Q14</f>
        <v>194</v>
      </c>
      <c r="R14" s="192">
        <f>总表!R14</f>
        <v>246</v>
      </c>
      <c r="S14" s="192">
        <f>总表!S14</f>
        <v>115</v>
      </c>
      <c r="T14" s="192">
        <f>总表!T14</f>
        <v>174</v>
      </c>
      <c r="U14" s="192">
        <f>总表!U14</f>
        <v>210</v>
      </c>
    </row>
    <row r="15" ht="18" customHeight="1" spans="1:21">
      <c r="A15" s="109">
        <v>190115</v>
      </c>
      <c r="B15" s="110" t="s">
        <v>34</v>
      </c>
      <c r="C15" s="105">
        <v>76</v>
      </c>
      <c r="D15" s="105">
        <v>13</v>
      </c>
      <c r="E15" s="105">
        <v>23.5</v>
      </c>
      <c r="F15" s="105">
        <v>65</v>
      </c>
      <c r="G15" s="105">
        <v>39</v>
      </c>
      <c r="H15" s="105">
        <v>40</v>
      </c>
      <c r="I15" s="105">
        <v>31</v>
      </c>
      <c r="J15" s="105">
        <v>24</v>
      </c>
      <c r="K15" s="196">
        <f t="shared" si="0"/>
        <v>311.5</v>
      </c>
      <c r="L15" s="196">
        <f t="shared" si="1"/>
        <v>37</v>
      </c>
      <c r="M15" s="196">
        <f>总表!L15</f>
        <v>273</v>
      </c>
      <c r="N15" s="192">
        <f>总表!N15</f>
        <v>172</v>
      </c>
      <c r="O15" s="192">
        <f>总表!O15</f>
        <v>272</v>
      </c>
      <c r="P15" s="192">
        <f>总表!P15</f>
        <v>295</v>
      </c>
      <c r="Q15" s="192">
        <f>总表!Q15</f>
        <v>223</v>
      </c>
      <c r="R15" s="192">
        <f>总表!R15</f>
        <v>272</v>
      </c>
      <c r="S15" s="192">
        <f>总表!S15</f>
        <v>239</v>
      </c>
      <c r="T15" s="192">
        <f>总表!T15</f>
        <v>277</v>
      </c>
      <c r="U15" s="192">
        <f>总表!U15</f>
        <v>288</v>
      </c>
    </row>
    <row r="16" ht="18" customHeight="1" spans="1:21">
      <c r="A16" s="109">
        <v>190116</v>
      </c>
      <c r="B16" s="110" t="s">
        <v>35</v>
      </c>
      <c r="C16" s="105">
        <v>84</v>
      </c>
      <c r="D16" s="105">
        <v>48.5</v>
      </c>
      <c r="E16" s="105">
        <v>60</v>
      </c>
      <c r="F16" s="105">
        <v>66</v>
      </c>
      <c r="G16" s="105">
        <v>62</v>
      </c>
      <c r="H16" s="105">
        <v>44</v>
      </c>
      <c r="I16" s="105">
        <v>44</v>
      </c>
      <c r="J16" s="105">
        <v>64</v>
      </c>
      <c r="K16" s="196">
        <f t="shared" si="0"/>
        <v>472.5</v>
      </c>
      <c r="L16" s="196">
        <f t="shared" si="1"/>
        <v>29</v>
      </c>
      <c r="M16" s="196">
        <f>总表!L16</f>
        <v>194</v>
      </c>
      <c r="N16" s="192">
        <f>总表!N16</f>
        <v>117</v>
      </c>
      <c r="O16" s="192">
        <f>总表!O16</f>
        <v>180</v>
      </c>
      <c r="P16" s="192">
        <f>总表!P16</f>
        <v>171</v>
      </c>
      <c r="Q16" s="192">
        <f>总表!Q16</f>
        <v>216</v>
      </c>
      <c r="R16" s="192">
        <f>总表!R16</f>
        <v>210</v>
      </c>
      <c r="S16" s="192">
        <f>总表!S16</f>
        <v>219</v>
      </c>
      <c r="T16" s="192">
        <f>总表!T16</f>
        <v>244</v>
      </c>
      <c r="U16" s="192">
        <f>总表!U16</f>
        <v>149</v>
      </c>
    </row>
    <row r="17" ht="18" customHeight="1" spans="1:21">
      <c r="A17" s="109">
        <v>190117</v>
      </c>
      <c r="B17" s="110" t="s">
        <v>36</v>
      </c>
      <c r="C17" s="105">
        <v>94</v>
      </c>
      <c r="D17" s="105">
        <v>100</v>
      </c>
      <c r="E17" s="105">
        <v>84</v>
      </c>
      <c r="F17" s="105">
        <v>82</v>
      </c>
      <c r="G17" s="105">
        <v>82</v>
      </c>
      <c r="H17" s="105">
        <v>91</v>
      </c>
      <c r="I17" s="105">
        <v>85</v>
      </c>
      <c r="J17" s="105">
        <v>86</v>
      </c>
      <c r="K17" s="196">
        <f t="shared" si="0"/>
        <v>704</v>
      </c>
      <c r="L17" s="196">
        <f t="shared" si="1"/>
        <v>6</v>
      </c>
      <c r="M17" s="196">
        <f>总表!L17</f>
        <v>36</v>
      </c>
      <c r="N17" s="192">
        <f>总表!N17</f>
        <v>47</v>
      </c>
      <c r="O17" s="192">
        <f>总表!O17</f>
        <v>24</v>
      </c>
      <c r="P17" s="192">
        <f>总表!P17</f>
        <v>77</v>
      </c>
      <c r="Q17" s="192">
        <f>总表!Q17</f>
        <v>73</v>
      </c>
      <c r="R17" s="192">
        <f>总表!R17</f>
        <v>75</v>
      </c>
      <c r="S17" s="192">
        <f>总表!S17</f>
        <v>19</v>
      </c>
      <c r="T17" s="192">
        <f>总表!T17</f>
        <v>44</v>
      </c>
      <c r="U17" s="192">
        <f>总表!U17</f>
        <v>46</v>
      </c>
    </row>
    <row r="18" ht="18" customHeight="1" spans="1:21">
      <c r="A18" s="109">
        <v>190118</v>
      </c>
      <c r="B18" s="110" t="s">
        <v>37</v>
      </c>
      <c r="C18" s="105">
        <v>99.5</v>
      </c>
      <c r="D18" s="105">
        <v>91.5</v>
      </c>
      <c r="E18" s="105">
        <v>102.5</v>
      </c>
      <c r="F18" s="105">
        <v>89</v>
      </c>
      <c r="G18" s="105">
        <v>95</v>
      </c>
      <c r="H18" s="105">
        <v>75</v>
      </c>
      <c r="I18" s="105">
        <v>73</v>
      </c>
      <c r="J18" s="105">
        <v>88</v>
      </c>
      <c r="K18" s="196">
        <f t="shared" si="0"/>
        <v>713.5</v>
      </c>
      <c r="L18" s="196">
        <f t="shared" si="1"/>
        <v>5</v>
      </c>
      <c r="M18" s="196">
        <f>总表!L18</f>
        <v>29</v>
      </c>
      <c r="N18" s="192">
        <f>总表!N18</f>
        <v>18</v>
      </c>
      <c r="O18" s="192">
        <f>总表!O18</f>
        <v>43</v>
      </c>
      <c r="P18" s="192">
        <f>总表!P18</f>
        <v>12</v>
      </c>
      <c r="Q18" s="192">
        <f>总表!Q18</f>
        <v>16</v>
      </c>
      <c r="R18" s="192">
        <f>总表!R18</f>
        <v>3</v>
      </c>
      <c r="S18" s="192">
        <f>总表!S18</f>
        <v>69</v>
      </c>
      <c r="T18" s="192">
        <f>总表!T18</f>
        <v>104</v>
      </c>
      <c r="U18" s="192">
        <f>总表!U18</f>
        <v>33</v>
      </c>
    </row>
    <row r="19" ht="18" customHeight="1" spans="1:21">
      <c r="A19" s="109">
        <v>190119</v>
      </c>
      <c r="B19" s="110" t="s">
        <v>38</v>
      </c>
      <c r="C19" s="105">
        <v>71.5</v>
      </c>
      <c r="D19" s="105">
        <v>71.5</v>
      </c>
      <c r="E19" s="105">
        <v>57.5</v>
      </c>
      <c r="F19" s="105">
        <v>72</v>
      </c>
      <c r="G19" s="105">
        <v>75</v>
      </c>
      <c r="H19" s="105">
        <v>54</v>
      </c>
      <c r="I19" s="105">
        <v>60</v>
      </c>
      <c r="J19" s="105">
        <v>75</v>
      </c>
      <c r="K19" s="196">
        <f t="shared" si="0"/>
        <v>536.5</v>
      </c>
      <c r="L19" s="196">
        <f t="shared" si="1"/>
        <v>20</v>
      </c>
      <c r="M19" s="196">
        <f>总表!L19</f>
        <v>144</v>
      </c>
      <c r="N19" s="192">
        <f>总表!N19</f>
        <v>195</v>
      </c>
      <c r="O19" s="192">
        <f>总表!O19</f>
        <v>104</v>
      </c>
      <c r="P19" s="192">
        <f>总表!P19</f>
        <v>180</v>
      </c>
      <c r="Q19" s="192">
        <f>总表!Q19</f>
        <v>173</v>
      </c>
      <c r="R19" s="192">
        <f>总表!R19</f>
        <v>123</v>
      </c>
      <c r="S19" s="192">
        <f>总表!S19</f>
        <v>170</v>
      </c>
      <c r="T19" s="192">
        <f>总表!T19</f>
        <v>174</v>
      </c>
      <c r="U19" s="192">
        <f>总表!U19</f>
        <v>109</v>
      </c>
    </row>
    <row r="20" ht="18" customHeight="1" spans="1:21">
      <c r="A20" s="109">
        <v>190120</v>
      </c>
      <c r="B20" s="110" t="s">
        <v>39</v>
      </c>
      <c r="C20" s="105">
        <v>95.5</v>
      </c>
      <c r="D20" s="105">
        <v>79.5</v>
      </c>
      <c r="E20" s="105">
        <v>80.5</v>
      </c>
      <c r="F20" s="105">
        <v>76</v>
      </c>
      <c r="G20" s="105">
        <v>74</v>
      </c>
      <c r="H20" s="105">
        <v>73</v>
      </c>
      <c r="I20" s="105">
        <v>78</v>
      </c>
      <c r="J20" s="105">
        <v>83</v>
      </c>
      <c r="K20" s="196">
        <f t="shared" si="0"/>
        <v>639.5</v>
      </c>
      <c r="L20" s="196">
        <f t="shared" si="1"/>
        <v>9</v>
      </c>
      <c r="M20" s="196">
        <f>总表!L20</f>
        <v>67</v>
      </c>
      <c r="N20" s="192">
        <f>总表!N20</f>
        <v>35</v>
      </c>
      <c r="O20" s="192">
        <f>总表!O20</f>
        <v>68</v>
      </c>
      <c r="P20" s="192">
        <f>总表!P20</f>
        <v>92</v>
      </c>
      <c r="Q20" s="192">
        <f>总表!Q20</f>
        <v>135</v>
      </c>
      <c r="R20" s="192">
        <f>总表!R20</f>
        <v>131</v>
      </c>
      <c r="S20" s="192">
        <f>总表!S20</f>
        <v>80</v>
      </c>
      <c r="T20" s="192">
        <f>总表!T20</f>
        <v>79</v>
      </c>
      <c r="U20" s="192">
        <f>总表!U20</f>
        <v>66</v>
      </c>
    </row>
    <row r="21" ht="18" customHeight="1" spans="1:21">
      <c r="A21" s="109">
        <v>190121</v>
      </c>
      <c r="B21" s="110" t="s">
        <v>40</v>
      </c>
      <c r="C21" s="105">
        <v>67</v>
      </c>
      <c r="D21" s="105">
        <v>67</v>
      </c>
      <c r="E21" s="105">
        <v>46.5</v>
      </c>
      <c r="F21" s="105">
        <v>63</v>
      </c>
      <c r="G21" s="105">
        <v>69</v>
      </c>
      <c r="H21" s="105">
        <v>66</v>
      </c>
      <c r="I21" s="105">
        <v>49</v>
      </c>
      <c r="J21" s="105">
        <v>49</v>
      </c>
      <c r="K21" s="196">
        <f t="shared" si="0"/>
        <v>476.5</v>
      </c>
      <c r="L21" s="196">
        <f t="shared" si="1"/>
        <v>28</v>
      </c>
      <c r="M21" s="196">
        <f>总表!L21</f>
        <v>190</v>
      </c>
      <c r="N21" s="192">
        <f>总表!N21</f>
        <v>218</v>
      </c>
      <c r="O21" s="192">
        <f>总表!O21</f>
        <v>123</v>
      </c>
      <c r="P21" s="192">
        <f>总表!P21</f>
        <v>223</v>
      </c>
      <c r="Q21" s="192">
        <f>总表!Q21</f>
        <v>231</v>
      </c>
      <c r="R21" s="192">
        <f>总表!R21</f>
        <v>162</v>
      </c>
      <c r="S21" s="192">
        <f>总表!S21</f>
        <v>110</v>
      </c>
      <c r="T21" s="192">
        <f>总表!T21</f>
        <v>224</v>
      </c>
      <c r="U21" s="192">
        <f>总表!U21</f>
        <v>210</v>
      </c>
    </row>
    <row r="22" ht="18" customHeight="1" spans="1:21">
      <c r="A22" s="109">
        <v>190122</v>
      </c>
      <c r="B22" s="110" t="s">
        <v>41</v>
      </c>
      <c r="C22" s="105">
        <v>75</v>
      </c>
      <c r="D22" s="105">
        <v>11</v>
      </c>
      <c r="E22" s="105">
        <v>45.5</v>
      </c>
      <c r="F22" s="105">
        <v>56</v>
      </c>
      <c r="G22" s="105">
        <v>56</v>
      </c>
      <c r="H22" s="105">
        <v>63</v>
      </c>
      <c r="I22" s="105">
        <v>39</v>
      </c>
      <c r="J22" s="105">
        <v>26</v>
      </c>
      <c r="K22" s="196">
        <f t="shared" si="0"/>
        <v>371.5</v>
      </c>
      <c r="L22" s="196">
        <f t="shared" si="1"/>
        <v>35</v>
      </c>
      <c r="M22" s="196">
        <f>总表!L22</f>
        <v>245</v>
      </c>
      <c r="N22" s="192">
        <f>总表!N22</f>
        <v>176</v>
      </c>
      <c r="O22" s="192">
        <f>总表!O22</f>
        <v>281</v>
      </c>
      <c r="P22" s="192">
        <f>总表!P22</f>
        <v>224</v>
      </c>
      <c r="Q22" s="192">
        <f>总表!Q22</f>
        <v>267</v>
      </c>
      <c r="R22" s="192">
        <f>总表!R22</f>
        <v>229</v>
      </c>
      <c r="S22" s="192">
        <f>总表!S22</f>
        <v>122</v>
      </c>
      <c r="T22" s="192">
        <f>总表!T22</f>
        <v>261</v>
      </c>
      <c r="U22" s="192">
        <f>总表!U22</f>
        <v>284</v>
      </c>
    </row>
    <row r="23" ht="18" customHeight="1" spans="1:21">
      <c r="A23" s="109">
        <v>190123</v>
      </c>
      <c r="B23" s="110" t="s">
        <v>42</v>
      </c>
      <c r="C23" s="105">
        <v>74.5</v>
      </c>
      <c r="D23" s="105">
        <v>41.5</v>
      </c>
      <c r="E23" s="105">
        <v>48.5</v>
      </c>
      <c r="F23" s="105">
        <v>78</v>
      </c>
      <c r="G23" s="105">
        <v>62</v>
      </c>
      <c r="H23" s="105">
        <v>62</v>
      </c>
      <c r="I23" s="105">
        <v>60</v>
      </c>
      <c r="J23" s="105">
        <v>55</v>
      </c>
      <c r="K23" s="196">
        <f t="shared" si="0"/>
        <v>481.5</v>
      </c>
      <c r="L23" s="196">
        <f t="shared" si="1"/>
        <v>27</v>
      </c>
      <c r="M23" s="196">
        <f>总表!L23</f>
        <v>187</v>
      </c>
      <c r="N23" s="192">
        <f>总表!N23</f>
        <v>179</v>
      </c>
      <c r="O23" s="192">
        <f>总表!O23</f>
        <v>201</v>
      </c>
      <c r="P23" s="192">
        <f>总表!P23</f>
        <v>216</v>
      </c>
      <c r="Q23" s="192">
        <f>总表!Q23</f>
        <v>114</v>
      </c>
      <c r="R23" s="192">
        <f>总表!R23</f>
        <v>210</v>
      </c>
      <c r="S23" s="192">
        <f>总表!S23</f>
        <v>128</v>
      </c>
      <c r="T23" s="192">
        <f>总表!T23</f>
        <v>174</v>
      </c>
      <c r="U23" s="192">
        <f>总表!U23</f>
        <v>183</v>
      </c>
    </row>
    <row r="24" ht="18" customHeight="1" spans="1:21">
      <c r="A24" s="109">
        <v>190124</v>
      </c>
      <c r="B24" s="110" t="s">
        <v>43</v>
      </c>
      <c r="C24" s="105">
        <v>85</v>
      </c>
      <c r="D24" s="105">
        <v>53</v>
      </c>
      <c r="E24" s="105">
        <v>66</v>
      </c>
      <c r="F24" s="105">
        <v>71</v>
      </c>
      <c r="G24" s="105">
        <v>75</v>
      </c>
      <c r="H24" s="105">
        <v>53</v>
      </c>
      <c r="I24" s="105">
        <v>62</v>
      </c>
      <c r="J24" s="105">
        <v>72</v>
      </c>
      <c r="K24" s="196">
        <f t="shared" si="0"/>
        <v>537</v>
      </c>
      <c r="L24" s="196">
        <f t="shared" si="1"/>
        <v>19</v>
      </c>
      <c r="M24" s="196">
        <f>总表!L24</f>
        <v>143</v>
      </c>
      <c r="N24" s="192">
        <f>总表!N24</f>
        <v>111</v>
      </c>
      <c r="O24" s="192">
        <f>总表!O24</f>
        <v>171</v>
      </c>
      <c r="P24" s="192">
        <f>总表!P24</f>
        <v>139</v>
      </c>
      <c r="Q24" s="192">
        <f>总表!Q24</f>
        <v>180</v>
      </c>
      <c r="R24" s="192">
        <f>总表!R24</f>
        <v>123</v>
      </c>
      <c r="S24" s="192">
        <f>总表!S24</f>
        <v>173</v>
      </c>
      <c r="T24" s="192">
        <f>总表!T24</f>
        <v>159</v>
      </c>
      <c r="U24" s="192">
        <f>总表!U24</f>
        <v>121</v>
      </c>
    </row>
    <row r="25" ht="18" customHeight="1" spans="1:21">
      <c r="A25" s="109">
        <v>190125</v>
      </c>
      <c r="B25" s="110" t="s">
        <v>44</v>
      </c>
      <c r="C25" s="105">
        <v>83.5</v>
      </c>
      <c r="D25" s="105">
        <v>80.5</v>
      </c>
      <c r="E25" s="105">
        <v>76.5</v>
      </c>
      <c r="F25" s="105">
        <v>69</v>
      </c>
      <c r="G25" s="105">
        <v>85</v>
      </c>
      <c r="H25" s="105">
        <v>64</v>
      </c>
      <c r="I25" s="105">
        <v>59</v>
      </c>
      <c r="J25" s="105">
        <v>79</v>
      </c>
      <c r="K25" s="196">
        <f t="shared" si="0"/>
        <v>596.5</v>
      </c>
      <c r="L25" s="196">
        <f t="shared" si="1"/>
        <v>16</v>
      </c>
      <c r="M25" s="196">
        <f>总表!L25</f>
        <v>108</v>
      </c>
      <c r="N25" s="192">
        <f>总表!N25</f>
        <v>119</v>
      </c>
      <c r="O25" s="192">
        <f>总表!O25</f>
        <v>65</v>
      </c>
      <c r="P25" s="192">
        <f>总表!P25</f>
        <v>106</v>
      </c>
      <c r="Q25" s="192">
        <f>总表!Q25</f>
        <v>194</v>
      </c>
      <c r="R25" s="192">
        <f>总表!R25</f>
        <v>44</v>
      </c>
      <c r="S25" s="192">
        <f>总表!S25</f>
        <v>119</v>
      </c>
      <c r="T25" s="192">
        <f>总表!T25</f>
        <v>181</v>
      </c>
      <c r="U25" s="192">
        <f>总表!U25</f>
        <v>86</v>
      </c>
    </row>
    <row r="26" ht="18" customHeight="1" spans="1:21">
      <c r="A26" s="109">
        <v>190126</v>
      </c>
      <c r="B26" s="110" t="s">
        <v>45</v>
      </c>
      <c r="C26" s="105">
        <v>73</v>
      </c>
      <c r="D26" s="105">
        <v>69</v>
      </c>
      <c r="E26" s="105">
        <v>61.5</v>
      </c>
      <c r="F26" s="105">
        <v>58</v>
      </c>
      <c r="G26" s="105">
        <v>66</v>
      </c>
      <c r="H26" s="105">
        <v>61</v>
      </c>
      <c r="I26" s="105">
        <v>64</v>
      </c>
      <c r="J26" s="105">
        <v>75</v>
      </c>
      <c r="K26" s="196">
        <f t="shared" si="0"/>
        <v>527.5</v>
      </c>
      <c r="L26" s="196">
        <f t="shared" si="1"/>
        <v>22</v>
      </c>
      <c r="M26" s="196">
        <f>总表!L26</f>
        <v>154</v>
      </c>
      <c r="N26" s="192">
        <f>总表!N26</f>
        <v>190</v>
      </c>
      <c r="O26" s="192">
        <f>总表!O26</f>
        <v>114</v>
      </c>
      <c r="P26" s="192">
        <f>总表!P26</f>
        <v>156</v>
      </c>
      <c r="Q26" s="192">
        <f>总表!Q26</f>
        <v>258</v>
      </c>
      <c r="R26" s="192">
        <f>总表!R26</f>
        <v>183</v>
      </c>
      <c r="S26" s="192">
        <f>总表!S26</f>
        <v>131</v>
      </c>
      <c r="T26" s="192">
        <f>总表!T26</f>
        <v>153</v>
      </c>
      <c r="U26" s="192">
        <f>总表!U26</f>
        <v>109</v>
      </c>
    </row>
    <row r="27" ht="18" customHeight="1" spans="1:21">
      <c r="A27" s="109">
        <v>190127</v>
      </c>
      <c r="B27" s="110" t="s">
        <v>46</v>
      </c>
      <c r="C27" s="105">
        <v>70.5</v>
      </c>
      <c r="D27" s="105">
        <v>45</v>
      </c>
      <c r="E27" s="105">
        <v>40.5</v>
      </c>
      <c r="F27" s="105">
        <v>59</v>
      </c>
      <c r="G27" s="105">
        <v>64</v>
      </c>
      <c r="H27" s="105">
        <v>44</v>
      </c>
      <c r="I27" s="105">
        <v>44</v>
      </c>
      <c r="J27" s="105">
        <v>47</v>
      </c>
      <c r="K27" s="196">
        <f t="shared" si="0"/>
        <v>414</v>
      </c>
      <c r="L27" s="196">
        <f t="shared" si="1"/>
        <v>33</v>
      </c>
      <c r="M27" s="196">
        <f>总表!L27</f>
        <v>230</v>
      </c>
      <c r="N27" s="192">
        <f>总表!N27</f>
        <v>202</v>
      </c>
      <c r="O27" s="192">
        <f>总表!O27</f>
        <v>192</v>
      </c>
      <c r="P27" s="192">
        <f>总表!P27</f>
        <v>245</v>
      </c>
      <c r="Q27" s="192">
        <f>总表!Q27</f>
        <v>255</v>
      </c>
      <c r="R27" s="192">
        <f>总表!R27</f>
        <v>196</v>
      </c>
      <c r="S27" s="192">
        <f>总表!S27</f>
        <v>219</v>
      </c>
      <c r="T27" s="192">
        <f>总表!T27</f>
        <v>244</v>
      </c>
      <c r="U27" s="192">
        <f>总表!U27</f>
        <v>216</v>
      </c>
    </row>
    <row r="28" ht="18" customHeight="1" spans="1:21">
      <c r="A28" s="109">
        <v>190128</v>
      </c>
      <c r="B28" s="110" t="s">
        <v>47</v>
      </c>
      <c r="C28" s="105">
        <v>95</v>
      </c>
      <c r="D28" s="105">
        <v>67</v>
      </c>
      <c r="E28" s="105">
        <v>59</v>
      </c>
      <c r="F28" s="105">
        <v>83</v>
      </c>
      <c r="G28" s="105">
        <v>83</v>
      </c>
      <c r="H28" s="105">
        <v>80</v>
      </c>
      <c r="I28" s="105">
        <v>62</v>
      </c>
      <c r="J28" s="105">
        <v>75</v>
      </c>
      <c r="K28" s="196">
        <f t="shared" si="0"/>
        <v>604</v>
      </c>
      <c r="L28" s="196">
        <f t="shared" si="1"/>
        <v>14</v>
      </c>
      <c r="M28" s="196">
        <f>总表!L28</f>
        <v>100</v>
      </c>
      <c r="N28" s="192">
        <f>总表!N28</f>
        <v>37</v>
      </c>
      <c r="O28" s="192">
        <f>总表!O28</f>
        <v>123</v>
      </c>
      <c r="P28" s="192">
        <f>总表!P28</f>
        <v>173</v>
      </c>
      <c r="Q28" s="192">
        <f>总表!Q28</f>
        <v>64</v>
      </c>
      <c r="R28" s="192">
        <f>总表!R28</f>
        <v>58</v>
      </c>
      <c r="S28" s="192">
        <f>总表!S28</f>
        <v>52</v>
      </c>
      <c r="T28" s="192">
        <f>总表!T28</f>
        <v>159</v>
      </c>
      <c r="U28" s="192">
        <f>总表!U28</f>
        <v>109</v>
      </c>
    </row>
    <row r="29" ht="18" customHeight="1" spans="1:21">
      <c r="A29" s="109">
        <v>190129</v>
      </c>
      <c r="B29" s="110" t="s">
        <v>48</v>
      </c>
      <c r="C29" s="105">
        <v>73.5</v>
      </c>
      <c r="D29" s="105">
        <v>44</v>
      </c>
      <c r="E29" s="105">
        <v>64</v>
      </c>
      <c r="F29" s="105">
        <v>57</v>
      </c>
      <c r="G29" s="105">
        <v>60</v>
      </c>
      <c r="H29" s="105">
        <v>48</v>
      </c>
      <c r="I29" s="105">
        <v>54</v>
      </c>
      <c r="J29" s="105">
        <v>61</v>
      </c>
      <c r="K29" s="196">
        <f t="shared" si="0"/>
        <v>461.5</v>
      </c>
      <c r="L29" s="196">
        <f t="shared" si="1"/>
        <v>31</v>
      </c>
      <c r="M29" s="196">
        <f>总表!L29</f>
        <v>205</v>
      </c>
      <c r="N29" s="192">
        <f>总表!N29</f>
        <v>187</v>
      </c>
      <c r="O29" s="192">
        <f>总表!O29</f>
        <v>195</v>
      </c>
      <c r="P29" s="192">
        <f>总表!P29</f>
        <v>147</v>
      </c>
      <c r="Q29" s="192">
        <f>总表!Q29</f>
        <v>265</v>
      </c>
      <c r="R29" s="192">
        <f>总表!R29</f>
        <v>217</v>
      </c>
      <c r="S29" s="192">
        <f>总表!S29</f>
        <v>198</v>
      </c>
      <c r="T29" s="192">
        <f>总表!T29</f>
        <v>204</v>
      </c>
      <c r="U29" s="192">
        <f>总表!U29</f>
        <v>156</v>
      </c>
    </row>
    <row r="30" ht="18" customHeight="1" spans="1:21">
      <c r="A30" s="109">
        <v>190130</v>
      </c>
      <c r="B30" s="110" t="s">
        <v>49</v>
      </c>
      <c r="C30" s="105">
        <v>87.5</v>
      </c>
      <c r="D30" s="105">
        <v>78</v>
      </c>
      <c r="E30" s="105">
        <v>61.5</v>
      </c>
      <c r="F30" s="105">
        <v>76</v>
      </c>
      <c r="G30" s="105">
        <v>84</v>
      </c>
      <c r="H30" s="105">
        <v>78</v>
      </c>
      <c r="I30" s="105">
        <v>62</v>
      </c>
      <c r="J30" s="105">
        <v>72</v>
      </c>
      <c r="K30" s="196">
        <f t="shared" si="0"/>
        <v>599</v>
      </c>
      <c r="L30" s="196">
        <f t="shared" si="1"/>
        <v>15</v>
      </c>
      <c r="M30" s="196">
        <f>总表!L30</f>
        <v>105</v>
      </c>
      <c r="N30" s="192">
        <f>总表!N30</f>
        <v>88</v>
      </c>
      <c r="O30" s="192">
        <f>总表!O30</f>
        <v>76</v>
      </c>
      <c r="P30" s="192">
        <f>总表!P30</f>
        <v>156</v>
      </c>
      <c r="Q30" s="192">
        <f>总表!Q30</f>
        <v>135</v>
      </c>
      <c r="R30" s="192">
        <f>总表!R30</f>
        <v>51</v>
      </c>
      <c r="S30" s="192">
        <f>总表!S30</f>
        <v>62</v>
      </c>
      <c r="T30" s="192">
        <f>总表!T30</f>
        <v>159</v>
      </c>
      <c r="U30" s="192">
        <f>总表!U30</f>
        <v>121</v>
      </c>
    </row>
    <row r="31" ht="18" customHeight="1" spans="1:21">
      <c r="A31" s="109">
        <v>190131</v>
      </c>
      <c r="B31" s="110" t="s">
        <v>50</v>
      </c>
      <c r="C31" s="105">
        <v>93</v>
      </c>
      <c r="D31" s="105">
        <v>95.5</v>
      </c>
      <c r="E31" s="105">
        <v>89.5</v>
      </c>
      <c r="F31" s="105">
        <v>80</v>
      </c>
      <c r="G31" s="105">
        <v>85</v>
      </c>
      <c r="H31" s="105">
        <v>89</v>
      </c>
      <c r="I31" s="105">
        <v>95</v>
      </c>
      <c r="J31" s="105">
        <v>91</v>
      </c>
      <c r="K31" s="196">
        <f t="shared" si="0"/>
        <v>718</v>
      </c>
      <c r="L31" s="196">
        <f t="shared" si="1"/>
        <v>3</v>
      </c>
      <c r="M31" s="196">
        <f>总表!L31</f>
        <v>25</v>
      </c>
      <c r="N31" s="192">
        <f>总表!N31</f>
        <v>59</v>
      </c>
      <c r="O31" s="192">
        <f>总表!O31</f>
        <v>38</v>
      </c>
      <c r="P31" s="192">
        <f>总表!P31</f>
        <v>49</v>
      </c>
      <c r="Q31" s="192">
        <f>总表!Q31</f>
        <v>96</v>
      </c>
      <c r="R31" s="192">
        <f>总表!R31</f>
        <v>44</v>
      </c>
      <c r="S31" s="192">
        <f>总表!S31</f>
        <v>29</v>
      </c>
      <c r="T31" s="192">
        <f>总表!T31</f>
        <v>7</v>
      </c>
      <c r="U31" s="192">
        <f>总表!U31</f>
        <v>21</v>
      </c>
    </row>
    <row r="32" ht="18" customHeight="1" spans="1:21">
      <c r="A32" s="109">
        <v>190132</v>
      </c>
      <c r="B32" s="110" t="s">
        <v>51</v>
      </c>
      <c r="C32" s="105">
        <v>98</v>
      </c>
      <c r="D32" s="105">
        <v>100</v>
      </c>
      <c r="E32" s="105">
        <v>54.5</v>
      </c>
      <c r="F32" s="105">
        <v>86</v>
      </c>
      <c r="G32" s="105">
        <v>97</v>
      </c>
      <c r="H32" s="105">
        <v>69</v>
      </c>
      <c r="I32" s="105">
        <v>82</v>
      </c>
      <c r="J32" s="105">
        <v>55</v>
      </c>
      <c r="K32" s="196">
        <f t="shared" si="0"/>
        <v>641.5</v>
      </c>
      <c r="L32" s="196">
        <f t="shared" si="1"/>
        <v>8</v>
      </c>
      <c r="M32" s="196">
        <f>总表!L32</f>
        <v>65</v>
      </c>
      <c r="N32" s="192">
        <f>总表!N32</f>
        <v>23</v>
      </c>
      <c r="O32" s="192">
        <f>总表!O32</f>
        <v>24</v>
      </c>
      <c r="P32" s="192">
        <f>总表!P32</f>
        <v>194</v>
      </c>
      <c r="Q32" s="192">
        <f>总表!Q32</f>
        <v>31</v>
      </c>
      <c r="R32" s="192">
        <f>总表!R32</f>
        <v>1</v>
      </c>
      <c r="S32" s="192">
        <f>总表!S32</f>
        <v>99</v>
      </c>
      <c r="T32" s="192">
        <f>总表!T32</f>
        <v>63</v>
      </c>
      <c r="U32" s="192">
        <f>总表!U32</f>
        <v>183</v>
      </c>
    </row>
    <row r="33" ht="18" customHeight="1" spans="1:21">
      <c r="A33" s="109">
        <v>190133</v>
      </c>
      <c r="B33" s="110" t="s">
        <v>52</v>
      </c>
      <c r="C33" s="105">
        <v>94.5</v>
      </c>
      <c r="D33" s="105">
        <v>97</v>
      </c>
      <c r="E33" s="105">
        <v>92.5</v>
      </c>
      <c r="F33" s="105">
        <v>85</v>
      </c>
      <c r="G33" s="105">
        <v>79</v>
      </c>
      <c r="H33" s="105">
        <v>88</v>
      </c>
      <c r="I33" s="105">
        <v>87</v>
      </c>
      <c r="J33" s="105">
        <v>95</v>
      </c>
      <c r="K33" s="196">
        <f t="shared" si="0"/>
        <v>718</v>
      </c>
      <c r="L33" s="196">
        <f t="shared" si="1"/>
        <v>3</v>
      </c>
      <c r="M33" s="196">
        <f>总表!L33</f>
        <v>25</v>
      </c>
      <c r="N33" s="192">
        <f>总表!N33</f>
        <v>41</v>
      </c>
      <c r="O33" s="192">
        <f>总表!O33</f>
        <v>36</v>
      </c>
      <c r="P33" s="192">
        <f>总表!P33</f>
        <v>42</v>
      </c>
      <c r="Q33" s="192">
        <f>总表!Q33</f>
        <v>39</v>
      </c>
      <c r="R33" s="192">
        <f>总表!R33</f>
        <v>97</v>
      </c>
      <c r="S33" s="192">
        <f>总表!S33</f>
        <v>34</v>
      </c>
      <c r="T33" s="192">
        <f>总表!T33</f>
        <v>36</v>
      </c>
      <c r="U33" s="192">
        <f>总表!U33</f>
        <v>8</v>
      </c>
    </row>
    <row r="34" ht="18" customHeight="1" spans="1:21">
      <c r="A34" s="109">
        <v>190134</v>
      </c>
      <c r="B34" s="110" t="s">
        <v>53</v>
      </c>
      <c r="C34" s="105">
        <v>65</v>
      </c>
      <c r="D34" s="105">
        <v>40</v>
      </c>
      <c r="E34" s="105">
        <v>44.5</v>
      </c>
      <c r="F34" s="105">
        <v>63</v>
      </c>
      <c r="G34" s="105">
        <v>43</v>
      </c>
      <c r="H34" s="105">
        <v>21</v>
      </c>
      <c r="I34" s="105">
        <v>44</v>
      </c>
      <c r="J34" s="105">
        <v>40</v>
      </c>
      <c r="K34" s="196">
        <f t="shared" si="0"/>
        <v>360.5</v>
      </c>
      <c r="L34" s="196">
        <f t="shared" si="1"/>
        <v>36</v>
      </c>
      <c r="M34" s="196">
        <f>总表!L34</f>
        <v>252</v>
      </c>
      <c r="N34" s="192">
        <f>总表!N34</f>
        <v>231</v>
      </c>
      <c r="O34" s="192">
        <f>总表!O34</f>
        <v>203</v>
      </c>
      <c r="P34" s="192">
        <f>总表!P34</f>
        <v>227</v>
      </c>
      <c r="Q34" s="192">
        <f>总表!Q34</f>
        <v>231</v>
      </c>
      <c r="R34" s="192">
        <f>总表!R34</f>
        <v>263</v>
      </c>
      <c r="S34" s="192">
        <f>总表!S34</f>
        <v>289</v>
      </c>
      <c r="T34" s="192">
        <f>总表!T34</f>
        <v>244</v>
      </c>
      <c r="U34" s="192">
        <f>总表!U34</f>
        <v>248</v>
      </c>
    </row>
    <row r="35" ht="18" customHeight="1" spans="1:21">
      <c r="A35" s="109">
        <v>190136</v>
      </c>
      <c r="B35" s="110" t="s">
        <v>54</v>
      </c>
      <c r="C35" s="105">
        <v>78</v>
      </c>
      <c r="D35" s="105">
        <v>34</v>
      </c>
      <c r="E35" s="105">
        <v>43.5</v>
      </c>
      <c r="F35" s="105">
        <v>77</v>
      </c>
      <c r="G35" s="105">
        <v>68</v>
      </c>
      <c r="H35" s="105">
        <v>95</v>
      </c>
      <c r="I35" s="105">
        <v>72</v>
      </c>
      <c r="J35" s="105">
        <v>50</v>
      </c>
      <c r="K35" s="196">
        <f t="shared" si="0"/>
        <v>517.5</v>
      </c>
      <c r="L35" s="196">
        <f t="shared" si="1"/>
        <v>23</v>
      </c>
      <c r="M35" s="196">
        <f>总表!L35</f>
        <v>158</v>
      </c>
      <c r="N35" s="192">
        <f>总表!N35</f>
        <v>155</v>
      </c>
      <c r="O35" s="192">
        <f>总表!O35</f>
        <v>217</v>
      </c>
      <c r="P35" s="192">
        <f>总表!P35</f>
        <v>234</v>
      </c>
      <c r="Q35" s="192">
        <f>总表!Q35</f>
        <v>127</v>
      </c>
      <c r="R35" s="192">
        <f>总表!R35</f>
        <v>174</v>
      </c>
      <c r="S35" s="192">
        <f>总表!S35</f>
        <v>9</v>
      </c>
      <c r="T35" s="192">
        <f>总表!T35</f>
        <v>109</v>
      </c>
      <c r="U35" s="192">
        <f>总表!U35</f>
        <v>204</v>
      </c>
    </row>
    <row r="36" ht="18" customHeight="1" spans="1:21">
      <c r="A36" s="109">
        <v>190137</v>
      </c>
      <c r="B36" s="110" t="s">
        <v>55</v>
      </c>
      <c r="C36" s="105">
        <v>98</v>
      </c>
      <c r="D36" s="105">
        <v>98</v>
      </c>
      <c r="E36" s="105">
        <v>88</v>
      </c>
      <c r="F36" s="105">
        <v>84</v>
      </c>
      <c r="G36" s="105">
        <v>95</v>
      </c>
      <c r="H36" s="105">
        <v>99</v>
      </c>
      <c r="I36" s="105">
        <v>89</v>
      </c>
      <c r="J36" s="105">
        <v>92</v>
      </c>
      <c r="K36" s="196">
        <f t="shared" si="0"/>
        <v>743</v>
      </c>
      <c r="L36" s="196">
        <f t="shared" si="1"/>
        <v>2</v>
      </c>
      <c r="M36" s="196">
        <f>总表!L36</f>
        <v>15</v>
      </c>
      <c r="N36" s="192">
        <f>总表!N36</f>
        <v>23</v>
      </c>
      <c r="O36" s="192">
        <f>总表!O36</f>
        <v>33</v>
      </c>
      <c r="P36" s="192">
        <f>总表!P36</f>
        <v>57</v>
      </c>
      <c r="Q36" s="192">
        <f>总表!Q36</f>
        <v>51</v>
      </c>
      <c r="R36" s="192">
        <f>总表!R36</f>
        <v>3</v>
      </c>
      <c r="S36" s="192">
        <f>总表!S36</f>
        <v>2</v>
      </c>
      <c r="T36" s="192">
        <f>总表!T36</f>
        <v>25</v>
      </c>
      <c r="U36" s="192">
        <f>总表!U36</f>
        <v>16</v>
      </c>
    </row>
    <row r="37" ht="18" customHeight="1" spans="1:21">
      <c r="A37" s="109">
        <v>190138</v>
      </c>
      <c r="B37" s="110" t="s">
        <v>56</v>
      </c>
      <c r="C37" s="105">
        <v>67</v>
      </c>
      <c r="D37" s="105">
        <v>10</v>
      </c>
      <c r="E37" s="105">
        <v>74.5</v>
      </c>
      <c r="F37" s="105">
        <v>58</v>
      </c>
      <c r="G37" s="105">
        <v>44</v>
      </c>
      <c r="H37" s="105">
        <v>59</v>
      </c>
      <c r="I37" s="105">
        <v>31</v>
      </c>
      <c r="J37" s="105">
        <v>47</v>
      </c>
      <c r="K37" s="196">
        <f t="shared" si="0"/>
        <v>390.5</v>
      </c>
      <c r="L37" s="196">
        <f t="shared" si="1"/>
        <v>34</v>
      </c>
      <c r="M37" s="196">
        <f>总表!L37</f>
        <v>238</v>
      </c>
      <c r="N37" s="192">
        <f>总表!N37</f>
        <v>218</v>
      </c>
      <c r="O37" s="192">
        <f>总表!O37</f>
        <v>285</v>
      </c>
      <c r="P37" s="192">
        <f>总表!P37</f>
        <v>110</v>
      </c>
      <c r="Q37" s="192">
        <f>总表!Q37</f>
        <v>258</v>
      </c>
      <c r="R37" s="192">
        <f>总表!R37</f>
        <v>261</v>
      </c>
      <c r="S37" s="192">
        <f>总表!S37</f>
        <v>137</v>
      </c>
      <c r="T37" s="192">
        <f>总表!T37</f>
        <v>277</v>
      </c>
      <c r="U37" s="192">
        <f>总表!U37</f>
        <v>216</v>
      </c>
    </row>
    <row r="38" ht="18" customHeight="1" spans="1:21">
      <c r="A38" s="109">
        <v>190139</v>
      </c>
      <c r="B38" s="110" t="s">
        <v>57</v>
      </c>
      <c r="C38" s="105">
        <v>59</v>
      </c>
      <c r="D38" s="105">
        <v>30</v>
      </c>
      <c r="E38" s="105">
        <v>39</v>
      </c>
      <c r="F38" s="105">
        <v>27</v>
      </c>
      <c r="G38" s="105">
        <v>12</v>
      </c>
      <c r="H38" s="105">
        <v>30</v>
      </c>
      <c r="I38" s="105">
        <v>29</v>
      </c>
      <c r="J38" s="105">
        <v>26</v>
      </c>
      <c r="K38" s="196">
        <f t="shared" si="0"/>
        <v>252</v>
      </c>
      <c r="L38" s="196">
        <f t="shared" si="1"/>
        <v>39</v>
      </c>
      <c r="M38" s="196">
        <f>总表!L38</f>
        <v>286</v>
      </c>
      <c r="N38" s="192">
        <f>总表!N38</f>
        <v>256</v>
      </c>
      <c r="O38" s="192">
        <f>总表!O38</f>
        <v>229</v>
      </c>
      <c r="P38" s="192">
        <f>总表!P38</f>
        <v>251</v>
      </c>
      <c r="Q38" s="192">
        <f>总表!Q38</f>
        <v>298</v>
      </c>
      <c r="R38" s="192">
        <f>总表!R38</f>
        <v>300</v>
      </c>
      <c r="S38" s="192">
        <f>总表!S38</f>
        <v>265</v>
      </c>
      <c r="T38" s="192">
        <f>总表!T38</f>
        <v>284</v>
      </c>
      <c r="U38" s="192">
        <f>总表!U38</f>
        <v>284</v>
      </c>
    </row>
    <row r="39" ht="18" customHeight="1" spans="1:21">
      <c r="A39" s="109">
        <v>190140</v>
      </c>
      <c r="B39" s="110" t="s">
        <v>58</v>
      </c>
      <c r="C39" s="105">
        <v>80.5</v>
      </c>
      <c r="D39" s="105">
        <v>87.5</v>
      </c>
      <c r="E39" s="105">
        <v>62.5</v>
      </c>
      <c r="F39" s="105">
        <v>54</v>
      </c>
      <c r="G39" s="105">
        <v>64</v>
      </c>
      <c r="H39" s="105">
        <v>48</v>
      </c>
      <c r="I39" s="105">
        <v>59</v>
      </c>
      <c r="J39" s="105">
        <v>73</v>
      </c>
      <c r="K39" s="196">
        <f t="shared" si="0"/>
        <v>528.5</v>
      </c>
      <c r="L39" s="196">
        <f t="shared" si="1"/>
        <v>21</v>
      </c>
      <c r="M39" s="196">
        <f>总表!L39</f>
        <v>152</v>
      </c>
      <c r="N39" s="192">
        <f>总表!N39</f>
        <v>138</v>
      </c>
      <c r="O39" s="192">
        <f>总表!O39</f>
        <v>54</v>
      </c>
      <c r="P39" s="192">
        <f>总表!P39</f>
        <v>152</v>
      </c>
      <c r="Q39" s="192">
        <f>总表!Q39</f>
        <v>275</v>
      </c>
      <c r="R39" s="192">
        <f>总表!R39</f>
        <v>196</v>
      </c>
      <c r="S39" s="192">
        <f>总表!S39</f>
        <v>198</v>
      </c>
      <c r="T39" s="192">
        <f>总表!T39</f>
        <v>181</v>
      </c>
      <c r="U39" s="192">
        <f>总表!U39</f>
        <v>119</v>
      </c>
    </row>
    <row r="40" ht="18" customHeight="1" spans="1:21">
      <c r="A40" s="109">
        <v>190141</v>
      </c>
      <c r="B40" s="110" t="s">
        <v>59</v>
      </c>
      <c r="C40" s="105">
        <v>81</v>
      </c>
      <c r="D40" s="105">
        <v>54.5</v>
      </c>
      <c r="E40" s="105">
        <v>49</v>
      </c>
      <c r="F40" s="105">
        <v>75</v>
      </c>
      <c r="G40" s="105">
        <v>61</v>
      </c>
      <c r="H40" s="105">
        <v>51</v>
      </c>
      <c r="I40" s="105">
        <v>57</v>
      </c>
      <c r="J40" s="105">
        <v>40</v>
      </c>
      <c r="K40" s="196">
        <f t="shared" si="0"/>
        <v>468.5</v>
      </c>
      <c r="L40" s="196">
        <f t="shared" si="1"/>
        <v>30</v>
      </c>
      <c r="M40" s="196">
        <f>总表!L40</f>
        <v>198</v>
      </c>
      <c r="N40" s="192">
        <f>总表!N40</f>
        <v>134</v>
      </c>
      <c r="O40" s="192">
        <f>总表!O40</f>
        <v>167</v>
      </c>
      <c r="P40" s="192">
        <f>总表!P40</f>
        <v>213</v>
      </c>
      <c r="Q40" s="192">
        <f>总表!Q40</f>
        <v>147</v>
      </c>
      <c r="R40" s="192">
        <f>总表!R40</f>
        <v>215</v>
      </c>
      <c r="S40" s="192">
        <f>总表!S40</f>
        <v>180</v>
      </c>
      <c r="T40" s="192">
        <f>总表!T40</f>
        <v>189</v>
      </c>
      <c r="U40" s="192">
        <f>总表!U40</f>
        <v>248</v>
      </c>
    </row>
    <row r="41" ht="18" customHeight="1" spans="1:13">
      <c r="A41" s="193"/>
      <c r="B41" s="170" t="s">
        <v>10</v>
      </c>
      <c r="C41" s="194">
        <f t="shared" ref="C41:K41" si="2">SUM(C2:C40)</f>
        <v>3203.5</v>
      </c>
      <c r="D41" s="194">
        <f t="shared" si="2"/>
        <v>2478</v>
      </c>
      <c r="E41" s="194">
        <f t="shared" si="2"/>
        <v>2475</v>
      </c>
      <c r="F41" s="194">
        <f t="shared" si="2"/>
        <v>2784</v>
      </c>
      <c r="G41" s="194">
        <f t="shared" si="2"/>
        <v>2729</v>
      </c>
      <c r="H41" s="194">
        <f t="shared" si="2"/>
        <v>2537</v>
      </c>
      <c r="I41" s="194">
        <f t="shared" si="2"/>
        <v>2421</v>
      </c>
      <c r="J41" s="194">
        <f t="shared" si="2"/>
        <v>2522</v>
      </c>
      <c r="K41" s="194">
        <f t="shared" si="2"/>
        <v>21149.5</v>
      </c>
      <c r="L41" s="193"/>
      <c r="M41" s="193"/>
    </row>
    <row r="42" ht="18" customHeight="1" spans="2:11">
      <c r="B42" s="172" t="s">
        <v>60</v>
      </c>
      <c r="C42" s="195">
        <f t="shared" ref="C42:K42" si="3">AVERAGE(C2:C40)</f>
        <v>82.1410256410256</v>
      </c>
      <c r="D42" s="195">
        <f t="shared" si="3"/>
        <v>63.5384615384615</v>
      </c>
      <c r="E42" s="195">
        <f t="shared" si="3"/>
        <v>63.4615384615385</v>
      </c>
      <c r="F42" s="195">
        <f t="shared" si="3"/>
        <v>71.3846153846154</v>
      </c>
      <c r="G42" s="195">
        <f t="shared" si="3"/>
        <v>69.974358974359</v>
      </c>
      <c r="H42" s="195">
        <f t="shared" si="3"/>
        <v>65.0512820512821</v>
      </c>
      <c r="I42" s="195">
        <f t="shared" si="3"/>
        <v>62.0769230769231</v>
      </c>
      <c r="J42" s="195">
        <f t="shared" si="3"/>
        <v>64.6666666666667</v>
      </c>
      <c r="K42" s="197">
        <f t="shared" si="3"/>
        <v>542.294871794872</v>
      </c>
    </row>
    <row r="43" ht="27.75" customHeight="1" spans="2:10">
      <c r="B43" s="188" t="s">
        <v>61</v>
      </c>
      <c r="C43" s="175">
        <f>COUNTIF(C2:C40,"&gt;=72")</f>
        <v>30</v>
      </c>
      <c r="D43" s="175">
        <f>COUNTIF(D2:D40,"&gt;=72")</f>
        <v>14</v>
      </c>
      <c r="E43" s="175">
        <f>COUNTIF(E2:E40,"&gt;=72")</f>
        <v>12</v>
      </c>
      <c r="F43" s="175">
        <f t="shared" ref="F43:J43" si="4">COUNTIF(F2:F40,"&gt;=60")</f>
        <v>32</v>
      </c>
      <c r="G43" s="175">
        <f t="shared" si="4"/>
        <v>32</v>
      </c>
      <c r="H43" s="175">
        <f t="shared" si="4"/>
        <v>24</v>
      </c>
      <c r="I43" s="175">
        <f t="shared" si="4"/>
        <v>23</v>
      </c>
      <c r="J43" s="175">
        <f t="shared" si="4"/>
        <v>25</v>
      </c>
    </row>
    <row r="44" ht="29.25" customHeight="1" spans="2:10">
      <c r="B44" s="188" t="s">
        <v>62</v>
      </c>
      <c r="C44" s="175">
        <f>COUNTIF(C2:C40,"&gt;=96")</f>
        <v>5</v>
      </c>
      <c r="D44" s="175">
        <f>COUNTIF(D2:D40,"&gt;=96")</f>
        <v>6</v>
      </c>
      <c r="E44" s="175">
        <f>COUNTIF(E2:E40,"&gt;=96")</f>
        <v>2</v>
      </c>
      <c r="F44" s="175">
        <f t="shared" ref="F44:J44" si="5">COUNTIF(F2:F40,"&gt;=80")</f>
        <v>11</v>
      </c>
      <c r="G44" s="175">
        <f t="shared" si="5"/>
        <v>13</v>
      </c>
      <c r="H44" s="175">
        <f t="shared" si="5"/>
        <v>10</v>
      </c>
      <c r="I44" s="175">
        <f t="shared" si="5"/>
        <v>9</v>
      </c>
      <c r="J44" s="175">
        <f t="shared" si="5"/>
        <v>10</v>
      </c>
    </row>
    <row r="45" ht="18" customHeight="1" spans="2:10">
      <c r="B45" s="188" t="s">
        <v>63</v>
      </c>
      <c r="C45" s="175">
        <f>COUNTIF(C2:C40,"&lt;72")</f>
        <v>9</v>
      </c>
      <c r="D45" s="175">
        <f>COUNTIF(D2:D40,"&lt;72")</f>
        <v>25</v>
      </c>
      <c r="E45" s="175">
        <f>COUNTIF(E2:E40,"&lt;72")</f>
        <v>27</v>
      </c>
      <c r="F45" s="175">
        <f t="shared" ref="F45:J45" si="6">COUNTIF(F2:F40,"&lt;60")</f>
        <v>7</v>
      </c>
      <c r="G45" s="175">
        <f t="shared" si="6"/>
        <v>7</v>
      </c>
      <c r="H45" s="175">
        <f t="shared" si="6"/>
        <v>15</v>
      </c>
      <c r="I45" s="175">
        <f t="shared" si="6"/>
        <v>16</v>
      </c>
      <c r="J45" s="175">
        <f t="shared" si="6"/>
        <v>14</v>
      </c>
    </row>
    <row r="46" ht="18" customHeight="1" spans="2:10">
      <c r="B46" s="188" t="s">
        <v>64</v>
      </c>
      <c r="C46" s="176">
        <f t="shared" ref="C46:J46" si="7">MAX(C2:C40)</f>
        <v>108.5</v>
      </c>
      <c r="D46" s="176">
        <f t="shared" si="7"/>
        <v>111</v>
      </c>
      <c r="E46" s="176">
        <f t="shared" si="7"/>
        <v>109.5</v>
      </c>
      <c r="F46" s="176">
        <f t="shared" si="7"/>
        <v>91</v>
      </c>
      <c r="G46" s="176">
        <f t="shared" si="7"/>
        <v>97</v>
      </c>
      <c r="H46" s="176">
        <f t="shared" si="7"/>
        <v>99</v>
      </c>
      <c r="I46" s="176">
        <f t="shared" si="7"/>
        <v>95</v>
      </c>
      <c r="J46" s="176">
        <f t="shared" si="7"/>
        <v>95</v>
      </c>
    </row>
    <row r="47" ht="18" customHeight="1" spans="2:10">
      <c r="B47" s="188" t="s">
        <v>65</v>
      </c>
      <c r="C47" s="176">
        <f t="shared" ref="C47:J47" si="8">MIN(C2:C40)</f>
        <v>51</v>
      </c>
      <c r="D47" s="176">
        <f t="shared" si="8"/>
        <v>6</v>
      </c>
      <c r="E47" s="176">
        <f t="shared" si="8"/>
        <v>23.5</v>
      </c>
      <c r="F47" s="176">
        <f t="shared" si="8"/>
        <v>27</v>
      </c>
      <c r="G47" s="176">
        <f t="shared" si="8"/>
        <v>12</v>
      </c>
      <c r="H47" s="176">
        <f t="shared" si="8"/>
        <v>21</v>
      </c>
      <c r="I47" s="176">
        <f t="shared" si="8"/>
        <v>29</v>
      </c>
      <c r="J47" s="176">
        <f t="shared" si="8"/>
        <v>22</v>
      </c>
    </row>
    <row r="48" ht="18" customHeight="1" spans="2:10">
      <c r="B48" s="188" t="s">
        <v>66</v>
      </c>
      <c r="C48" s="176">
        <f t="shared" ref="C48:J48" si="9">COUNT(C2:C40)</f>
        <v>39</v>
      </c>
      <c r="D48" s="176">
        <f t="shared" si="9"/>
        <v>39</v>
      </c>
      <c r="E48" s="176">
        <f t="shared" si="9"/>
        <v>39</v>
      </c>
      <c r="F48" s="176">
        <f t="shared" si="9"/>
        <v>39</v>
      </c>
      <c r="G48" s="176">
        <f t="shared" si="9"/>
        <v>39</v>
      </c>
      <c r="H48" s="176">
        <f t="shared" si="9"/>
        <v>39</v>
      </c>
      <c r="I48" s="176">
        <f t="shared" si="9"/>
        <v>39</v>
      </c>
      <c r="J48" s="176">
        <f t="shared" si="9"/>
        <v>39</v>
      </c>
    </row>
    <row r="49" ht="18" customHeight="1" spans="2:10">
      <c r="B49" s="188" t="s">
        <v>67</v>
      </c>
      <c r="C49" s="177">
        <f t="shared" ref="C49:J49" si="10">C44/C48*100</f>
        <v>12.8205128205128</v>
      </c>
      <c r="D49" s="177">
        <f t="shared" si="10"/>
        <v>15.3846153846154</v>
      </c>
      <c r="E49" s="177">
        <f t="shared" si="10"/>
        <v>5.12820512820513</v>
      </c>
      <c r="F49" s="177">
        <f t="shared" si="10"/>
        <v>28.2051282051282</v>
      </c>
      <c r="G49" s="177">
        <f t="shared" si="10"/>
        <v>33.3333333333333</v>
      </c>
      <c r="H49" s="177">
        <f t="shared" si="10"/>
        <v>25.6410256410256</v>
      </c>
      <c r="I49" s="177">
        <f t="shared" si="10"/>
        <v>23.0769230769231</v>
      </c>
      <c r="J49" s="177">
        <f t="shared" si="10"/>
        <v>25.6410256410256</v>
      </c>
    </row>
    <row r="50" ht="18" customHeight="1" spans="2:10">
      <c r="B50" s="188" t="s">
        <v>68</v>
      </c>
      <c r="C50" s="177">
        <f t="shared" ref="C50:J50" si="11">C43/C48*100</f>
        <v>76.9230769230769</v>
      </c>
      <c r="D50" s="177">
        <f t="shared" si="11"/>
        <v>35.8974358974359</v>
      </c>
      <c r="E50" s="177">
        <f t="shared" si="11"/>
        <v>30.7692307692308</v>
      </c>
      <c r="F50" s="177">
        <f t="shared" si="11"/>
        <v>82.051282051282</v>
      </c>
      <c r="G50" s="177">
        <f t="shared" si="11"/>
        <v>82.051282051282</v>
      </c>
      <c r="H50" s="177">
        <f t="shared" si="11"/>
        <v>61.5384615384615</v>
      </c>
      <c r="I50" s="177">
        <f t="shared" si="11"/>
        <v>58.974358974359</v>
      </c>
      <c r="J50" s="177">
        <f t="shared" si="11"/>
        <v>64.1025641025641</v>
      </c>
    </row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3"/>
  <sheetViews>
    <sheetView tabSelected="1" workbookViewId="0">
      <selection activeCell="L11" sqref="L11"/>
    </sheetView>
  </sheetViews>
  <sheetFormatPr defaultColWidth="9" defaultRowHeight="14.25"/>
  <sheetData>
    <row r="1" spans="1:21">
      <c r="A1" t="s">
        <v>340</v>
      </c>
      <c r="B1" t="s">
        <v>1</v>
      </c>
      <c r="C1" t="s">
        <v>341</v>
      </c>
      <c r="D1" t="s">
        <v>342</v>
      </c>
      <c r="E1" t="s">
        <v>343</v>
      </c>
      <c r="F1" t="s">
        <v>5</v>
      </c>
      <c r="G1" t="s">
        <v>6</v>
      </c>
      <c r="H1" t="s">
        <v>7</v>
      </c>
      <c r="I1" t="s">
        <v>344</v>
      </c>
      <c r="J1" t="s">
        <v>9</v>
      </c>
      <c r="K1" t="s">
        <v>10</v>
      </c>
      <c r="L1" t="s">
        <v>345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190102</v>
      </c>
      <c r="B2" t="s">
        <v>21</v>
      </c>
      <c r="C2">
        <v>86</v>
      </c>
      <c r="D2">
        <v>111</v>
      </c>
      <c r="E2">
        <v>67</v>
      </c>
      <c r="F2">
        <v>75</v>
      </c>
      <c r="G2">
        <v>80</v>
      </c>
      <c r="H2">
        <v>93</v>
      </c>
      <c r="I2">
        <v>83</v>
      </c>
      <c r="J2">
        <v>95</v>
      </c>
      <c r="K2">
        <v>690</v>
      </c>
      <c r="L2">
        <v>41</v>
      </c>
      <c r="M2">
        <v>7</v>
      </c>
      <c r="N2">
        <v>100</v>
      </c>
      <c r="O2">
        <v>8</v>
      </c>
      <c r="P2">
        <v>138</v>
      </c>
      <c r="Q2">
        <v>147</v>
      </c>
      <c r="R2">
        <v>89</v>
      </c>
      <c r="S2">
        <v>14</v>
      </c>
      <c r="T2">
        <v>58</v>
      </c>
      <c r="U2">
        <v>8</v>
      </c>
    </row>
    <row r="3" spans="1:21">
      <c r="A3">
        <v>190103</v>
      </c>
      <c r="B3" t="s">
        <v>22</v>
      </c>
      <c r="C3">
        <v>71.5</v>
      </c>
      <c r="D3">
        <v>62.5</v>
      </c>
      <c r="E3">
        <v>55.5</v>
      </c>
      <c r="F3">
        <v>63</v>
      </c>
      <c r="G3">
        <v>66</v>
      </c>
      <c r="H3">
        <v>69</v>
      </c>
      <c r="I3">
        <v>59</v>
      </c>
      <c r="J3">
        <v>65</v>
      </c>
      <c r="K3">
        <v>511.5</v>
      </c>
      <c r="L3">
        <v>165</v>
      </c>
      <c r="M3">
        <v>26</v>
      </c>
      <c r="N3">
        <v>195</v>
      </c>
      <c r="O3">
        <v>141</v>
      </c>
      <c r="P3">
        <v>191</v>
      </c>
      <c r="Q3">
        <v>231</v>
      </c>
      <c r="R3">
        <v>183</v>
      </c>
      <c r="S3">
        <v>99</v>
      </c>
      <c r="T3">
        <v>181</v>
      </c>
      <c r="U3">
        <v>144</v>
      </c>
    </row>
    <row r="4" spans="1:21">
      <c r="A4">
        <v>190104</v>
      </c>
      <c r="B4" t="s">
        <v>23</v>
      </c>
      <c r="C4">
        <v>51</v>
      </c>
      <c r="D4">
        <v>6</v>
      </c>
      <c r="E4">
        <v>41</v>
      </c>
      <c r="F4">
        <v>63</v>
      </c>
      <c r="G4">
        <v>39</v>
      </c>
      <c r="H4">
        <v>28</v>
      </c>
      <c r="I4">
        <v>31</v>
      </c>
      <c r="J4">
        <v>22</v>
      </c>
      <c r="K4">
        <v>281</v>
      </c>
      <c r="L4">
        <v>282</v>
      </c>
      <c r="M4">
        <v>38</v>
      </c>
      <c r="N4">
        <v>277</v>
      </c>
      <c r="O4">
        <v>294</v>
      </c>
      <c r="P4">
        <v>242</v>
      </c>
      <c r="Q4">
        <v>231</v>
      </c>
      <c r="R4">
        <v>272</v>
      </c>
      <c r="S4">
        <v>270</v>
      </c>
      <c r="T4">
        <v>277</v>
      </c>
      <c r="U4">
        <v>290</v>
      </c>
    </row>
    <row r="5" spans="1:21">
      <c r="A5">
        <v>190105</v>
      </c>
      <c r="B5" t="s">
        <v>24</v>
      </c>
      <c r="C5">
        <v>108.5</v>
      </c>
      <c r="D5">
        <v>102.5</v>
      </c>
      <c r="E5">
        <v>109.5</v>
      </c>
      <c r="F5">
        <v>83</v>
      </c>
      <c r="G5">
        <v>91</v>
      </c>
      <c r="H5">
        <v>90</v>
      </c>
      <c r="I5">
        <v>87</v>
      </c>
      <c r="J5">
        <v>87</v>
      </c>
      <c r="K5">
        <v>758.5</v>
      </c>
      <c r="L5">
        <v>11</v>
      </c>
      <c r="M5">
        <v>1</v>
      </c>
      <c r="N5">
        <v>1</v>
      </c>
      <c r="O5">
        <v>19</v>
      </c>
      <c r="P5">
        <v>2</v>
      </c>
      <c r="Q5">
        <v>64</v>
      </c>
      <c r="R5">
        <v>13</v>
      </c>
      <c r="S5">
        <v>24</v>
      </c>
      <c r="T5">
        <v>36</v>
      </c>
      <c r="U5">
        <v>36</v>
      </c>
    </row>
    <row r="6" spans="1:21">
      <c r="A6">
        <v>190106</v>
      </c>
      <c r="B6" t="s">
        <v>25</v>
      </c>
      <c r="C6">
        <v>99.5</v>
      </c>
      <c r="D6">
        <v>78</v>
      </c>
      <c r="E6">
        <v>54</v>
      </c>
      <c r="F6">
        <v>83</v>
      </c>
      <c r="G6">
        <v>75</v>
      </c>
      <c r="H6">
        <v>83</v>
      </c>
      <c r="I6">
        <v>86</v>
      </c>
      <c r="J6">
        <v>81</v>
      </c>
      <c r="K6">
        <v>639.5</v>
      </c>
      <c r="L6">
        <v>67</v>
      </c>
      <c r="M6">
        <v>9</v>
      </c>
      <c r="N6">
        <v>18</v>
      </c>
      <c r="O6">
        <v>76</v>
      </c>
      <c r="P6">
        <v>196</v>
      </c>
      <c r="Q6">
        <v>64</v>
      </c>
      <c r="R6">
        <v>123</v>
      </c>
      <c r="S6">
        <v>43</v>
      </c>
      <c r="T6">
        <v>42</v>
      </c>
      <c r="U6">
        <v>78</v>
      </c>
    </row>
    <row r="7" spans="1:21">
      <c r="A7">
        <v>190107</v>
      </c>
      <c r="B7" t="s">
        <v>26</v>
      </c>
      <c r="C7">
        <v>88.5</v>
      </c>
      <c r="D7">
        <v>66.5</v>
      </c>
      <c r="E7">
        <v>73.5</v>
      </c>
      <c r="F7">
        <v>78</v>
      </c>
      <c r="G7">
        <v>83</v>
      </c>
      <c r="H7">
        <v>90</v>
      </c>
      <c r="I7">
        <v>91</v>
      </c>
      <c r="J7">
        <v>66</v>
      </c>
      <c r="K7">
        <v>636.5</v>
      </c>
      <c r="L7">
        <v>71</v>
      </c>
      <c r="M7">
        <v>11</v>
      </c>
      <c r="N7">
        <v>82</v>
      </c>
      <c r="O7">
        <v>128</v>
      </c>
      <c r="P7">
        <v>115</v>
      </c>
      <c r="Q7">
        <v>114</v>
      </c>
      <c r="R7">
        <v>58</v>
      </c>
      <c r="S7">
        <v>24</v>
      </c>
      <c r="T7">
        <v>18</v>
      </c>
      <c r="U7">
        <v>140</v>
      </c>
    </row>
    <row r="8" spans="1:21">
      <c r="A8">
        <v>190108</v>
      </c>
      <c r="B8" t="s">
        <v>27</v>
      </c>
      <c r="C8">
        <v>94.5</v>
      </c>
      <c r="D8">
        <v>61</v>
      </c>
      <c r="E8">
        <v>71.5</v>
      </c>
      <c r="F8">
        <v>76</v>
      </c>
      <c r="G8">
        <v>79</v>
      </c>
      <c r="H8">
        <v>68</v>
      </c>
      <c r="I8">
        <v>77</v>
      </c>
      <c r="J8">
        <v>80</v>
      </c>
      <c r="K8">
        <v>607</v>
      </c>
      <c r="L8">
        <v>91</v>
      </c>
      <c r="M8">
        <v>12</v>
      </c>
      <c r="N8">
        <v>41</v>
      </c>
      <c r="O8">
        <v>149</v>
      </c>
      <c r="P8">
        <v>120</v>
      </c>
      <c r="Q8">
        <v>135</v>
      </c>
      <c r="R8">
        <v>97</v>
      </c>
      <c r="S8">
        <v>102</v>
      </c>
      <c r="T8">
        <v>86</v>
      </c>
      <c r="U8">
        <v>81</v>
      </c>
    </row>
    <row r="9" spans="1:21">
      <c r="A9">
        <v>190109</v>
      </c>
      <c r="B9" t="s">
        <v>28</v>
      </c>
      <c r="C9">
        <v>87</v>
      </c>
      <c r="D9">
        <v>70.5</v>
      </c>
      <c r="E9">
        <v>91</v>
      </c>
      <c r="F9">
        <v>75</v>
      </c>
      <c r="G9">
        <v>68</v>
      </c>
      <c r="H9">
        <v>72</v>
      </c>
      <c r="I9">
        <v>60</v>
      </c>
      <c r="J9">
        <v>70</v>
      </c>
      <c r="K9">
        <v>593.5</v>
      </c>
      <c r="L9">
        <v>109</v>
      </c>
      <c r="M9">
        <v>17</v>
      </c>
      <c r="N9">
        <v>92</v>
      </c>
      <c r="O9">
        <v>109</v>
      </c>
      <c r="P9">
        <v>45</v>
      </c>
      <c r="Q9">
        <v>147</v>
      </c>
      <c r="R9">
        <v>174</v>
      </c>
      <c r="S9">
        <v>85</v>
      </c>
      <c r="T9">
        <v>174</v>
      </c>
      <c r="U9">
        <v>129</v>
      </c>
    </row>
    <row r="10" spans="1:21">
      <c r="A10">
        <v>190110</v>
      </c>
      <c r="B10" t="s">
        <v>29</v>
      </c>
      <c r="C10">
        <v>86</v>
      </c>
      <c r="D10">
        <v>67</v>
      </c>
      <c r="E10">
        <v>84</v>
      </c>
      <c r="F10">
        <v>91</v>
      </c>
      <c r="G10">
        <v>92</v>
      </c>
      <c r="H10">
        <v>66</v>
      </c>
      <c r="I10">
        <v>61</v>
      </c>
      <c r="J10">
        <v>58</v>
      </c>
      <c r="K10">
        <v>605</v>
      </c>
      <c r="L10">
        <v>97</v>
      </c>
      <c r="M10">
        <v>13</v>
      </c>
      <c r="N10">
        <v>100</v>
      </c>
      <c r="O10">
        <v>123</v>
      </c>
      <c r="P10">
        <v>77</v>
      </c>
      <c r="Q10">
        <v>9</v>
      </c>
      <c r="R10">
        <v>8</v>
      </c>
      <c r="S10">
        <v>110</v>
      </c>
      <c r="T10">
        <v>169</v>
      </c>
      <c r="U10">
        <v>167</v>
      </c>
    </row>
    <row r="11" spans="1:21">
      <c r="A11">
        <v>190111</v>
      </c>
      <c r="B11" t="s">
        <v>30</v>
      </c>
      <c r="C11">
        <v>79</v>
      </c>
      <c r="D11">
        <v>56.5</v>
      </c>
      <c r="E11">
        <v>57</v>
      </c>
      <c r="F11">
        <v>80</v>
      </c>
      <c r="G11">
        <v>84</v>
      </c>
      <c r="H11">
        <v>58</v>
      </c>
      <c r="I11">
        <v>68</v>
      </c>
      <c r="J11">
        <v>79</v>
      </c>
      <c r="K11">
        <v>561.5</v>
      </c>
      <c r="L11">
        <v>131</v>
      </c>
      <c r="M11">
        <v>18</v>
      </c>
      <c r="N11">
        <v>150</v>
      </c>
      <c r="O11">
        <v>160</v>
      </c>
      <c r="P11">
        <v>183</v>
      </c>
      <c r="Q11">
        <v>96</v>
      </c>
      <c r="R11">
        <v>51</v>
      </c>
      <c r="S11">
        <v>146</v>
      </c>
      <c r="T11">
        <v>129</v>
      </c>
      <c r="U11">
        <v>86</v>
      </c>
    </row>
    <row r="12" spans="1:21">
      <c r="A12">
        <v>190112</v>
      </c>
      <c r="B12" t="s">
        <v>31</v>
      </c>
      <c r="C12">
        <v>78.5</v>
      </c>
      <c r="D12">
        <v>79</v>
      </c>
      <c r="E12">
        <v>58.5</v>
      </c>
      <c r="F12">
        <v>63</v>
      </c>
      <c r="G12">
        <v>69</v>
      </c>
      <c r="H12">
        <v>59</v>
      </c>
      <c r="I12">
        <v>49</v>
      </c>
      <c r="J12">
        <v>61</v>
      </c>
      <c r="K12">
        <v>517</v>
      </c>
      <c r="L12">
        <v>160</v>
      </c>
      <c r="M12">
        <v>24</v>
      </c>
      <c r="N12">
        <v>153</v>
      </c>
      <c r="O12">
        <v>71</v>
      </c>
      <c r="P12">
        <v>175</v>
      </c>
      <c r="Q12">
        <v>231</v>
      </c>
      <c r="R12">
        <v>162</v>
      </c>
      <c r="S12">
        <v>137</v>
      </c>
      <c r="T12">
        <v>224</v>
      </c>
      <c r="U12">
        <v>156</v>
      </c>
    </row>
    <row r="13" spans="1:21">
      <c r="A13">
        <v>190113</v>
      </c>
      <c r="B13" t="s">
        <v>32</v>
      </c>
      <c r="C13">
        <v>85.5</v>
      </c>
      <c r="D13">
        <v>69.5</v>
      </c>
      <c r="E13">
        <v>53</v>
      </c>
      <c r="F13">
        <v>76</v>
      </c>
      <c r="G13">
        <v>74</v>
      </c>
      <c r="H13">
        <v>51</v>
      </c>
      <c r="I13">
        <v>38</v>
      </c>
      <c r="J13">
        <v>69</v>
      </c>
      <c r="K13">
        <v>516</v>
      </c>
      <c r="L13">
        <v>161</v>
      </c>
      <c r="M13">
        <v>25</v>
      </c>
      <c r="N13">
        <v>106</v>
      </c>
      <c r="O13">
        <v>111</v>
      </c>
      <c r="P13">
        <v>201</v>
      </c>
      <c r="Q13">
        <v>135</v>
      </c>
      <c r="R13">
        <v>131</v>
      </c>
      <c r="S13">
        <v>180</v>
      </c>
      <c r="T13">
        <v>265</v>
      </c>
      <c r="U13">
        <v>132</v>
      </c>
    </row>
    <row r="14" spans="1:21">
      <c r="A14">
        <v>190114</v>
      </c>
      <c r="B14" t="s">
        <v>33</v>
      </c>
      <c r="C14">
        <v>69</v>
      </c>
      <c r="D14">
        <v>41.5</v>
      </c>
      <c r="E14">
        <v>44.5</v>
      </c>
      <c r="F14">
        <v>69</v>
      </c>
      <c r="G14">
        <v>50</v>
      </c>
      <c r="H14">
        <v>65</v>
      </c>
      <c r="I14">
        <v>60</v>
      </c>
      <c r="J14">
        <v>49</v>
      </c>
      <c r="K14">
        <v>448</v>
      </c>
      <c r="L14">
        <v>213</v>
      </c>
      <c r="M14">
        <v>32</v>
      </c>
      <c r="N14">
        <v>210</v>
      </c>
      <c r="O14">
        <v>201</v>
      </c>
      <c r="P14">
        <v>227</v>
      </c>
      <c r="Q14">
        <v>194</v>
      </c>
      <c r="R14">
        <v>246</v>
      </c>
      <c r="S14">
        <v>115</v>
      </c>
      <c r="T14">
        <v>174</v>
      </c>
      <c r="U14">
        <v>210</v>
      </c>
    </row>
    <row r="15" spans="1:21">
      <c r="A15">
        <v>190115</v>
      </c>
      <c r="B15" t="s">
        <v>34</v>
      </c>
      <c r="C15">
        <v>76</v>
      </c>
      <c r="D15">
        <v>13</v>
      </c>
      <c r="E15">
        <v>23.5</v>
      </c>
      <c r="F15">
        <v>65</v>
      </c>
      <c r="G15">
        <v>39</v>
      </c>
      <c r="H15">
        <v>40</v>
      </c>
      <c r="I15">
        <v>31</v>
      </c>
      <c r="J15">
        <v>24</v>
      </c>
      <c r="K15">
        <v>311.5</v>
      </c>
      <c r="L15">
        <v>273</v>
      </c>
      <c r="M15">
        <v>37</v>
      </c>
      <c r="N15">
        <v>172</v>
      </c>
      <c r="O15">
        <v>272</v>
      </c>
      <c r="P15">
        <v>295</v>
      </c>
      <c r="Q15">
        <v>223</v>
      </c>
      <c r="R15">
        <v>272</v>
      </c>
      <c r="S15">
        <v>239</v>
      </c>
      <c r="T15">
        <v>277</v>
      </c>
      <c r="U15">
        <v>288</v>
      </c>
    </row>
    <row r="16" spans="1:21">
      <c r="A16">
        <v>190116</v>
      </c>
      <c r="B16" t="s">
        <v>35</v>
      </c>
      <c r="C16">
        <v>84</v>
      </c>
      <c r="D16">
        <v>48.5</v>
      </c>
      <c r="E16">
        <v>60</v>
      </c>
      <c r="F16">
        <v>66</v>
      </c>
      <c r="G16">
        <v>62</v>
      </c>
      <c r="H16">
        <v>44</v>
      </c>
      <c r="I16">
        <v>44</v>
      </c>
      <c r="J16">
        <v>64</v>
      </c>
      <c r="K16">
        <v>472.5</v>
      </c>
      <c r="L16">
        <v>194</v>
      </c>
      <c r="M16">
        <v>29</v>
      </c>
      <c r="N16">
        <v>117</v>
      </c>
      <c r="O16">
        <v>180</v>
      </c>
      <c r="P16">
        <v>171</v>
      </c>
      <c r="Q16">
        <v>216</v>
      </c>
      <c r="R16">
        <v>210</v>
      </c>
      <c r="S16">
        <v>219</v>
      </c>
      <c r="T16">
        <v>244</v>
      </c>
      <c r="U16">
        <v>149</v>
      </c>
    </row>
    <row r="17" spans="1:21">
      <c r="A17">
        <v>190117</v>
      </c>
      <c r="B17" t="s">
        <v>36</v>
      </c>
      <c r="C17">
        <v>94</v>
      </c>
      <c r="D17">
        <v>100</v>
      </c>
      <c r="E17">
        <v>84</v>
      </c>
      <c r="F17">
        <v>82</v>
      </c>
      <c r="G17">
        <v>82</v>
      </c>
      <c r="H17">
        <v>91</v>
      </c>
      <c r="I17">
        <v>85</v>
      </c>
      <c r="J17">
        <v>86</v>
      </c>
      <c r="K17">
        <v>704</v>
      </c>
      <c r="L17">
        <v>36</v>
      </c>
      <c r="M17">
        <v>6</v>
      </c>
      <c r="N17">
        <v>47</v>
      </c>
      <c r="O17">
        <v>24</v>
      </c>
      <c r="P17">
        <v>77</v>
      </c>
      <c r="Q17">
        <v>73</v>
      </c>
      <c r="R17">
        <v>75</v>
      </c>
      <c r="S17">
        <v>19</v>
      </c>
      <c r="T17">
        <v>44</v>
      </c>
      <c r="U17">
        <v>46</v>
      </c>
    </row>
    <row r="18" spans="1:21">
      <c r="A18">
        <v>190118</v>
      </c>
      <c r="B18" t="s">
        <v>37</v>
      </c>
      <c r="C18">
        <v>99.5</v>
      </c>
      <c r="D18">
        <v>91.5</v>
      </c>
      <c r="E18">
        <v>102.5</v>
      </c>
      <c r="F18">
        <v>89</v>
      </c>
      <c r="G18">
        <v>95</v>
      </c>
      <c r="H18">
        <v>75</v>
      </c>
      <c r="I18">
        <v>73</v>
      </c>
      <c r="J18">
        <v>88</v>
      </c>
      <c r="K18">
        <v>713.5</v>
      </c>
      <c r="L18">
        <v>29</v>
      </c>
      <c r="M18">
        <v>5</v>
      </c>
      <c r="N18">
        <v>18</v>
      </c>
      <c r="O18">
        <v>43</v>
      </c>
      <c r="P18">
        <v>12</v>
      </c>
      <c r="Q18">
        <v>16</v>
      </c>
      <c r="R18">
        <v>3</v>
      </c>
      <c r="S18">
        <v>69</v>
      </c>
      <c r="T18">
        <v>104</v>
      </c>
      <c r="U18">
        <v>33</v>
      </c>
    </row>
    <row r="19" spans="1:21">
      <c r="A19">
        <v>190119</v>
      </c>
      <c r="B19" t="s">
        <v>38</v>
      </c>
      <c r="C19">
        <v>71.5</v>
      </c>
      <c r="D19">
        <v>71.5</v>
      </c>
      <c r="E19">
        <v>57.5</v>
      </c>
      <c r="F19">
        <v>72</v>
      </c>
      <c r="G19">
        <v>75</v>
      </c>
      <c r="H19">
        <v>54</v>
      </c>
      <c r="I19">
        <v>60</v>
      </c>
      <c r="J19">
        <v>75</v>
      </c>
      <c r="K19">
        <v>536.5</v>
      </c>
      <c r="L19">
        <v>144</v>
      </c>
      <c r="M19">
        <v>20</v>
      </c>
      <c r="N19">
        <v>195</v>
      </c>
      <c r="O19">
        <v>104</v>
      </c>
      <c r="P19">
        <v>180</v>
      </c>
      <c r="Q19">
        <v>173</v>
      </c>
      <c r="R19">
        <v>123</v>
      </c>
      <c r="S19">
        <v>170</v>
      </c>
      <c r="T19">
        <v>174</v>
      </c>
      <c r="U19">
        <v>109</v>
      </c>
    </row>
    <row r="20" spans="1:21">
      <c r="A20">
        <v>190120</v>
      </c>
      <c r="B20" t="s">
        <v>39</v>
      </c>
      <c r="C20">
        <v>95.5</v>
      </c>
      <c r="D20">
        <v>79.5</v>
      </c>
      <c r="E20">
        <v>80.5</v>
      </c>
      <c r="F20">
        <v>76</v>
      </c>
      <c r="G20">
        <v>74</v>
      </c>
      <c r="H20">
        <v>73</v>
      </c>
      <c r="I20">
        <v>78</v>
      </c>
      <c r="J20">
        <v>83</v>
      </c>
      <c r="K20">
        <v>639.5</v>
      </c>
      <c r="L20">
        <v>67</v>
      </c>
      <c r="M20">
        <v>9</v>
      </c>
      <c r="N20">
        <v>35</v>
      </c>
      <c r="O20">
        <v>68</v>
      </c>
      <c r="P20">
        <v>92</v>
      </c>
      <c r="Q20">
        <v>135</v>
      </c>
      <c r="R20">
        <v>131</v>
      </c>
      <c r="S20">
        <v>80</v>
      </c>
      <c r="T20">
        <v>79</v>
      </c>
      <c r="U20">
        <v>66</v>
      </c>
    </row>
    <row r="21" spans="1:21">
      <c r="A21">
        <v>190121</v>
      </c>
      <c r="B21" t="s">
        <v>40</v>
      </c>
      <c r="C21">
        <v>67</v>
      </c>
      <c r="D21">
        <v>67</v>
      </c>
      <c r="E21">
        <v>46.5</v>
      </c>
      <c r="F21">
        <v>63</v>
      </c>
      <c r="G21">
        <v>69</v>
      </c>
      <c r="H21">
        <v>66</v>
      </c>
      <c r="I21">
        <v>49</v>
      </c>
      <c r="J21">
        <v>49</v>
      </c>
      <c r="K21">
        <v>476.5</v>
      </c>
      <c r="L21">
        <v>190</v>
      </c>
      <c r="M21">
        <v>28</v>
      </c>
      <c r="N21">
        <v>218</v>
      </c>
      <c r="O21">
        <v>123</v>
      </c>
      <c r="P21">
        <v>223</v>
      </c>
      <c r="Q21">
        <v>231</v>
      </c>
      <c r="R21">
        <v>162</v>
      </c>
      <c r="S21">
        <v>110</v>
      </c>
      <c r="T21">
        <v>224</v>
      </c>
      <c r="U21">
        <v>210</v>
      </c>
    </row>
    <row r="22" spans="1:21">
      <c r="A22">
        <v>190122</v>
      </c>
      <c r="B22" t="s">
        <v>41</v>
      </c>
      <c r="C22">
        <v>75</v>
      </c>
      <c r="D22">
        <v>11</v>
      </c>
      <c r="E22">
        <v>45.5</v>
      </c>
      <c r="F22">
        <v>56</v>
      </c>
      <c r="G22">
        <v>56</v>
      </c>
      <c r="H22">
        <v>63</v>
      </c>
      <c r="I22">
        <v>39</v>
      </c>
      <c r="J22">
        <v>26</v>
      </c>
      <c r="K22">
        <v>371.5</v>
      </c>
      <c r="L22">
        <v>245</v>
      </c>
      <c r="M22">
        <v>35</v>
      </c>
      <c r="N22">
        <v>176</v>
      </c>
      <c r="O22">
        <v>281</v>
      </c>
      <c r="P22">
        <v>224</v>
      </c>
      <c r="Q22">
        <v>267</v>
      </c>
      <c r="R22">
        <v>229</v>
      </c>
      <c r="S22">
        <v>122</v>
      </c>
      <c r="T22">
        <v>261</v>
      </c>
      <c r="U22">
        <v>284</v>
      </c>
    </row>
    <row r="23" spans="1:21">
      <c r="A23">
        <v>190123</v>
      </c>
      <c r="B23" t="s">
        <v>42</v>
      </c>
      <c r="C23">
        <v>74.5</v>
      </c>
      <c r="D23">
        <v>41.5</v>
      </c>
      <c r="E23">
        <v>48.5</v>
      </c>
      <c r="F23">
        <v>78</v>
      </c>
      <c r="G23">
        <v>62</v>
      </c>
      <c r="H23">
        <v>62</v>
      </c>
      <c r="I23">
        <v>60</v>
      </c>
      <c r="J23">
        <v>55</v>
      </c>
      <c r="K23">
        <v>481.5</v>
      </c>
      <c r="L23">
        <v>187</v>
      </c>
      <c r="M23">
        <v>27</v>
      </c>
      <c r="N23">
        <v>179</v>
      </c>
      <c r="O23">
        <v>201</v>
      </c>
      <c r="P23">
        <v>216</v>
      </c>
      <c r="Q23">
        <v>114</v>
      </c>
      <c r="R23">
        <v>210</v>
      </c>
      <c r="S23">
        <v>128</v>
      </c>
      <c r="T23">
        <v>174</v>
      </c>
      <c r="U23">
        <v>183</v>
      </c>
    </row>
    <row r="24" spans="1:21">
      <c r="A24">
        <v>190124</v>
      </c>
      <c r="B24" t="s">
        <v>43</v>
      </c>
      <c r="C24">
        <v>85</v>
      </c>
      <c r="D24">
        <v>53</v>
      </c>
      <c r="E24">
        <v>66</v>
      </c>
      <c r="F24">
        <v>71</v>
      </c>
      <c r="G24">
        <v>75</v>
      </c>
      <c r="H24">
        <v>53</v>
      </c>
      <c r="I24">
        <v>62</v>
      </c>
      <c r="J24">
        <v>72</v>
      </c>
      <c r="K24">
        <v>537</v>
      </c>
      <c r="L24">
        <v>143</v>
      </c>
      <c r="M24">
        <v>19</v>
      </c>
      <c r="N24">
        <v>111</v>
      </c>
      <c r="O24">
        <v>171</v>
      </c>
      <c r="P24">
        <v>139</v>
      </c>
      <c r="Q24">
        <v>180</v>
      </c>
      <c r="R24">
        <v>123</v>
      </c>
      <c r="S24">
        <v>173</v>
      </c>
      <c r="T24">
        <v>159</v>
      </c>
      <c r="U24">
        <v>121</v>
      </c>
    </row>
    <row r="25" spans="1:21">
      <c r="A25">
        <v>190125</v>
      </c>
      <c r="B25" t="s">
        <v>44</v>
      </c>
      <c r="C25">
        <v>83.5</v>
      </c>
      <c r="D25">
        <v>80.5</v>
      </c>
      <c r="E25">
        <v>76.5</v>
      </c>
      <c r="F25">
        <v>69</v>
      </c>
      <c r="G25">
        <v>85</v>
      </c>
      <c r="H25">
        <v>64</v>
      </c>
      <c r="I25">
        <v>59</v>
      </c>
      <c r="J25">
        <v>79</v>
      </c>
      <c r="K25">
        <v>596.5</v>
      </c>
      <c r="L25">
        <v>108</v>
      </c>
      <c r="M25">
        <v>16</v>
      </c>
      <c r="N25">
        <v>119</v>
      </c>
      <c r="O25">
        <v>65</v>
      </c>
      <c r="P25">
        <v>106</v>
      </c>
      <c r="Q25">
        <v>194</v>
      </c>
      <c r="R25">
        <v>44</v>
      </c>
      <c r="S25">
        <v>119</v>
      </c>
      <c r="T25">
        <v>181</v>
      </c>
      <c r="U25">
        <v>86</v>
      </c>
    </row>
    <row r="26" spans="1:21">
      <c r="A26">
        <v>190126</v>
      </c>
      <c r="B26" t="s">
        <v>45</v>
      </c>
      <c r="C26">
        <v>73</v>
      </c>
      <c r="D26">
        <v>69</v>
      </c>
      <c r="E26">
        <v>61.5</v>
      </c>
      <c r="F26">
        <v>58</v>
      </c>
      <c r="G26">
        <v>66</v>
      </c>
      <c r="H26">
        <v>61</v>
      </c>
      <c r="I26">
        <v>64</v>
      </c>
      <c r="J26">
        <v>75</v>
      </c>
      <c r="K26">
        <v>527.5</v>
      </c>
      <c r="L26">
        <v>154</v>
      </c>
      <c r="M26">
        <v>22</v>
      </c>
      <c r="N26">
        <v>190</v>
      </c>
      <c r="O26">
        <v>114</v>
      </c>
      <c r="P26">
        <v>156</v>
      </c>
      <c r="Q26">
        <v>258</v>
      </c>
      <c r="R26">
        <v>183</v>
      </c>
      <c r="S26">
        <v>131</v>
      </c>
      <c r="T26">
        <v>153</v>
      </c>
      <c r="U26">
        <v>109</v>
      </c>
    </row>
    <row r="27" spans="1:21">
      <c r="A27">
        <v>190127</v>
      </c>
      <c r="B27" t="s">
        <v>46</v>
      </c>
      <c r="C27">
        <v>70.5</v>
      </c>
      <c r="D27">
        <v>45</v>
      </c>
      <c r="E27">
        <v>40.5</v>
      </c>
      <c r="F27">
        <v>59</v>
      </c>
      <c r="G27">
        <v>64</v>
      </c>
      <c r="H27">
        <v>44</v>
      </c>
      <c r="I27">
        <v>44</v>
      </c>
      <c r="J27">
        <v>47</v>
      </c>
      <c r="K27">
        <v>414</v>
      </c>
      <c r="L27">
        <v>230</v>
      </c>
      <c r="M27">
        <v>33</v>
      </c>
      <c r="N27">
        <v>202</v>
      </c>
      <c r="O27">
        <v>192</v>
      </c>
      <c r="P27">
        <v>245</v>
      </c>
      <c r="Q27">
        <v>255</v>
      </c>
      <c r="R27">
        <v>196</v>
      </c>
      <c r="S27">
        <v>219</v>
      </c>
      <c r="T27">
        <v>244</v>
      </c>
      <c r="U27">
        <v>216</v>
      </c>
    </row>
    <row r="28" spans="1:21">
      <c r="A28">
        <v>190128</v>
      </c>
      <c r="B28" t="s">
        <v>47</v>
      </c>
      <c r="C28">
        <v>95</v>
      </c>
      <c r="D28">
        <v>67</v>
      </c>
      <c r="E28">
        <v>59</v>
      </c>
      <c r="F28">
        <v>83</v>
      </c>
      <c r="G28">
        <v>83</v>
      </c>
      <c r="H28">
        <v>80</v>
      </c>
      <c r="I28">
        <v>62</v>
      </c>
      <c r="J28">
        <v>75</v>
      </c>
      <c r="K28">
        <v>604</v>
      </c>
      <c r="L28">
        <v>100</v>
      </c>
      <c r="M28">
        <v>14</v>
      </c>
      <c r="N28">
        <v>37</v>
      </c>
      <c r="O28">
        <v>123</v>
      </c>
      <c r="P28">
        <v>173</v>
      </c>
      <c r="Q28">
        <v>64</v>
      </c>
      <c r="R28">
        <v>58</v>
      </c>
      <c r="S28">
        <v>52</v>
      </c>
      <c r="T28">
        <v>159</v>
      </c>
      <c r="U28">
        <v>109</v>
      </c>
    </row>
    <row r="29" spans="1:21">
      <c r="A29">
        <v>190129</v>
      </c>
      <c r="B29" t="s">
        <v>48</v>
      </c>
      <c r="C29">
        <v>73.5</v>
      </c>
      <c r="D29">
        <v>44</v>
      </c>
      <c r="E29">
        <v>64</v>
      </c>
      <c r="F29">
        <v>57</v>
      </c>
      <c r="G29">
        <v>60</v>
      </c>
      <c r="H29">
        <v>48</v>
      </c>
      <c r="I29">
        <v>54</v>
      </c>
      <c r="J29">
        <v>61</v>
      </c>
      <c r="K29">
        <v>461.5</v>
      </c>
      <c r="L29">
        <v>205</v>
      </c>
      <c r="M29">
        <v>31</v>
      </c>
      <c r="N29">
        <v>187</v>
      </c>
      <c r="O29">
        <v>195</v>
      </c>
      <c r="P29">
        <v>147</v>
      </c>
      <c r="Q29">
        <v>265</v>
      </c>
      <c r="R29">
        <v>217</v>
      </c>
      <c r="S29">
        <v>198</v>
      </c>
      <c r="T29">
        <v>204</v>
      </c>
      <c r="U29">
        <v>156</v>
      </c>
    </row>
    <row r="30" spans="1:21">
      <c r="A30">
        <v>190130</v>
      </c>
      <c r="B30" t="s">
        <v>49</v>
      </c>
      <c r="C30">
        <v>87.5</v>
      </c>
      <c r="D30">
        <v>78</v>
      </c>
      <c r="E30">
        <v>61.5</v>
      </c>
      <c r="F30">
        <v>76</v>
      </c>
      <c r="G30">
        <v>84</v>
      </c>
      <c r="H30">
        <v>78</v>
      </c>
      <c r="I30">
        <v>62</v>
      </c>
      <c r="J30">
        <v>72</v>
      </c>
      <c r="K30">
        <v>599</v>
      </c>
      <c r="L30">
        <v>105</v>
      </c>
      <c r="M30">
        <v>15</v>
      </c>
      <c r="N30">
        <v>88</v>
      </c>
      <c r="O30">
        <v>76</v>
      </c>
      <c r="P30">
        <v>156</v>
      </c>
      <c r="Q30">
        <v>135</v>
      </c>
      <c r="R30">
        <v>51</v>
      </c>
      <c r="S30">
        <v>62</v>
      </c>
      <c r="T30">
        <v>159</v>
      </c>
      <c r="U30">
        <v>121</v>
      </c>
    </row>
    <row r="31" spans="1:21">
      <c r="A31">
        <v>190131</v>
      </c>
      <c r="B31" t="s">
        <v>50</v>
      </c>
      <c r="C31">
        <v>93</v>
      </c>
      <c r="D31">
        <v>95.5</v>
      </c>
      <c r="E31">
        <v>89.5</v>
      </c>
      <c r="F31">
        <v>80</v>
      </c>
      <c r="G31">
        <v>85</v>
      </c>
      <c r="H31">
        <v>89</v>
      </c>
      <c r="I31">
        <v>95</v>
      </c>
      <c r="J31">
        <v>91</v>
      </c>
      <c r="K31">
        <v>718</v>
      </c>
      <c r="L31">
        <v>25</v>
      </c>
      <c r="M31">
        <v>3</v>
      </c>
      <c r="N31">
        <v>59</v>
      </c>
      <c r="O31">
        <v>38</v>
      </c>
      <c r="P31">
        <v>49</v>
      </c>
      <c r="Q31">
        <v>96</v>
      </c>
      <c r="R31">
        <v>44</v>
      </c>
      <c r="S31">
        <v>29</v>
      </c>
      <c r="T31">
        <v>7</v>
      </c>
      <c r="U31">
        <v>21</v>
      </c>
    </row>
    <row r="32" spans="1:21">
      <c r="A32">
        <v>190132</v>
      </c>
      <c r="B32" t="s">
        <v>51</v>
      </c>
      <c r="C32">
        <v>98</v>
      </c>
      <c r="D32">
        <v>100</v>
      </c>
      <c r="E32">
        <v>54.5</v>
      </c>
      <c r="F32">
        <v>86</v>
      </c>
      <c r="G32">
        <v>97</v>
      </c>
      <c r="H32">
        <v>69</v>
      </c>
      <c r="I32">
        <v>82</v>
      </c>
      <c r="J32">
        <v>55</v>
      </c>
      <c r="K32">
        <v>641.5</v>
      </c>
      <c r="L32">
        <v>65</v>
      </c>
      <c r="M32">
        <v>8</v>
      </c>
      <c r="N32">
        <v>23</v>
      </c>
      <c r="O32">
        <v>24</v>
      </c>
      <c r="P32">
        <v>194</v>
      </c>
      <c r="Q32">
        <v>31</v>
      </c>
      <c r="R32">
        <v>1</v>
      </c>
      <c r="S32">
        <v>99</v>
      </c>
      <c r="T32">
        <v>63</v>
      </c>
      <c r="U32">
        <v>183</v>
      </c>
    </row>
    <row r="33" spans="1:21">
      <c r="A33">
        <v>190133</v>
      </c>
      <c r="B33" t="s">
        <v>52</v>
      </c>
      <c r="C33">
        <v>94.5</v>
      </c>
      <c r="D33">
        <v>97</v>
      </c>
      <c r="E33">
        <v>92.5</v>
      </c>
      <c r="F33">
        <v>85</v>
      </c>
      <c r="G33">
        <v>79</v>
      </c>
      <c r="H33">
        <v>88</v>
      </c>
      <c r="I33">
        <v>87</v>
      </c>
      <c r="J33">
        <v>95</v>
      </c>
      <c r="K33">
        <v>718</v>
      </c>
      <c r="L33">
        <v>25</v>
      </c>
      <c r="M33">
        <v>3</v>
      </c>
      <c r="N33">
        <v>41</v>
      </c>
      <c r="O33">
        <v>36</v>
      </c>
      <c r="P33">
        <v>42</v>
      </c>
      <c r="Q33">
        <v>39</v>
      </c>
      <c r="R33">
        <v>97</v>
      </c>
      <c r="S33">
        <v>34</v>
      </c>
      <c r="T33">
        <v>36</v>
      </c>
      <c r="U33">
        <v>8</v>
      </c>
    </row>
    <row r="34" spans="1:21">
      <c r="A34">
        <v>190134</v>
      </c>
      <c r="B34" t="s">
        <v>53</v>
      </c>
      <c r="C34">
        <v>65</v>
      </c>
      <c r="D34">
        <v>40</v>
      </c>
      <c r="E34">
        <v>44.5</v>
      </c>
      <c r="F34">
        <v>63</v>
      </c>
      <c r="G34">
        <v>43</v>
      </c>
      <c r="H34">
        <v>21</v>
      </c>
      <c r="I34">
        <v>44</v>
      </c>
      <c r="J34">
        <v>40</v>
      </c>
      <c r="K34">
        <v>360.5</v>
      </c>
      <c r="L34">
        <v>252</v>
      </c>
      <c r="M34">
        <v>36</v>
      </c>
      <c r="N34">
        <v>231</v>
      </c>
      <c r="O34">
        <v>203</v>
      </c>
      <c r="P34">
        <v>227</v>
      </c>
      <c r="Q34">
        <v>231</v>
      </c>
      <c r="R34">
        <v>263</v>
      </c>
      <c r="S34">
        <v>289</v>
      </c>
      <c r="T34">
        <v>244</v>
      </c>
      <c r="U34">
        <v>248</v>
      </c>
    </row>
    <row r="35" spans="1:21">
      <c r="A35">
        <v>190136</v>
      </c>
      <c r="B35" t="s">
        <v>54</v>
      </c>
      <c r="C35">
        <v>78</v>
      </c>
      <c r="D35">
        <v>34</v>
      </c>
      <c r="E35">
        <v>43.5</v>
      </c>
      <c r="F35">
        <v>77</v>
      </c>
      <c r="G35">
        <v>68</v>
      </c>
      <c r="H35">
        <v>95</v>
      </c>
      <c r="I35">
        <v>72</v>
      </c>
      <c r="J35">
        <v>50</v>
      </c>
      <c r="K35">
        <v>517.5</v>
      </c>
      <c r="L35">
        <v>158</v>
      </c>
      <c r="M35">
        <v>23</v>
      </c>
      <c r="N35">
        <v>155</v>
      </c>
      <c r="O35">
        <v>217</v>
      </c>
      <c r="P35">
        <v>234</v>
      </c>
      <c r="Q35">
        <v>127</v>
      </c>
      <c r="R35">
        <v>174</v>
      </c>
      <c r="S35">
        <v>9</v>
      </c>
      <c r="T35">
        <v>109</v>
      </c>
      <c r="U35">
        <v>204</v>
      </c>
    </row>
    <row r="36" spans="1:21">
      <c r="A36">
        <v>190137</v>
      </c>
      <c r="B36" t="s">
        <v>55</v>
      </c>
      <c r="C36">
        <v>98</v>
      </c>
      <c r="D36">
        <v>98</v>
      </c>
      <c r="E36">
        <v>88</v>
      </c>
      <c r="F36">
        <v>84</v>
      </c>
      <c r="G36">
        <v>95</v>
      </c>
      <c r="H36">
        <v>99</v>
      </c>
      <c r="I36">
        <v>89</v>
      </c>
      <c r="J36">
        <v>92</v>
      </c>
      <c r="K36">
        <v>743</v>
      </c>
      <c r="L36">
        <v>15</v>
      </c>
      <c r="M36">
        <v>2</v>
      </c>
      <c r="N36">
        <v>23</v>
      </c>
      <c r="O36">
        <v>33</v>
      </c>
      <c r="P36">
        <v>57</v>
      </c>
      <c r="Q36">
        <v>51</v>
      </c>
      <c r="R36">
        <v>3</v>
      </c>
      <c r="S36">
        <v>2</v>
      </c>
      <c r="T36">
        <v>25</v>
      </c>
      <c r="U36">
        <v>16</v>
      </c>
    </row>
    <row r="37" spans="1:21">
      <c r="A37">
        <v>190138</v>
      </c>
      <c r="B37" t="s">
        <v>56</v>
      </c>
      <c r="C37">
        <v>67</v>
      </c>
      <c r="D37">
        <v>10</v>
      </c>
      <c r="E37">
        <v>74.5</v>
      </c>
      <c r="F37">
        <v>58</v>
      </c>
      <c r="G37">
        <v>44</v>
      </c>
      <c r="H37">
        <v>59</v>
      </c>
      <c r="I37">
        <v>31</v>
      </c>
      <c r="J37">
        <v>47</v>
      </c>
      <c r="K37">
        <v>390.5</v>
      </c>
      <c r="L37">
        <v>238</v>
      </c>
      <c r="M37">
        <v>34</v>
      </c>
      <c r="N37">
        <v>218</v>
      </c>
      <c r="O37">
        <v>285</v>
      </c>
      <c r="P37">
        <v>110</v>
      </c>
      <c r="Q37">
        <v>258</v>
      </c>
      <c r="R37">
        <v>261</v>
      </c>
      <c r="S37">
        <v>137</v>
      </c>
      <c r="T37">
        <v>277</v>
      </c>
      <c r="U37">
        <v>216</v>
      </c>
    </row>
    <row r="38" spans="1:21">
      <c r="A38">
        <v>190139</v>
      </c>
      <c r="B38" t="s">
        <v>57</v>
      </c>
      <c r="C38">
        <v>59</v>
      </c>
      <c r="D38">
        <v>30</v>
      </c>
      <c r="E38">
        <v>39</v>
      </c>
      <c r="F38">
        <v>27</v>
      </c>
      <c r="G38">
        <v>12</v>
      </c>
      <c r="H38">
        <v>30</v>
      </c>
      <c r="I38">
        <v>29</v>
      </c>
      <c r="J38">
        <v>26</v>
      </c>
      <c r="K38">
        <v>252</v>
      </c>
      <c r="L38">
        <v>286</v>
      </c>
      <c r="M38">
        <v>39</v>
      </c>
      <c r="N38">
        <v>256</v>
      </c>
      <c r="O38">
        <v>229</v>
      </c>
      <c r="P38">
        <v>251</v>
      </c>
      <c r="Q38">
        <v>298</v>
      </c>
      <c r="R38">
        <v>300</v>
      </c>
      <c r="S38">
        <v>265</v>
      </c>
      <c r="T38">
        <v>284</v>
      </c>
      <c r="U38">
        <v>284</v>
      </c>
    </row>
    <row r="39" spans="1:21">
      <c r="A39">
        <v>190140</v>
      </c>
      <c r="B39" t="s">
        <v>58</v>
      </c>
      <c r="C39">
        <v>80.5</v>
      </c>
      <c r="D39">
        <v>87.5</v>
      </c>
      <c r="E39">
        <v>62.5</v>
      </c>
      <c r="F39">
        <v>54</v>
      </c>
      <c r="G39">
        <v>64</v>
      </c>
      <c r="H39">
        <v>48</v>
      </c>
      <c r="I39">
        <v>59</v>
      </c>
      <c r="J39">
        <v>73</v>
      </c>
      <c r="K39">
        <v>528.5</v>
      </c>
      <c r="L39">
        <v>152</v>
      </c>
      <c r="M39">
        <v>21</v>
      </c>
      <c r="N39">
        <v>138</v>
      </c>
      <c r="O39">
        <v>54</v>
      </c>
      <c r="P39">
        <v>152</v>
      </c>
      <c r="Q39">
        <v>275</v>
      </c>
      <c r="R39">
        <v>196</v>
      </c>
      <c r="S39">
        <v>198</v>
      </c>
      <c r="T39">
        <v>181</v>
      </c>
      <c r="U39">
        <v>119</v>
      </c>
    </row>
    <row r="40" spans="1:21">
      <c r="A40">
        <v>190141</v>
      </c>
      <c r="B40" t="s">
        <v>59</v>
      </c>
      <c r="C40">
        <v>81</v>
      </c>
      <c r="D40">
        <v>54.5</v>
      </c>
      <c r="E40">
        <v>49</v>
      </c>
      <c r="F40">
        <v>75</v>
      </c>
      <c r="G40">
        <v>61</v>
      </c>
      <c r="H40">
        <v>51</v>
      </c>
      <c r="I40">
        <v>57</v>
      </c>
      <c r="J40">
        <v>40</v>
      </c>
      <c r="K40">
        <v>468.5</v>
      </c>
      <c r="L40">
        <v>198</v>
      </c>
      <c r="M40">
        <v>30</v>
      </c>
      <c r="N40">
        <v>134</v>
      </c>
      <c r="O40">
        <v>167</v>
      </c>
      <c r="P40">
        <v>213</v>
      </c>
      <c r="Q40">
        <v>147</v>
      </c>
      <c r="R40">
        <v>215</v>
      </c>
      <c r="S40">
        <v>180</v>
      </c>
      <c r="T40">
        <v>189</v>
      </c>
      <c r="U40">
        <v>248</v>
      </c>
    </row>
    <row r="41" spans="1:21">
      <c r="A41">
        <v>190201</v>
      </c>
      <c r="B41" t="s">
        <v>70</v>
      </c>
      <c r="C41">
        <v>65</v>
      </c>
      <c r="D41">
        <v>29</v>
      </c>
      <c r="E41">
        <v>35</v>
      </c>
      <c r="F41">
        <v>45</v>
      </c>
      <c r="G41">
        <v>25</v>
      </c>
      <c r="H41">
        <v>4</v>
      </c>
      <c r="I41">
        <v>5</v>
      </c>
      <c r="J41">
        <v>41</v>
      </c>
      <c r="K41">
        <v>249</v>
      </c>
      <c r="L41">
        <v>287</v>
      </c>
      <c r="M41">
        <v>32</v>
      </c>
      <c r="N41">
        <v>231</v>
      </c>
      <c r="O41">
        <v>231</v>
      </c>
      <c r="P41">
        <v>259</v>
      </c>
      <c r="Q41">
        <v>288</v>
      </c>
      <c r="R41">
        <v>290</v>
      </c>
      <c r="S41">
        <v>302</v>
      </c>
      <c r="T41">
        <v>301</v>
      </c>
      <c r="U41">
        <v>245</v>
      </c>
    </row>
    <row r="42" spans="1:21">
      <c r="A42">
        <v>190202</v>
      </c>
      <c r="B42" t="s">
        <v>71</v>
      </c>
      <c r="C42">
        <v>63.5</v>
      </c>
      <c r="D42">
        <v>99</v>
      </c>
      <c r="E42">
        <v>48.5</v>
      </c>
      <c r="F42">
        <v>74</v>
      </c>
      <c r="G42">
        <v>65</v>
      </c>
      <c r="H42">
        <v>40</v>
      </c>
      <c r="I42">
        <v>60</v>
      </c>
      <c r="J42">
        <v>79</v>
      </c>
      <c r="K42">
        <v>529</v>
      </c>
      <c r="L42">
        <v>150</v>
      </c>
      <c r="M42">
        <v>10</v>
      </c>
      <c r="N42">
        <v>239</v>
      </c>
      <c r="O42">
        <v>30</v>
      </c>
      <c r="P42">
        <v>216</v>
      </c>
      <c r="Q42">
        <v>163</v>
      </c>
      <c r="R42">
        <v>191</v>
      </c>
      <c r="S42">
        <v>239</v>
      </c>
      <c r="T42">
        <v>174</v>
      </c>
      <c r="U42">
        <v>86</v>
      </c>
    </row>
    <row r="43" spans="1:21">
      <c r="A43">
        <v>190204</v>
      </c>
      <c r="B43" t="s">
        <v>72</v>
      </c>
      <c r="C43">
        <v>61</v>
      </c>
      <c r="D43">
        <v>11</v>
      </c>
      <c r="E43">
        <v>40</v>
      </c>
      <c r="F43">
        <v>47</v>
      </c>
      <c r="G43">
        <v>38</v>
      </c>
      <c r="H43">
        <v>22</v>
      </c>
      <c r="I43">
        <v>33</v>
      </c>
      <c r="J43">
        <v>41</v>
      </c>
      <c r="K43">
        <v>293</v>
      </c>
      <c r="L43">
        <v>277</v>
      </c>
      <c r="M43">
        <v>29</v>
      </c>
      <c r="N43">
        <v>249</v>
      </c>
      <c r="O43">
        <v>281</v>
      </c>
      <c r="P43">
        <v>247</v>
      </c>
      <c r="Q43">
        <v>286</v>
      </c>
      <c r="R43">
        <v>276</v>
      </c>
      <c r="S43">
        <v>285</v>
      </c>
      <c r="T43">
        <v>272</v>
      </c>
      <c r="U43">
        <v>245</v>
      </c>
    </row>
    <row r="44" spans="1:21">
      <c r="A44">
        <v>190205</v>
      </c>
      <c r="B44" t="s">
        <v>73</v>
      </c>
      <c r="C44">
        <v>96.5</v>
      </c>
      <c r="D44">
        <v>55.5</v>
      </c>
      <c r="E44">
        <v>51.5</v>
      </c>
      <c r="F44">
        <v>74</v>
      </c>
      <c r="G44">
        <v>81</v>
      </c>
      <c r="H44">
        <v>70</v>
      </c>
      <c r="I44">
        <v>66</v>
      </c>
      <c r="J44">
        <v>58</v>
      </c>
      <c r="K44">
        <v>552.5</v>
      </c>
      <c r="L44">
        <v>133</v>
      </c>
      <c r="M44">
        <v>6</v>
      </c>
      <c r="N44">
        <v>31</v>
      </c>
      <c r="O44">
        <v>165</v>
      </c>
      <c r="P44">
        <v>207</v>
      </c>
      <c r="Q44">
        <v>163</v>
      </c>
      <c r="R44">
        <v>83</v>
      </c>
      <c r="S44">
        <v>93</v>
      </c>
      <c r="T44">
        <v>137</v>
      </c>
      <c r="U44">
        <v>167</v>
      </c>
    </row>
    <row r="45" spans="1:21">
      <c r="A45">
        <v>190206</v>
      </c>
      <c r="B45" t="s">
        <v>74</v>
      </c>
      <c r="C45">
        <v>82</v>
      </c>
      <c r="D45">
        <v>28.5</v>
      </c>
      <c r="E45">
        <v>51.5</v>
      </c>
      <c r="F45">
        <v>82</v>
      </c>
      <c r="G45">
        <v>83</v>
      </c>
      <c r="H45">
        <v>47</v>
      </c>
      <c r="I45">
        <v>35</v>
      </c>
      <c r="J45">
        <v>38</v>
      </c>
      <c r="K45">
        <v>447</v>
      </c>
      <c r="L45">
        <v>214</v>
      </c>
      <c r="M45">
        <v>19</v>
      </c>
      <c r="N45">
        <v>130</v>
      </c>
      <c r="O45">
        <v>232</v>
      </c>
      <c r="P45">
        <v>207</v>
      </c>
      <c r="Q45">
        <v>73</v>
      </c>
      <c r="R45">
        <v>58</v>
      </c>
      <c r="S45">
        <v>203</v>
      </c>
      <c r="T45">
        <v>270</v>
      </c>
      <c r="U45">
        <v>254</v>
      </c>
    </row>
    <row r="46" spans="1:21">
      <c r="A46">
        <v>190207</v>
      </c>
      <c r="B46" t="s">
        <v>75</v>
      </c>
      <c r="C46">
        <v>64.5</v>
      </c>
      <c r="D46">
        <v>17</v>
      </c>
      <c r="E46">
        <v>54</v>
      </c>
      <c r="F46">
        <v>73</v>
      </c>
      <c r="G46">
        <v>52</v>
      </c>
      <c r="H46">
        <v>45</v>
      </c>
      <c r="I46">
        <v>54</v>
      </c>
      <c r="J46">
        <v>32</v>
      </c>
      <c r="K46">
        <v>391.5</v>
      </c>
      <c r="L46">
        <v>237</v>
      </c>
      <c r="M46">
        <v>21</v>
      </c>
      <c r="N46">
        <v>235</v>
      </c>
      <c r="O46">
        <v>260</v>
      </c>
      <c r="P46">
        <v>196</v>
      </c>
      <c r="Q46">
        <v>167</v>
      </c>
      <c r="R46">
        <v>243</v>
      </c>
      <c r="S46">
        <v>215</v>
      </c>
      <c r="T46">
        <v>204</v>
      </c>
      <c r="U46">
        <v>269</v>
      </c>
    </row>
    <row r="47" spans="1:21">
      <c r="A47">
        <v>190208</v>
      </c>
      <c r="B47" t="s">
        <v>76</v>
      </c>
      <c r="C47">
        <v>66.5</v>
      </c>
      <c r="D47">
        <v>27</v>
      </c>
      <c r="E47">
        <v>42</v>
      </c>
      <c r="F47">
        <v>67</v>
      </c>
      <c r="G47">
        <v>34</v>
      </c>
      <c r="H47">
        <v>38</v>
      </c>
      <c r="I47">
        <v>47</v>
      </c>
      <c r="J47">
        <v>57</v>
      </c>
      <c r="K47">
        <v>378.5</v>
      </c>
      <c r="L47">
        <v>242</v>
      </c>
      <c r="M47">
        <v>22</v>
      </c>
      <c r="N47">
        <v>226</v>
      </c>
      <c r="O47">
        <v>235</v>
      </c>
      <c r="P47">
        <v>237</v>
      </c>
      <c r="Q47">
        <v>209</v>
      </c>
      <c r="R47">
        <v>284</v>
      </c>
      <c r="S47">
        <v>249</v>
      </c>
      <c r="T47">
        <v>229</v>
      </c>
      <c r="U47">
        <v>174</v>
      </c>
    </row>
    <row r="48" spans="1:21">
      <c r="A48">
        <v>190209</v>
      </c>
      <c r="B48" t="s">
        <v>77</v>
      </c>
      <c r="C48">
        <v>93.5</v>
      </c>
      <c r="D48">
        <v>98.5</v>
      </c>
      <c r="E48">
        <v>83</v>
      </c>
      <c r="F48">
        <v>85</v>
      </c>
      <c r="G48">
        <v>78</v>
      </c>
      <c r="H48">
        <v>58</v>
      </c>
      <c r="I48">
        <v>78</v>
      </c>
      <c r="J48">
        <v>84</v>
      </c>
      <c r="K48">
        <v>658</v>
      </c>
      <c r="L48">
        <v>55</v>
      </c>
      <c r="M48">
        <v>2</v>
      </c>
      <c r="N48">
        <v>52</v>
      </c>
      <c r="O48">
        <v>32</v>
      </c>
      <c r="P48">
        <v>83</v>
      </c>
      <c r="Q48">
        <v>39</v>
      </c>
      <c r="R48">
        <v>106</v>
      </c>
      <c r="S48">
        <v>146</v>
      </c>
      <c r="T48">
        <v>79</v>
      </c>
      <c r="U48">
        <v>59</v>
      </c>
    </row>
    <row r="49" spans="1:21">
      <c r="A49">
        <v>190210</v>
      </c>
      <c r="B49" t="s">
        <v>78</v>
      </c>
      <c r="C49">
        <v>87.5</v>
      </c>
      <c r="D49">
        <v>101</v>
      </c>
      <c r="E49">
        <v>88.5</v>
      </c>
      <c r="F49">
        <v>75</v>
      </c>
      <c r="G49">
        <v>92</v>
      </c>
      <c r="H49">
        <v>75</v>
      </c>
      <c r="I49">
        <v>78</v>
      </c>
      <c r="J49">
        <v>87</v>
      </c>
      <c r="K49">
        <v>684</v>
      </c>
      <c r="L49">
        <v>45</v>
      </c>
      <c r="M49">
        <v>1</v>
      </c>
      <c r="N49">
        <v>88</v>
      </c>
      <c r="O49">
        <v>23</v>
      </c>
      <c r="P49">
        <v>53</v>
      </c>
      <c r="Q49">
        <v>147</v>
      </c>
      <c r="R49">
        <v>8</v>
      </c>
      <c r="S49">
        <v>69</v>
      </c>
      <c r="T49">
        <v>79</v>
      </c>
      <c r="U49">
        <v>36</v>
      </c>
    </row>
    <row r="50" spans="1:21">
      <c r="A50">
        <v>190211</v>
      </c>
      <c r="B50" t="s">
        <v>79</v>
      </c>
      <c r="C50">
        <v>67</v>
      </c>
      <c r="D50">
        <v>69.5</v>
      </c>
      <c r="E50">
        <v>91</v>
      </c>
      <c r="F50">
        <v>67</v>
      </c>
      <c r="G50">
        <v>84</v>
      </c>
      <c r="H50">
        <v>39</v>
      </c>
      <c r="I50">
        <v>72</v>
      </c>
      <c r="J50">
        <v>58</v>
      </c>
      <c r="K50">
        <v>547.5</v>
      </c>
      <c r="L50">
        <v>137</v>
      </c>
      <c r="M50">
        <v>8</v>
      </c>
      <c r="N50">
        <v>218</v>
      </c>
      <c r="O50">
        <v>111</v>
      </c>
      <c r="P50">
        <v>45</v>
      </c>
      <c r="Q50">
        <v>209</v>
      </c>
      <c r="R50">
        <v>51</v>
      </c>
      <c r="S50">
        <v>244</v>
      </c>
      <c r="T50">
        <v>109</v>
      </c>
      <c r="U50">
        <v>167</v>
      </c>
    </row>
    <row r="51" spans="1:21">
      <c r="A51">
        <v>190212</v>
      </c>
      <c r="B51" t="s">
        <v>80</v>
      </c>
      <c r="C51">
        <v>67</v>
      </c>
      <c r="D51">
        <v>49.5</v>
      </c>
      <c r="E51">
        <v>29.5</v>
      </c>
      <c r="F51">
        <v>60</v>
      </c>
      <c r="G51">
        <v>79</v>
      </c>
      <c r="H51">
        <v>24</v>
      </c>
      <c r="I51">
        <v>56</v>
      </c>
      <c r="J51">
        <v>51</v>
      </c>
      <c r="K51">
        <v>416</v>
      </c>
      <c r="L51">
        <v>228</v>
      </c>
      <c r="M51">
        <v>20</v>
      </c>
      <c r="N51">
        <v>218</v>
      </c>
      <c r="O51">
        <v>178</v>
      </c>
      <c r="P51">
        <v>272</v>
      </c>
      <c r="Q51">
        <v>250</v>
      </c>
      <c r="R51">
        <v>97</v>
      </c>
      <c r="S51">
        <v>280</v>
      </c>
      <c r="T51">
        <v>194</v>
      </c>
      <c r="U51">
        <v>200</v>
      </c>
    </row>
    <row r="52" spans="1:21">
      <c r="A52">
        <v>190213</v>
      </c>
      <c r="B52" t="s">
        <v>81</v>
      </c>
      <c r="C52">
        <v>27</v>
      </c>
      <c r="D52">
        <v>15</v>
      </c>
      <c r="E52">
        <v>25.5</v>
      </c>
      <c r="F52">
        <v>62</v>
      </c>
      <c r="G52">
        <v>69</v>
      </c>
      <c r="H52">
        <v>78</v>
      </c>
      <c r="I52">
        <v>47</v>
      </c>
      <c r="J52">
        <v>34</v>
      </c>
      <c r="K52">
        <v>357.5</v>
      </c>
      <c r="L52">
        <v>255</v>
      </c>
      <c r="M52">
        <v>26</v>
      </c>
      <c r="N52">
        <v>294</v>
      </c>
      <c r="O52">
        <v>267</v>
      </c>
      <c r="P52">
        <v>290</v>
      </c>
      <c r="Q52">
        <v>240</v>
      </c>
      <c r="R52">
        <v>162</v>
      </c>
      <c r="S52">
        <v>62</v>
      </c>
      <c r="T52">
        <v>229</v>
      </c>
      <c r="U52">
        <v>262</v>
      </c>
    </row>
    <row r="53" spans="1:21">
      <c r="A53">
        <v>190214</v>
      </c>
      <c r="B53" t="s">
        <v>82</v>
      </c>
      <c r="C53">
        <v>79</v>
      </c>
      <c r="D53">
        <v>85</v>
      </c>
      <c r="E53">
        <v>66</v>
      </c>
      <c r="F53">
        <v>79</v>
      </c>
      <c r="G53">
        <v>63</v>
      </c>
      <c r="H53">
        <v>51</v>
      </c>
      <c r="I53">
        <v>53</v>
      </c>
      <c r="J53">
        <v>72</v>
      </c>
      <c r="K53">
        <v>548</v>
      </c>
      <c r="L53">
        <v>136</v>
      </c>
      <c r="M53">
        <v>7</v>
      </c>
      <c r="N53">
        <v>150</v>
      </c>
      <c r="O53">
        <v>56</v>
      </c>
      <c r="P53">
        <v>139</v>
      </c>
      <c r="Q53">
        <v>103</v>
      </c>
      <c r="R53">
        <v>202</v>
      </c>
      <c r="S53">
        <v>180</v>
      </c>
      <c r="T53">
        <v>211</v>
      </c>
      <c r="U53">
        <v>121</v>
      </c>
    </row>
    <row r="54" spans="1:21">
      <c r="A54">
        <v>190215</v>
      </c>
      <c r="B54" t="s">
        <v>83</v>
      </c>
      <c r="C54">
        <v>55.5</v>
      </c>
      <c r="D54">
        <v>13</v>
      </c>
      <c r="E54">
        <v>29</v>
      </c>
      <c r="F54">
        <v>39</v>
      </c>
      <c r="G54">
        <v>37</v>
      </c>
      <c r="H54">
        <v>53</v>
      </c>
      <c r="I54">
        <v>24</v>
      </c>
      <c r="J54">
        <v>34</v>
      </c>
      <c r="K54">
        <v>284.5</v>
      </c>
      <c r="L54">
        <v>279</v>
      </c>
      <c r="M54">
        <v>30</v>
      </c>
      <c r="N54">
        <v>268</v>
      </c>
      <c r="O54">
        <v>272</v>
      </c>
      <c r="P54">
        <v>275</v>
      </c>
      <c r="Q54">
        <v>294</v>
      </c>
      <c r="R54">
        <v>279</v>
      </c>
      <c r="S54">
        <v>173</v>
      </c>
      <c r="T54">
        <v>295</v>
      </c>
      <c r="U54">
        <v>262</v>
      </c>
    </row>
    <row r="55" spans="1:21">
      <c r="A55">
        <v>190216</v>
      </c>
      <c r="B55" t="s">
        <v>84</v>
      </c>
      <c r="C55">
        <v>22.5</v>
      </c>
      <c r="D55">
        <v>15</v>
      </c>
      <c r="E55">
        <v>43</v>
      </c>
      <c r="F55">
        <v>62</v>
      </c>
      <c r="G55">
        <v>75</v>
      </c>
      <c r="H55">
        <v>40</v>
      </c>
      <c r="I55">
        <v>51</v>
      </c>
      <c r="J55">
        <v>50</v>
      </c>
      <c r="K55">
        <v>358.5</v>
      </c>
      <c r="L55">
        <v>253</v>
      </c>
      <c r="M55">
        <v>25</v>
      </c>
      <c r="N55">
        <v>296</v>
      </c>
      <c r="O55">
        <v>267</v>
      </c>
      <c r="P55">
        <v>236</v>
      </c>
      <c r="Q55">
        <v>240</v>
      </c>
      <c r="R55">
        <v>123</v>
      </c>
      <c r="S55">
        <v>239</v>
      </c>
      <c r="T55">
        <v>221</v>
      </c>
      <c r="U55">
        <v>204</v>
      </c>
    </row>
    <row r="56" spans="1:21">
      <c r="A56">
        <v>190217</v>
      </c>
      <c r="B56" t="s">
        <v>85</v>
      </c>
      <c r="C56">
        <v>85.5</v>
      </c>
      <c r="D56">
        <v>48.5</v>
      </c>
      <c r="E56">
        <v>58.5</v>
      </c>
      <c r="F56">
        <v>66</v>
      </c>
      <c r="G56">
        <v>70</v>
      </c>
      <c r="H56">
        <v>43</v>
      </c>
      <c r="I56">
        <v>30</v>
      </c>
      <c r="J56">
        <v>51</v>
      </c>
      <c r="K56">
        <v>452.5</v>
      </c>
      <c r="L56">
        <v>211</v>
      </c>
      <c r="M56">
        <v>17</v>
      </c>
      <c r="N56">
        <v>106</v>
      </c>
      <c r="O56">
        <v>180</v>
      </c>
      <c r="P56">
        <v>175</v>
      </c>
      <c r="Q56">
        <v>216</v>
      </c>
      <c r="R56">
        <v>156</v>
      </c>
      <c r="S56">
        <v>224</v>
      </c>
      <c r="T56">
        <v>282</v>
      </c>
      <c r="U56">
        <v>200</v>
      </c>
    </row>
    <row r="57" spans="1:21">
      <c r="A57">
        <v>190218</v>
      </c>
      <c r="B57" t="s">
        <v>86</v>
      </c>
      <c r="C57">
        <v>50.5</v>
      </c>
      <c r="D57">
        <v>12</v>
      </c>
      <c r="E57">
        <v>33</v>
      </c>
      <c r="F57">
        <v>58</v>
      </c>
      <c r="G57">
        <v>35</v>
      </c>
      <c r="H57">
        <v>14</v>
      </c>
      <c r="I57">
        <v>27</v>
      </c>
      <c r="J57">
        <v>8</v>
      </c>
      <c r="K57">
        <v>237.5</v>
      </c>
      <c r="L57">
        <v>293</v>
      </c>
      <c r="M57">
        <v>34</v>
      </c>
      <c r="N57">
        <v>279</v>
      </c>
      <c r="O57">
        <v>276</v>
      </c>
      <c r="P57">
        <v>268</v>
      </c>
      <c r="Q57">
        <v>258</v>
      </c>
      <c r="R57">
        <v>283</v>
      </c>
      <c r="S57">
        <v>300</v>
      </c>
      <c r="T57">
        <v>291</v>
      </c>
      <c r="U57">
        <v>301</v>
      </c>
    </row>
    <row r="58" spans="1:21">
      <c r="A58">
        <v>190219</v>
      </c>
      <c r="B58" t="s">
        <v>87</v>
      </c>
      <c r="C58">
        <v>82</v>
      </c>
      <c r="D58">
        <v>48.5</v>
      </c>
      <c r="E58">
        <v>58.5</v>
      </c>
      <c r="F58">
        <v>61</v>
      </c>
      <c r="G58">
        <v>71</v>
      </c>
      <c r="H58">
        <v>61</v>
      </c>
      <c r="I58">
        <v>52</v>
      </c>
      <c r="J58">
        <v>33</v>
      </c>
      <c r="K58">
        <v>467</v>
      </c>
      <c r="L58">
        <v>202</v>
      </c>
      <c r="M58">
        <v>13</v>
      </c>
      <c r="N58">
        <v>130</v>
      </c>
      <c r="O58">
        <v>180</v>
      </c>
      <c r="P58">
        <v>175</v>
      </c>
      <c r="Q58">
        <v>244</v>
      </c>
      <c r="R58">
        <v>151</v>
      </c>
      <c r="S58">
        <v>131</v>
      </c>
      <c r="T58">
        <v>218</v>
      </c>
      <c r="U58">
        <v>267</v>
      </c>
    </row>
    <row r="59" spans="1:21">
      <c r="A59">
        <v>190220</v>
      </c>
      <c r="B59" t="s">
        <v>88</v>
      </c>
      <c r="C59">
        <v>101.5</v>
      </c>
      <c r="D59">
        <v>59</v>
      </c>
      <c r="E59">
        <v>74.5</v>
      </c>
      <c r="F59">
        <v>85</v>
      </c>
      <c r="G59">
        <v>83</v>
      </c>
      <c r="H59">
        <v>65</v>
      </c>
      <c r="I59">
        <v>64</v>
      </c>
      <c r="J59">
        <v>82</v>
      </c>
      <c r="K59">
        <v>614</v>
      </c>
      <c r="L59">
        <v>84</v>
      </c>
      <c r="M59">
        <v>3</v>
      </c>
      <c r="N59">
        <v>9</v>
      </c>
      <c r="O59">
        <v>155</v>
      </c>
      <c r="P59">
        <v>110</v>
      </c>
      <c r="Q59">
        <v>39</v>
      </c>
      <c r="R59">
        <v>58</v>
      </c>
      <c r="S59">
        <v>115</v>
      </c>
      <c r="T59">
        <v>153</v>
      </c>
      <c r="U59">
        <v>71</v>
      </c>
    </row>
    <row r="60" spans="1:21">
      <c r="A60">
        <v>190221</v>
      </c>
      <c r="B60" t="s">
        <v>89</v>
      </c>
      <c r="C60">
        <v>70</v>
      </c>
      <c r="D60">
        <v>78.5</v>
      </c>
      <c r="E60">
        <v>48.5</v>
      </c>
      <c r="F60">
        <v>67</v>
      </c>
      <c r="G60">
        <v>68</v>
      </c>
      <c r="H60">
        <v>28</v>
      </c>
      <c r="I60">
        <v>44</v>
      </c>
      <c r="J60">
        <v>61</v>
      </c>
      <c r="K60">
        <v>465</v>
      </c>
      <c r="L60">
        <v>203</v>
      </c>
      <c r="M60">
        <v>14</v>
      </c>
      <c r="N60">
        <v>204</v>
      </c>
      <c r="O60">
        <v>73</v>
      </c>
      <c r="P60">
        <v>216</v>
      </c>
      <c r="Q60">
        <v>209</v>
      </c>
      <c r="R60">
        <v>174</v>
      </c>
      <c r="S60">
        <v>270</v>
      </c>
      <c r="T60">
        <v>244</v>
      </c>
      <c r="U60">
        <v>156</v>
      </c>
    </row>
    <row r="61" spans="1:21">
      <c r="A61">
        <v>190223</v>
      </c>
      <c r="B61" t="s">
        <v>90</v>
      </c>
      <c r="C61">
        <v>52.5</v>
      </c>
      <c r="D61">
        <v>11</v>
      </c>
      <c r="E61">
        <v>26</v>
      </c>
      <c r="F61">
        <v>58</v>
      </c>
      <c r="G61">
        <v>38</v>
      </c>
      <c r="H61">
        <v>50</v>
      </c>
      <c r="I61">
        <v>39</v>
      </c>
      <c r="J61">
        <v>36</v>
      </c>
      <c r="K61">
        <v>310.5</v>
      </c>
      <c r="L61">
        <v>274</v>
      </c>
      <c r="M61">
        <v>27</v>
      </c>
      <c r="N61">
        <v>275</v>
      </c>
      <c r="O61">
        <v>281</v>
      </c>
      <c r="P61">
        <v>289</v>
      </c>
      <c r="Q61">
        <v>258</v>
      </c>
      <c r="R61">
        <v>276</v>
      </c>
      <c r="S61">
        <v>188</v>
      </c>
      <c r="T61">
        <v>261</v>
      </c>
      <c r="U61">
        <v>257</v>
      </c>
    </row>
    <row r="62" spans="1:21">
      <c r="A62">
        <v>190224</v>
      </c>
      <c r="B62" t="s">
        <v>91</v>
      </c>
      <c r="C62">
        <v>63.5</v>
      </c>
      <c r="D62">
        <v>56.5</v>
      </c>
      <c r="E62">
        <v>60.5</v>
      </c>
      <c r="F62">
        <v>61</v>
      </c>
      <c r="G62">
        <v>41</v>
      </c>
      <c r="H62">
        <v>30</v>
      </c>
      <c r="I62">
        <v>23</v>
      </c>
      <c r="J62">
        <v>35</v>
      </c>
      <c r="K62">
        <v>370.5</v>
      </c>
      <c r="L62">
        <v>246</v>
      </c>
      <c r="M62">
        <v>23</v>
      </c>
      <c r="N62">
        <v>239</v>
      </c>
      <c r="O62">
        <v>160</v>
      </c>
      <c r="P62">
        <v>169</v>
      </c>
      <c r="Q62">
        <v>244</v>
      </c>
      <c r="R62">
        <v>267</v>
      </c>
      <c r="S62">
        <v>265</v>
      </c>
      <c r="T62">
        <v>296</v>
      </c>
      <c r="U62">
        <v>259</v>
      </c>
    </row>
    <row r="63" spans="1:21">
      <c r="A63">
        <v>190225</v>
      </c>
      <c r="B63" t="s">
        <v>92</v>
      </c>
      <c r="C63">
        <v>42</v>
      </c>
      <c r="D63">
        <v>23</v>
      </c>
      <c r="E63">
        <v>42</v>
      </c>
      <c r="F63">
        <v>45</v>
      </c>
      <c r="G63">
        <v>18</v>
      </c>
      <c r="H63">
        <v>18</v>
      </c>
      <c r="I63">
        <v>28</v>
      </c>
      <c r="J63">
        <v>25</v>
      </c>
      <c r="K63">
        <v>241</v>
      </c>
      <c r="L63">
        <v>290</v>
      </c>
      <c r="M63">
        <v>33</v>
      </c>
      <c r="N63">
        <v>281</v>
      </c>
      <c r="O63">
        <v>250</v>
      </c>
      <c r="P63">
        <v>237</v>
      </c>
      <c r="Q63">
        <v>288</v>
      </c>
      <c r="R63">
        <v>296</v>
      </c>
      <c r="S63">
        <v>297</v>
      </c>
      <c r="T63">
        <v>285</v>
      </c>
      <c r="U63">
        <v>287</v>
      </c>
    </row>
    <row r="64" spans="1:21">
      <c r="A64">
        <v>190226</v>
      </c>
      <c r="B64" t="s">
        <v>93</v>
      </c>
      <c r="C64">
        <v>90.5</v>
      </c>
      <c r="D64">
        <v>25.5</v>
      </c>
      <c r="E64">
        <v>58.5</v>
      </c>
      <c r="F64">
        <v>81</v>
      </c>
      <c r="G64">
        <v>72</v>
      </c>
      <c r="H64">
        <v>52</v>
      </c>
      <c r="I64">
        <v>55</v>
      </c>
      <c r="J64">
        <v>52</v>
      </c>
      <c r="K64">
        <v>486.5</v>
      </c>
      <c r="L64">
        <v>180</v>
      </c>
      <c r="M64">
        <v>11</v>
      </c>
      <c r="N64">
        <v>68</v>
      </c>
      <c r="O64">
        <v>242</v>
      </c>
      <c r="P64">
        <v>175</v>
      </c>
      <c r="Q64">
        <v>84</v>
      </c>
      <c r="R64">
        <v>145</v>
      </c>
      <c r="S64">
        <v>176</v>
      </c>
      <c r="T64">
        <v>199</v>
      </c>
      <c r="U64">
        <v>192</v>
      </c>
    </row>
    <row r="65" spans="1:21">
      <c r="A65">
        <v>190227</v>
      </c>
      <c r="B65" t="s">
        <v>94</v>
      </c>
      <c r="C65">
        <v>80</v>
      </c>
      <c r="D65">
        <v>27</v>
      </c>
      <c r="E65">
        <v>61.5</v>
      </c>
      <c r="F65">
        <v>75</v>
      </c>
      <c r="G65">
        <v>72</v>
      </c>
      <c r="H65">
        <v>38</v>
      </c>
      <c r="I65">
        <v>44</v>
      </c>
      <c r="J65">
        <v>59</v>
      </c>
      <c r="K65">
        <v>456.5</v>
      </c>
      <c r="L65">
        <v>208</v>
      </c>
      <c r="M65">
        <v>16</v>
      </c>
      <c r="N65">
        <v>143</v>
      </c>
      <c r="O65">
        <v>235</v>
      </c>
      <c r="P65">
        <v>156</v>
      </c>
      <c r="Q65">
        <v>147</v>
      </c>
      <c r="R65">
        <v>145</v>
      </c>
      <c r="S65">
        <v>249</v>
      </c>
      <c r="T65">
        <v>244</v>
      </c>
      <c r="U65">
        <v>164</v>
      </c>
    </row>
    <row r="66" spans="1:21">
      <c r="A66">
        <v>190228</v>
      </c>
      <c r="B66" t="s">
        <v>95</v>
      </c>
      <c r="C66">
        <v>87.5</v>
      </c>
      <c r="D66">
        <v>42</v>
      </c>
      <c r="E66">
        <v>65</v>
      </c>
      <c r="F66">
        <v>68</v>
      </c>
      <c r="G66">
        <v>59</v>
      </c>
      <c r="H66">
        <v>45</v>
      </c>
      <c r="I66">
        <v>53</v>
      </c>
      <c r="J66">
        <v>39</v>
      </c>
      <c r="K66">
        <v>458.5</v>
      </c>
      <c r="L66">
        <v>207</v>
      </c>
      <c r="M66">
        <v>15</v>
      </c>
      <c r="N66">
        <v>88</v>
      </c>
      <c r="O66">
        <v>199</v>
      </c>
      <c r="P66">
        <v>142</v>
      </c>
      <c r="Q66">
        <v>202</v>
      </c>
      <c r="R66">
        <v>220</v>
      </c>
      <c r="S66">
        <v>215</v>
      </c>
      <c r="T66">
        <v>211</v>
      </c>
      <c r="U66">
        <v>252</v>
      </c>
    </row>
    <row r="67" spans="1:21">
      <c r="A67">
        <v>190229</v>
      </c>
      <c r="B67" t="s">
        <v>96</v>
      </c>
      <c r="C67">
        <v>67</v>
      </c>
      <c r="D67">
        <v>86.5</v>
      </c>
      <c r="E67">
        <v>88</v>
      </c>
      <c r="F67">
        <v>72</v>
      </c>
      <c r="G67">
        <v>77</v>
      </c>
      <c r="H67">
        <v>63</v>
      </c>
      <c r="I67">
        <v>54</v>
      </c>
      <c r="J67">
        <v>85</v>
      </c>
      <c r="K67">
        <v>592.5</v>
      </c>
      <c r="L67">
        <v>110</v>
      </c>
      <c r="M67">
        <v>4</v>
      </c>
      <c r="N67">
        <v>218</v>
      </c>
      <c r="O67">
        <v>55</v>
      </c>
      <c r="P67">
        <v>57</v>
      </c>
      <c r="Q67">
        <v>173</v>
      </c>
      <c r="R67">
        <v>113</v>
      </c>
      <c r="S67">
        <v>122</v>
      </c>
      <c r="T67">
        <v>204</v>
      </c>
      <c r="U67">
        <v>51</v>
      </c>
    </row>
    <row r="68" spans="1:21">
      <c r="A68">
        <v>190230</v>
      </c>
      <c r="B68" t="s">
        <v>97</v>
      </c>
      <c r="C68">
        <v>28</v>
      </c>
      <c r="D68">
        <v>9</v>
      </c>
      <c r="E68">
        <v>34</v>
      </c>
      <c r="F68">
        <v>45</v>
      </c>
      <c r="G68">
        <v>42</v>
      </c>
      <c r="H68">
        <v>52</v>
      </c>
      <c r="I68">
        <v>38</v>
      </c>
      <c r="J68">
        <v>31</v>
      </c>
      <c r="K68">
        <v>279</v>
      </c>
      <c r="L68">
        <v>283</v>
      </c>
      <c r="M68">
        <v>31</v>
      </c>
      <c r="N68">
        <v>293</v>
      </c>
      <c r="O68">
        <v>287</v>
      </c>
      <c r="P68">
        <v>265</v>
      </c>
      <c r="Q68">
        <v>288</v>
      </c>
      <c r="R68">
        <v>265</v>
      </c>
      <c r="S68">
        <v>176</v>
      </c>
      <c r="T68">
        <v>265</v>
      </c>
      <c r="U68">
        <v>275</v>
      </c>
    </row>
    <row r="69" spans="1:21">
      <c r="A69">
        <v>190231</v>
      </c>
      <c r="B69" t="s">
        <v>98</v>
      </c>
      <c r="C69">
        <v>67</v>
      </c>
      <c r="D69">
        <v>26</v>
      </c>
      <c r="E69">
        <v>49</v>
      </c>
      <c r="F69">
        <v>68</v>
      </c>
      <c r="G69">
        <v>58</v>
      </c>
      <c r="H69">
        <v>20</v>
      </c>
      <c r="I69">
        <v>30</v>
      </c>
      <c r="J69">
        <v>45</v>
      </c>
      <c r="K69">
        <v>363</v>
      </c>
      <c r="L69">
        <v>250</v>
      </c>
      <c r="M69">
        <v>24</v>
      </c>
      <c r="N69">
        <v>218</v>
      </c>
      <c r="O69">
        <v>240</v>
      </c>
      <c r="P69">
        <v>213</v>
      </c>
      <c r="Q69">
        <v>202</v>
      </c>
      <c r="R69">
        <v>225</v>
      </c>
      <c r="S69">
        <v>290</v>
      </c>
      <c r="T69">
        <v>282</v>
      </c>
      <c r="U69">
        <v>226</v>
      </c>
    </row>
    <row r="70" spans="1:21">
      <c r="A70">
        <v>190232</v>
      </c>
      <c r="B70" t="s">
        <v>99</v>
      </c>
      <c r="C70">
        <v>71.5</v>
      </c>
      <c r="D70">
        <v>47.5</v>
      </c>
      <c r="E70">
        <v>48.5</v>
      </c>
      <c r="F70">
        <v>66</v>
      </c>
      <c r="G70">
        <v>68</v>
      </c>
      <c r="H70">
        <v>49</v>
      </c>
      <c r="I70">
        <v>45</v>
      </c>
      <c r="J70">
        <v>57</v>
      </c>
      <c r="K70">
        <v>452.5</v>
      </c>
      <c r="L70">
        <v>211</v>
      </c>
      <c r="M70">
        <v>17</v>
      </c>
      <c r="N70">
        <v>195</v>
      </c>
      <c r="O70">
        <v>184</v>
      </c>
      <c r="P70">
        <v>216</v>
      </c>
      <c r="Q70">
        <v>216</v>
      </c>
      <c r="R70">
        <v>174</v>
      </c>
      <c r="S70">
        <v>192</v>
      </c>
      <c r="T70">
        <v>241</v>
      </c>
      <c r="U70">
        <v>174</v>
      </c>
    </row>
    <row r="71" spans="1:21">
      <c r="A71">
        <v>190233</v>
      </c>
      <c r="B71" t="s">
        <v>100</v>
      </c>
      <c r="C71">
        <v>47</v>
      </c>
      <c r="D71">
        <v>17</v>
      </c>
      <c r="E71">
        <v>27</v>
      </c>
      <c r="F71">
        <v>29</v>
      </c>
      <c r="G71">
        <v>33</v>
      </c>
      <c r="H71">
        <v>20</v>
      </c>
      <c r="I71">
        <v>28</v>
      </c>
      <c r="J71">
        <v>26</v>
      </c>
      <c r="K71">
        <v>227</v>
      </c>
      <c r="L71">
        <v>296</v>
      </c>
      <c r="M71">
        <v>35</v>
      </c>
      <c r="N71">
        <v>280</v>
      </c>
      <c r="O71">
        <v>260</v>
      </c>
      <c r="P71">
        <v>286</v>
      </c>
      <c r="Q71">
        <v>296</v>
      </c>
      <c r="R71">
        <v>286</v>
      </c>
      <c r="S71">
        <v>290</v>
      </c>
      <c r="T71">
        <v>285</v>
      </c>
      <c r="U71">
        <v>284</v>
      </c>
    </row>
    <row r="72" spans="1:21">
      <c r="A72">
        <v>190234</v>
      </c>
      <c r="B72" t="s">
        <v>101</v>
      </c>
      <c r="C72">
        <v>85.5</v>
      </c>
      <c r="D72">
        <v>32</v>
      </c>
      <c r="E72">
        <v>68</v>
      </c>
      <c r="F72">
        <v>78</v>
      </c>
      <c r="G72">
        <v>62</v>
      </c>
      <c r="H72">
        <v>39</v>
      </c>
      <c r="I72">
        <v>53</v>
      </c>
      <c r="J72">
        <v>52</v>
      </c>
      <c r="K72">
        <v>469.5</v>
      </c>
      <c r="L72">
        <v>196</v>
      </c>
      <c r="M72">
        <v>12</v>
      </c>
      <c r="N72">
        <v>106</v>
      </c>
      <c r="O72">
        <v>222</v>
      </c>
      <c r="P72">
        <v>134</v>
      </c>
      <c r="Q72">
        <v>114</v>
      </c>
      <c r="R72">
        <v>210</v>
      </c>
      <c r="S72">
        <v>244</v>
      </c>
      <c r="T72">
        <v>211</v>
      </c>
      <c r="U72">
        <v>192</v>
      </c>
    </row>
    <row r="73" spans="1:21">
      <c r="A73">
        <v>190235</v>
      </c>
      <c r="B73" t="s">
        <v>102</v>
      </c>
      <c r="C73">
        <v>90.5</v>
      </c>
      <c r="D73">
        <v>73.5</v>
      </c>
      <c r="E73">
        <v>69</v>
      </c>
      <c r="F73">
        <v>79</v>
      </c>
      <c r="G73">
        <v>86</v>
      </c>
      <c r="H73">
        <v>42</v>
      </c>
      <c r="I73">
        <v>54</v>
      </c>
      <c r="J73">
        <v>79</v>
      </c>
      <c r="K73">
        <v>573</v>
      </c>
      <c r="L73">
        <v>121</v>
      </c>
      <c r="M73">
        <v>5</v>
      </c>
      <c r="N73">
        <v>68</v>
      </c>
      <c r="O73">
        <v>99</v>
      </c>
      <c r="P73">
        <v>130</v>
      </c>
      <c r="Q73">
        <v>103</v>
      </c>
      <c r="R73">
        <v>36</v>
      </c>
      <c r="S73">
        <v>231</v>
      </c>
      <c r="T73">
        <v>204</v>
      </c>
      <c r="U73">
        <v>86</v>
      </c>
    </row>
    <row r="74" spans="1:21">
      <c r="A74">
        <v>190236</v>
      </c>
      <c r="B74" t="s">
        <v>103</v>
      </c>
      <c r="C74">
        <v>40</v>
      </c>
      <c r="D74">
        <v>28.5</v>
      </c>
      <c r="E74">
        <v>48</v>
      </c>
      <c r="F74">
        <v>41</v>
      </c>
      <c r="G74">
        <v>49</v>
      </c>
      <c r="H74">
        <v>29</v>
      </c>
      <c r="I74">
        <v>36</v>
      </c>
      <c r="J74">
        <v>30</v>
      </c>
      <c r="K74">
        <v>301.5</v>
      </c>
      <c r="L74">
        <v>275</v>
      </c>
      <c r="M74">
        <v>28</v>
      </c>
      <c r="N74">
        <v>282</v>
      </c>
      <c r="O74">
        <v>232</v>
      </c>
      <c r="P74">
        <v>221</v>
      </c>
      <c r="Q74">
        <v>292</v>
      </c>
      <c r="R74">
        <v>249</v>
      </c>
      <c r="S74">
        <v>269</v>
      </c>
      <c r="T74">
        <v>268</v>
      </c>
      <c r="U74">
        <v>277</v>
      </c>
    </row>
    <row r="75" spans="1:21">
      <c r="A75">
        <v>190237</v>
      </c>
      <c r="B75" t="s">
        <v>104</v>
      </c>
      <c r="K75">
        <v>0</v>
      </c>
      <c r="L75">
        <v>305</v>
      </c>
      <c r="M75">
        <v>36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</row>
    <row r="76" spans="1:21">
      <c r="A76">
        <v>190238</v>
      </c>
      <c r="B76" t="s">
        <v>105</v>
      </c>
      <c r="C76">
        <v>73.5</v>
      </c>
      <c r="D76">
        <v>62.5</v>
      </c>
      <c r="E76">
        <v>35</v>
      </c>
      <c r="F76">
        <v>77</v>
      </c>
      <c r="G76">
        <v>77</v>
      </c>
      <c r="H76">
        <v>63</v>
      </c>
      <c r="I76">
        <v>54</v>
      </c>
      <c r="J76">
        <v>88</v>
      </c>
      <c r="K76">
        <v>530</v>
      </c>
      <c r="L76">
        <v>149</v>
      </c>
      <c r="M76">
        <v>9</v>
      </c>
      <c r="N76">
        <v>187</v>
      </c>
      <c r="O76">
        <v>141</v>
      </c>
      <c r="P76">
        <v>259</v>
      </c>
      <c r="Q76">
        <v>127</v>
      </c>
      <c r="R76">
        <v>113</v>
      </c>
      <c r="S76">
        <v>122</v>
      </c>
      <c r="T76">
        <v>204</v>
      </c>
      <c r="U76">
        <v>33</v>
      </c>
    </row>
    <row r="77" spans="1:21">
      <c r="A77">
        <v>190301</v>
      </c>
      <c r="B77" t="s">
        <v>108</v>
      </c>
      <c r="C77">
        <v>93.5</v>
      </c>
      <c r="D77">
        <v>103</v>
      </c>
      <c r="E77">
        <v>103.5</v>
      </c>
      <c r="F77">
        <v>84</v>
      </c>
      <c r="G77">
        <v>84</v>
      </c>
      <c r="H77">
        <v>93</v>
      </c>
      <c r="I77">
        <v>85</v>
      </c>
      <c r="J77">
        <v>91</v>
      </c>
      <c r="K77">
        <v>737</v>
      </c>
      <c r="L77">
        <v>17</v>
      </c>
      <c r="M77">
        <v>8</v>
      </c>
      <c r="N77">
        <v>52</v>
      </c>
      <c r="O77">
        <v>16</v>
      </c>
      <c r="P77">
        <v>9</v>
      </c>
      <c r="Q77">
        <v>51</v>
      </c>
      <c r="R77">
        <v>51</v>
      </c>
      <c r="S77">
        <v>14</v>
      </c>
      <c r="T77">
        <v>44</v>
      </c>
      <c r="U77">
        <v>21</v>
      </c>
    </row>
    <row r="78" spans="1:21">
      <c r="A78">
        <v>190101</v>
      </c>
      <c r="B78" t="s">
        <v>109</v>
      </c>
      <c r="C78">
        <v>97</v>
      </c>
      <c r="D78">
        <v>109</v>
      </c>
      <c r="E78">
        <v>101</v>
      </c>
      <c r="F78">
        <v>92</v>
      </c>
      <c r="G78">
        <v>94</v>
      </c>
      <c r="H78">
        <v>89</v>
      </c>
      <c r="I78">
        <v>87</v>
      </c>
      <c r="J78">
        <v>98</v>
      </c>
      <c r="K78">
        <v>767</v>
      </c>
      <c r="L78">
        <v>8</v>
      </c>
      <c r="M78">
        <v>3</v>
      </c>
      <c r="N78">
        <v>28</v>
      </c>
      <c r="O78">
        <v>10</v>
      </c>
      <c r="P78">
        <v>17</v>
      </c>
      <c r="Q78">
        <v>4</v>
      </c>
      <c r="R78">
        <v>7</v>
      </c>
      <c r="S78">
        <v>29</v>
      </c>
      <c r="T78">
        <v>36</v>
      </c>
      <c r="U78">
        <v>3</v>
      </c>
    </row>
    <row r="79" spans="1:21">
      <c r="A79">
        <v>190303</v>
      </c>
      <c r="B79" t="s">
        <v>110</v>
      </c>
      <c r="C79">
        <v>103.5</v>
      </c>
      <c r="D79">
        <v>80</v>
      </c>
      <c r="E79">
        <v>102.5</v>
      </c>
      <c r="F79">
        <v>88</v>
      </c>
      <c r="G79">
        <v>91</v>
      </c>
      <c r="H79">
        <v>91</v>
      </c>
      <c r="I79">
        <v>91</v>
      </c>
      <c r="J79">
        <v>98</v>
      </c>
      <c r="K79">
        <v>745</v>
      </c>
      <c r="L79">
        <v>13</v>
      </c>
      <c r="M79">
        <v>5</v>
      </c>
      <c r="N79">
        <v>6</v>
      </c>
      <c r="O79">
        <v>66</v>
      </c>
      <c r="P79">
        <v>12</v>
      </c>
      <c r="Q79">
        <v>23</v>
      </c>
      <c r="R79">
        <v>13</v>
      </c>
      <c r="S79">
        <v>19</v>
      </c>
      <c r="T79">
        <v>18</v>
      </c>
      <c r="U79">
        <v>3</v>
      </c>
    </row>
    <row r="80" spans="1:21">
      <c r="A80">
        <v>190304</v>
      </c>
      <c r="B80" t="s">
        <v>111</v>
      </c>
      <c r="C80">
        <v>100.5</v>
      </c>
      <c r="D80">
        <v>53</v>
      </c>
      <c r="E80">
        <v>82</v>
      </c>
      <c r="F80">
        <v>79</v>
      </c>
      <c r="G80">
        <v>79</v>
      </c>
      <c r="H80">
        <v>55</v>
      </c>
      <c r="I80">
        <v>64</v>
      </c>
      <c r="J80">
        <v>77</v>
      </c>
      <c r="K80">
        <v>589.5</v>
      </c>
      <c r="L80">
        <v>111</v>
      </c>
      <c r="M80">
        <v>32</v>
      </c>
      <c r="N80">
        <v>14</v>
      </c>
      <c r="O80">
        <v>171</v>
      </c>
      <c r="P80">
        <v>87</v>
      </c>
      <c r="Q80">
        <v>103</v>
      </c>
      <c r="R80">
        <v>97</v>
      </c>
      <c r="S80">
        <v>163</v>
      </c>
      <c r="T80">
        <v>153</v>
      </c>
      <c r="U80">
        <v>97</v>
      </c>
    </row>
    <row r="81" spans="1:21">
      <c r="A81">
        <v>190305</v>
      </c>
      <c r="B81" t="s">
        <v>112</v>
      </c>
      <c r="C81">
        <v>88.5</v>
      </c>
      <c r="D81">
        <v>76</v>
      </c>
      <c r="E81">
        <v>29</v>
      </c>
      <c r="F81">
        <v>77</v>
      </c>
      <c r="G81">
        <v>58</v>
      </c>
      <c r="H81">
        <v>55</v>
      </c>
      <c r="I81">
        <v>66</v>
      </c>
      <c r="J81">
        <v>61</v>
      </c>
      <c r="K81">
        <v>510.5</v>
      </c>
      <c r="L81">
        <v>167</v>
      </c>
      <c r="M81">
        <v>33</v>
      </c>
      <c r="N81">
        <v>82</v>
      </c>
      <c r="O81">
        <v>87</v>
      </c>
      <c r="P81">
        <v>275</v>
      </c>
      <c r="Q81">
        <v>127</v>
      </c>
      <c r="R81">
        <v>225</v>
      </c>
      <c r="S81">
        <v>163</v>
      </c>
      <c r="T81">
        <v>137</v>
      </c>
      <c r="U81">
        <v>156</v>
      </c>
    </row>
    <row r="82" spans="1:21">
      <c r="A82">
        <v>190306</v>
      </c>
      <c r="B82" t="s">
        <v>113</v>
      </c>
      <c r="C82">
        <v>93.5</v>
      </c>
      <c r="D82">
        <v>83</v>
      </c>
      <c r="E82">
        <v>104.5</v>
      </c>
      <c r="F82">
        <v>86</v>
      </c>
      <c r="G82">
        <v>89</v>
      </c>
      <c r="H82">
        <v>91</v>
      </c>
      <c r="I82">
        <v>96</v>
      </c>
      <c r="J82">
        <v>88</v>
      </c>
      <c r="K82">
        <v>731</v>
      </c>
      <c r="L82">
        <v>20</v>
      </c>
      <c r="M82">
        <v>11</v>
      </c>
      <c r="N82">
        <v>52</v>
      </c>
      <c r="O82">
        <v>58</v>
      </c>
      <c r="P82">
        <v>7</v>
      </c>
      <c r="Q82">
        <v>31</v>
      </c>
      <c r="R82">
        <v>21</v>
      </c>
      <c r="S82">
        <v>19</v>
      </c>
      <c r="T82">
        <v>5</v>
      </c>
      <c r="U82">
        <v>33</v>
      </c>
    </row>
    <row r="83" spans="1:21">
      <c r="A83">
        <v>190307</v>
      </c>
      <c r="B83" t="s">
        <v>114</v>
      </c>
      <c r="C83">
        <v>98.5</v>
      </c>
      <c r="D83">
        <v>78</v>
      </c>
      <c r="E83">
        <v>84</v>
      </c>
      <c r="F83">
        <v>85</v>
      </c>
      <c r="G83">
        <v>82</v>
      </c>
      <c r="H83">
        <v>94</v>
      </c>
      <c r="I83">
        <v>89</v>
      </c>
      <c r="J83">
        <v>95</v>
      </c>
      <c r="K83">
        <v>705.5</v>
      </c>
      <c r="L83">
        <v>34</v>
      </c>
      <c r="M83">
        <v>15</v>
      </c>
      <c r="N83">
        <v>22</v>
      </c>
      <c r="O83">
        <v>76</v>
      </c>
      <c r="P83">
        <v>77</v>
      </c>
      <c r="Q83">
        <v>39</v>
      </c>
      <c r="R83">
        <v>75</v>
      </c>
      <c r="S83">
        <v>13</v>
      </c>
      <c r="T83">
        <v>25</v>
      </c>
      <c r="U83">
        <v>8</v>
      </c>
    </row>
    <row r="84" spans="1:21">
      <c r="A84">
        <v>190308</v>
      </c>
      <c r="B84" t="s">
        <v>115</v>
      </c>
      <c r="C84">
        <v>94.5</v>
      </c>
      <c r="D84">
        <v>79.5</v>
      </c>
      <c r="E84">
        <v>71</v>
      </c>
      <c r="F84">
        <v>71</v>
      </c>
      <c r="G84">
        <v>83</v>
      </c>
      <c r="H84">
        <v>63</v>
      </c>
      <c r="I84">
        <v>68</v>
      </c>
      <c r="J84">
        <v>67</v>
      </c>
      <c r="K84">
        <v>597</v>
      </c>
      <c r="L84">
        <v>107</v>
      </c>
      <c r="M84">
        <v>31</v>
      </c>
      <c r="N84">
        <v>41</v>
      </c>
      <c r="O84">
        <v>68</v>
      </c>
      <c r="P84">
        <v>124</v>
      </c>
      <c r="Q84">
        <v>180</v>
      </c>
      <c r="R84">
        <v>58</v>
      </c>
      <c r="S84">
        <v>122</v>
      </c>
      <c r="T84">
        <v>129</v>
      </c>
      <c r="U84">
        <v>137</v>
      </c>
    </row>
    <row r="85" spans="1:21">
      <c r="A85">
        <v>190309</v>
      </c>
      <c r="B85" t="s">
        <v>116</v>
      </c>
      <c r="C85">
        <v>85.5</v>
      </c>
      <c r="D85">
        <v>62</v>
      </c>
      <c r="E85">
        <v>88.5</v>
      </c>
      <c r="F85">
        <v>77</v>
      </c>
      <c r="G85">
        <v>87</v>
      </c>
      <c r="H85">
        <v>50</v>
      </c>
      <c r="I85">
        <v>66</v>
      </c>
      <c r="J85">
        <v>85</v>
      </c>
      <c r="K85">
        <v>601</v>
      </c>
      <c r="L85">
        <v>104</v>
      </c>
      <c r="M85">
        <v>30</v>
      </c>
      <c r="N85">
        <v>106</v>
      </c>
      <c r="O85">
        <v>145</v>
      </c>
      <c r="P85">
        <v>53</v>
      </c>
      <c r="Q85">
        <v>127</v>
      </c>
      <c r="R85">
        <v>31</v>
      </c>
      <c r="S85">
        <v>188</v>
      </c>
      <c r="T85">
        <v>137</v>
      </c>
      <c r="U85">
        <v>51</v>
      </c>
    </row>
    <row r="86" spans="1:21">
      <c r="A86">
        <v>190310</v>
      </c>
      <c r="B86" t="s">
        <v>117</v>
      </c>
      <c r="C86">
        <v>85</v>
      </c>
      <c r="D86">
        <v>90</v>
      </c>
      <c r="E86">
        <v>83</v>
      </c>
      <c r="F86">
        <v>81</v>
      </c>
      <c r="G86">
        <v>69</v>
      </c>
      <c r="H86">
        <v>59</v>
      </c>
      <c r="I86">
        <v>66</v>
      </c>
      <c r="J86">
        <v>73</v>
      </c>
      <c r="K86">
        <v>606</v>
      </c>
      <c r="L86">
        <v>94</v>
      </c>
      <c r="M86">
        <v>27</v>
      </c>
      <c r="N86">
        <v>111</v>
      </c>
      <c r="O86">
        <v>48</v>
      </c>
      <c r="P86">
        <v>83</v>
      </c>
      <c r="Q86">
        <v>84</v>
      </c>
      <c r="R86">
        <v>162</v>
      </c>
      <c r="S86">
        <v>137</v>
      </c>
      <c r="T86">
        <v>137</v>
      </c>
      <c r="U86">
        <v>119</v>
      </c>
    </row>
    <row r="87" spans="1:21">
      <c r="A87">
        <v>190311</v>
      </c>
      <c r="B87" t="s">
        <v>118</v>
      </c>
      <c r="C87">
        <v>95.5</v>
      </c>
      <c r="D87">
        <v>39.5</v>
      </c>
      <c r="E87">
        <v>82.5</v>
      </c>
      <c r="F87">
        <v>77</v>
      </c>
      <c r="G87">
        <v>69</v>
      </c>
      <c r="H87">
        <v>79</v>
      </c>
      <c r="I87">
        <v>71</v>
      </c>
      <c r="J87">
        <v>92</v>
      </c>
      <c r="K87">
        <v>605.5</v>
      </c>
      <c r="L87">
        <v>95</v>
      </c>
      <c r="M87">
        <v>28</v>
      </c>
      <c r="N87">
        <v>35</v>
      </c>
      <c r="O87">
        <v>205</v>
      </c>
      <c r="P87">
        <v>85</v>
      </c>
      <c r="Q87">
        <v>127</v>
      </c>
      <c r="R87">
        <v>162</v>
      </c>
      <c r="S87">
        <v>60</v>
      </c>
      <c r="T87">
        <v>117</v>
      </c>
      <c r="U87">
        <v>16</v>
      </c>
    </row>
    <row r="88" spans="1:21">
      <c r="A88">
        <v>190312</v>
      </c>
      <c r="B88" t="s">
        <v>119</v>
      </c>
      <c r="C88">
        <v>86</v>
      </c>
      <c r="D88">
        <v>96</v>
      </c>
      <c r="E88">
        <v>87</v>
      </c>
      <c r="F88">
        <v>75</v>
      </c>
      <c r="G88">
        <v>67</v>
      </c>
      <c r="H88">
        <v>87</v>
      </c>
      <c r="I88">
        <v>72</v>
      </c>
      <c r="J88">
        <v>85</v>
      </c>
      <c r="K88">
        <v>655</v>
      </c>
      <c r="L88">
        <v>58</v>
      </c>
      <c r="M88">
        <v>22</v>
      </c>
      <c r="N88">
        <v>100</v>
      </c>
      <c r="O88">
        <v>37</v>
      </c>
      <c r="P88">
        <v>66</v>
      </c>
      <c r="Q88">
        <v>147</v>
      </c>
      <c r="R88">
        <v>179</v>
      </c>
      <c r="S88">
        <v>35</v>
      </c>
      <c r="T88">
        <v>109</v>
      </c>
      <c r="U88">
        <v>51</v>
      </c>
    </row>
    <row r="89" spans="1:21">
      <c r="A89">
        <v>190313</v>
      </c>
      <c r="B89" t="s">
        <v>120</v>
      </c>
      <c r="C89">
        <v>70.5</v>
      </c>
      <c r="D89">
        <v>75</v>
      </c>
      <c r="E89">
        <v>77</v>
      </c>
      <c r="F89">
        <v>65</v>
      </c>
      <c r="G89">
        <v>51</v>
      </c>
      <c r="H89">
        <v>55</v>
      </c>
      <c r="I89">
        <v>55</v>
      </c>
      <c r="J89">
        <v>35</v>
      </c>
      <c r="K89">
        <v>483.5</v>
      </c>
      <c r="L89">
        <v>184</v>
      </c>
      <c r="M89">
        <v>35</v>
      </c>
      <c r="N89">
        <v>202</v>
      </c>
      <c r="O89">
        <v>92</v>
      </c>
      <c r="P89">
        <v>100</v>
      </c>
      <c r="Q89">
        <v>223</v>
      </c>
      <c r="R89">
        <v>244</v>
      </c>
      <c r="S89">
        <v>163</v>
      </c>
      <c r="T89">
        <v>199</v>
      </c>
      <c r="U89">
        <v>259</v>
      </c>
    </row>
    <row r="90" spans="1:21">
      <c r="A90">
        <v>190314</v>
      </c>
      <c r="B90" t="s">
        <v>121</v>
      </c>
      <c r="C90">
        <v>97</v>
      </c>
      <c r="D90">
        <v>82</v>
      </c>
      <c r="E90">
        <v>100.5</v>
      </c>
      <c r="F90">
        <v>80</v>
      </c>
      <c r="G90">
        <v>80</v>
      </c>
      <c r="H90">
        <v>82</v>
      </c>
      <c r="I90">
        <v>76</v>
      </c>
      <c r="J90">
        <v>87</v>
      </c>
      <c r="K90">
        <v>684.5</v>
      </c>
      <c r="L90">
        <v>43</v>
      </c>
      <c r="M90">
        <v>18</v>
      </c>
      <c r="N90">
        <v>28</v>
      </c>
      <c r="O90">
        <v>60</v>
      </c>
      <c r="P90">
        <v>19</v>
      </c>
      <c r="Q90">
        <v>96</v>
      </c>
      <c r="R90">
        <v>89</v>
      </c>
      <c r="S90">
        <v>46</v>
      </c>
      <c r="T90">
        <v>90</v>
      </c>
      <c r="U90">
        <v>36</v>
      </c>
    </row>
    <row r="91" spans="1:21">
      <c r="A91">
        <v>190315</v>
      </c>
      <c r="B91" t="s">
        <v>122</v>
      </c>
      <c r="C91">
        <v>96</v>
      </c>
      <c r="D91">
        <v>111</v>
      </c>
      <c r="E91">
        <v>106</v>
      </c>
      <c r="F91">
        <v>84</v>
      </c>
      <c r="G91">
        <v>78</v>
      </c>
      <c r="H91">
        <v>80</v>
      </c>
      <c r="I91">
        <v>93</v>
      </c>
      <c r="J91">
        <v>93</v>
      </c>
      <c r="K91">
        <v>741</v>
      </c>
      <c r="L91">
        <v>16</v>
      </c>
      <c r="M91">
        <v>7</v>
      </c>
      <c r="N91">
        <v>33</v>
      </c>
      <c r="O91">
        <v>8</v>
      </c>
      <c r="P91">
        <v>5</v>
      </c>
      <c r="Q91">
        <v>51</v>
      </c>
      <c r="R91">
        <v>106</v>
      </c>
      <c r="S91">
        <v>52</v>
      </c>
      <c r="T91">
        <v>11</v>
      </c>
      <c r="U91">
        <v>13</v>
      </c>
    </row>
    <row r="92" spans="1:21">
      <c r="A92">
        <v>190316</v>
      </c>
      <c r="B92" t="s">
        <v>123</v>
      </c>
      <c r="C92">
        <v>86.5</v>
      </c>
      <c r="D92">
        <v>78</v>
      </c>
      <c r="E92">
        <v>87.5</v>
      </c>
      <c r="F92">
        <v>79</v>
      </c>
      <c r="G92">
        <v>74</v>
      </c>
      <c r="H92">
        <v>89</v>
      </c>
      <c r="I92">
        <v>84</v>
      </c>
      <c r="J92">
        <v>82</v>
      </c>
      <c r="K92">
        <v>660</v>
      </c>
      <c r="L92">
        <v>54</v>
      </c>
      <c r="M92">
        <v>19</v>
      </c>
      <c r="N92">
        <v>96</v>
      </c>
      <c r="O92">
        <v>76</v>
      </c>
      <c r="P92">
        <v>61</v>
      </c>
      <c r="Q92">
        <v>103</v>
      </c>
      <c r="R92">
        <v>131</v>
      </c>
      <c r="S92">
        <v>29</v>
      </c>
      <c r="T92">
        <v>51</v>
      </c>
      <c r="U92">
        <v>71</v>
      </c>
    </row>
    <row r="93" spans="1:21">
      <c r="A93">
        <v>190317</v>
      </c>
      <c r="B93" t="s">
        <v>124</v>
      </c>
      <c r="C93">
        <v>93.5</v>
      </c>
      <c r="D93">
        <v>119</v>
      </c>
      <c r="E93">
        <v>101.5</v>
      </c>
      <c r="F93">
        <v>92</v>
      </c>
      <c r="G93">
        <v>91</v>
      </c>
      <c r="H93">
        <v>100</v>
      </c>
      <c r="I93">
        <v>98</v>
      </c>
      <c r="J93">
        <v>98</v>
      </c>
      <c r="K93">
        <v>793</v>
      </c>
      <c r="L93">
        <v>4</v>
      </c>
      <c r="M93">
        <v>2</v>
      </c>
      <c r="N93">
        <v>52</v>
      </c>
      <c r="O93">
        <v>3</v>
      </c>
      <c r="P93">
        <v>16</v>
      </c>
      <c r="Q93">
        <v>4</v>
      </c>
      <c r="R93">
        <v>13</v>
      </c>
      <c r="S93">
        <v>1</v>
      </c>
      <c r="T93">
        <v>1</v>
      </c>
      <c r="U93">
        <v>3</v>
      </c>
    </row>
    <row r="94" spans="1:21">
      <c r="A94">
        <v>190318</v>
      </c>
      <c r="B94" t="s">
        <v>125</v>
      </c>
      <c r="C94">
        <v>82.5</v>
      </c>
      <c r="D94">
        <v>42</v>
      </c>
      <c r="E94">
        <v>71.5</v>
      </c>
      <c r="F94">
        <v>74</v>
      </c>
      <c r="G94">
        <v>69</v>
      </c>
      <c r="H94">
        <v>47</v>
      </c>
      <c r="I94">
        <v>68</v>
      </c>
      <c r="J94">
        <v>55</v>
      </c>
      <c r="K94">
        <v>509</v>
      </c>
      <c r="L94">
        <v>169</v>
      </c>
      <c r="M94">
        <v>34</v>
      </c>
      <c r="N94">
        <v>125</v>
      </c>
      <c r="O94">
        <v>199</v>
      </c>
      <c r="P94">
        <v>120</v>
      </c>
      <c r="Q94">
        <v>163</v>
      </c>
      <c r="R94">
        <v>162</v>
      </c>
      <c r="S94">
        <v>203</v>
      </c>
      <c r="T94">
        <v>129</v>
      </c>
      <c r="U94">
        <v>183</v>
      </c>
    </row>
    <row r="95" spans="1:21">
      <c r="A95">
        <v>190319</v>
      </c>
      <c r="B95" t="s">
        <v>126</v>
      </c>
      <c r="C95">
        <v>89</v>
      </c>
      <c r="D95">
        <v>65.5</v>
      </c>
      <c r="E95">
        <v>84.5</v>
      </c>
      <c r="F95">
        <v>81</v>
      </c>
      <c r="G95">
        <v>81</v>
      </c>
      <c r="H95">
        <v>73</v>
      </c>
      <c r="I95">
        <v>80</v>
      </c>
      <c r="J95">
        <v>81</v>
      </c>
      <c r="K95">
        <v>635</v>
      </c>
      <c r="L95">
        <v>72</v>
      </c>
      <c r="M95">
        <v>24</v>
      </c>
      <c r="N95">
        <v>78</v>
      </c>
      <c r="O95">
        <v>130</v>
      </c>
      <c r="P95">
        <v>75</v>
      </c>
      <c r="Q95">
        <v>84</v>
      </c>
      <c r="R95">
        <v>83</v>
      </c>
      <c r="S95">
        <v>80</v>
      </c>
      <c r="T95">
        <v>75</v>
      </c>
      <c r="U95">
        <v>78</v>
      </c>
    </row>
    <row r="96" spans="1:21">
      <c r="A96">
        <v>190320</v>
      </c>
      <c r="B96" t="s">
        <v>127</v>
      </c>
      <c r="C96">
        <v>97.5</v>
      </c>
      <c r="D96">
        <v>114</v>
      </c>
      <c r="E96">
        <v>101</v>
      </c>
      <c r="F96">
        <v>84</v>
      </c>
      <c r="G96">
        <v>85</v>
      </c>
      <c r="H96">
        <v>98</v>
      </c>
      <c r="I96">
        <v>92</v>
      </c>
      <c r="J96">
        <v>90</v>
      </c>
      <c r="K96">
        <v>761.5</v>
      </c>
      <c r="L96">
        <v>9</v>
      </c>
      <c r="M96">
        <v>4</v>
      </c>
      <c r="N96">
        <v>26</v>
      </c>
      <c r="O96">
        <v>7</v>
      </c>
      <c r="P96">
        <v>17</v>
      </c>
      <c r="Q96">
        <v>51</v>
      </c>
      <c r="R96">
        <v>44</v>
      </c>
      <c r="S96">
        <v>7</v>
      </c>
      <c r="T96">
        <v>14</v>
      </c>
      <c r="U96">
        <v>27</v>
      </c>
    </row>
    <row r="97" spans="1:21">
      <c r="A97">
        <v>190321</v>
      </c>
      <c r="B97" t="s">
        <v>128</v>
      </c>
      <c r="C97">
        <v>96.5</v>
      </c>
      <c r="D97">
        <v>94</v>
      </c>
      <c r="E97">
        <v>93</v>
      </c>
      <c r="F97">
        <v>76</v>
      </c>
      <c r="G97">
        <v>82</v>
      </c>
      <c r="H97">
        <v>90</v>
      </c>
      <c r="I97">
        <v>89</v>
      </c>
      <c r="J97">
        <v>83</v>
      </c>
      <c r="K97">
        <v>703.5</v>
      </c>
      <c r="L97">
        <v>37</v>
      </c>
      <c r="M97">
        <v>16</v>
      </c>
      <c r="N97">
        <v>31</v>
      </c>
      <c r="O97">
        <v>40</v>
      </c>
      <c r="P97">
        <v>39</v>
      </c>
      <c r="Q97">
        <v>135</v>
      </c>
      <c r="R97">
        <v>75</v>
      </c>
      <c r="S97">
        <v>24</v>
      </c>
      <c r="T97">
        <v>25</v>
      </c>
      <c r="U97">
        <v>66</v>
      </c>
    </row>
    <row r="98" spans="1:21">
      <c r="A98">
        <v>190322</v>
      </c>
      <c r="B98" t="s">
        <v>129</v>
      </c>
      <c r="C98">
        <v>94</v>
      </c>
      <c r="D98">
        <v>80</v>
      </c>
      <c r="E98">
        <v>87</v>
      </c>
      <c r="F98">
        <v>86</v>
      </c>
      <c r="G98">
        <v>63</v>
      </c>
      <c r="H98">
        <v>66</v>
      </c>
      <c r="I98">
        <v>69</v>
      </c>
      <c r="J98">
        <v>84</v>
      </c>
      <c r="K98">
        <v>629</v>
      </c>
      <c r="L98">
        <v>76</v>
      </c>
      <c r="M98">
        <v>25</v>
      </c>
      <c r="N98">
        <v>47</v>
      </c>
      <c r="O98">
        <v>66</v>
      </c>
      <c r="P98">
        <v>66</v>
      </c>
      <c r="Q98">
        <v>31</v>
      </c>
      <c r="R98">
        <v>202</v>
      </c>
      <c r="S98">
        <v>110</v>
      </c>
      <c r="T98">
        <v>125</v>
      </c>
      <c r="U98">
        <v>59</v>
      </c>
    </row>
    <row r="99" spans="1:21">
      <c r="A99">
        <v>190323</v>
      </c>
      <c r="B99" t="s">
        <v>130</v>
      </c>
      <c r="C99">
        <v>83.5</v>
      </c>
      <c r="D99">
        <v>26</v>
      </c>
      <c r="E99">
        <v>44</v>
      </c>
      <c r="F99">
        <v>64</v>
      </c>
      <c r="G99">
        <v>66</v>
      </c>
      <c r="H99">
        <v>59</v>
      </c>
      <c r="I99">
        <v>82</v>
      </c>
      <c r="J99">
        <v>51</v>
      </c>
      <c r="K99">
        <v>475.5</v>
      </c>
      <c r="L99">
        <v>192</v>
      </c>
      <c r="M99">
        <v>37</v>
      </c>
      <c r="N99">
        <v>119</v>
      </c>
      <c r="O99">
        <v>240</v>
      </c>
      <c r="P99">
        <v>230</v>
      </c>
      <c r="Q99">
        <v>227</v>
      </c>
      <c r="R99">
        <v>183</v>
      </c>
      <c r="S99">
        <v>137</v>
      </c>
      <c r="T99">
        <v>63</v>
      </c>
      <c r="U99">
        <v>200</v>
      </c>
    </row>
    <row r="100" spans="1:21">
      <c r="A100">
        <v>190324</v>
      </c>
      <c r="B100" t="s">
        <v>131</v>
      </c>
      <c r="C100">
        <v>77</v>
      </c>
      <c r="D100">
        <v>39.5</v>
      </c>
      <c r="E100">
        <v>55.5</v>
      </c>
      <c r="F100">
        <v>61</v>
      </c>
      <c r="G100">
        <v>46</v>
      </c>
      <c r="H100">
        <v>43</v>
      </c>
      <c r="I100">
        <v>48</v>
      </c>
      <c r="J100">
        <v>47</v>
      </c>
      <c r="K100">
        <v>417</v>
      </c>
      <c r="L100">
        <v>226</v>
      </c>
      <c r="M100">
        <v>38</v>
      </c>
      <c r="N100">
        <v>165</v>
      </c>
      <c r="O100">
        <v>205</v>
      </c>
      <c r="P100">
        <v>191</v>
      </c>
      <c r="Q100">
        <v>244</v>
      </c>
      <c r="R100">
        <v>255</v>
      </c>
      <c r="S100">
        <v>224</v>
      </c>
      <c r="T100">
        <v>226</v>
      </c>
      <c r="U100">
        <v>216</v>
      </c>
    </row>
    <row r="101" spans="1:21">
      <c r="A101">
        <v>190325</v>
      </c>
      <c r="B101" t="s">
        <v>132</v>
      </c>
      <c r="C101">
        <v>99.5</v>
      </c>
      <c r="D101">
        <v>81</v>
      </c>
      <c r="E101">
        <v>89.5</v>
      </c>
      <c r="F101">
        <v>57</v>
      </c>
      <c r="G101">
        <v>81</v>
      </c>
      <c r="H101">
        <v>55</v>
      </c>
      <c r="I101">
        <v>76</v>
      </c>
      <c r="J101">
        <v>83</v>
      </c>
      <c r="K101">
        <v>622</v>
      </c>
      <c r="L101">
        <v>81</v>
      </c>
      <c r="M101">
        <v>26</v>
      </c>
      <c r="N101">
        <v>18</v>
      </c>
      <c r="O101">
        <v>62</v>
      </c>
      <c r="P101">
        <v>49</v>
      </c>
      <c r="Q101">
        <v>265</v>
      </c>
      <c r="R101">
        <v>83</v>
      </c>
      <c r="S101">
        <v>163</v>
      </c>
      <c r="T101">
        <v>90</v>
      </c>
      <c r="U101">
        <v>66</v>
      </c>
    </row>
    <row r="102" spans="1:21">
      <c r="A102">
        <v>190326</v>
      </c>
      <c r="B102" t="s">
        <v>133</v>
      </c>
      <c r="C102">
        <v>81</v>
      </c>
      <c r="D102">
        <v>73.5</v>
      </c>
      <c r="E102">
        <v>79.5</v>
      </c>
      <c r="F102">
        <v>83</v>
      </c>
      <c r="G102">
        <v>83</v>
      </c>
      <c r="H102">
        <v>91</v>
      </c>
      <c r="I102">
        <v>83</v>
      </c>
      <c r="J102">
        <v>84</v>
      </c>
      <c r="K102">
        <v>658</v>
      </c>
      <c r="L102">
        <v>55</v>
      </c>
      <c r="M102">
        <v>20</v>
      </c>
      <c r="N102">
        <v>134</v>
      </c>
      <c r="O102">
        <v>99</v>
      </c>
      <c r="P102">
        <v>94</v>
      </c>
      <c r="Q102">
        <v>64</v>
      </c>
      <c r="R102">
        <v>58</v>
      </c>
      <c r="S102">
        <v>19</v>
      </c>
      <c r="T102">
        <v>58</v>
      </c>
      <c r="U102">
        <v>59</v>
      </c>
    </row>
    <row r="103" spans="1:21">
      <c r="A103">
        <v>190327</v>
      </c>
      <c r="B103" t="s">
        <v>134</v>
      </c>
      <c r="C103">
        <v>95</v>
      </c>
      <c r="D103">
        <v>102</v>
      </c>
      <c r="E103">
        <v>98</v>
      </c>
      <c r="F103">
        <v>75</v>
      </c>
      <c r="G103">
        <v>89</v>
      </c>
      <c r="H103">
        <v>95</v>
      </c>
      <c r="I103">
        <v>88</v>
      </c>
      <c r="J103">
        <v>93</v>
      </c>
      <c r="K103">
        <v>735</v>
      </c>
      <c r="L103">
        <v>18</v>
      </c>
      <c r="M103">
        <v>9</v>
      </c>
      <c r="N103">
        <v>37</v>
      </c>
      <c r="O103">
        <v>21</v>
      </c>
      <c r="P103">
        <v>28</v>
      </c>
      <c r="Q103">
        <v>147</v>
      </c>
      <c r="R103">
        <v>21</v>
      </c>
      <c r="S103">
        <v>9</v>
      </c>
      <c r="T103">
        <v>31</v>
      </c>
      <c r="U103">
        <v>13</v>
      </c>
    </row>
    <row r="104" spans="1:21">
      <c r="A104">
        <v>190328</v>
      </c>
      <c r="B104" t="s">
        <v>135</v>
      </c>
      <c r="C104">
        <v>101</v>
      </c>
      <c r="D104">
        <v>85</v>
      </c>
      <c r="E104">
        <v>103</v>
      </c>
      <c r="F104">
        <v>82</v>
      </c>
      <c r="G104">
        <v>86</v>
      </c>
      <c r="H104">
        <v>81</v>
      </c>
      <c r="I104">
        <v>83</v>
      </c>
      <c r="J104">
        <v>86</v>
      </c>
      <c r="K104">
        <v>707</v>
      </c>
      <c r="L104">
        <v>32</v>
      </c>
      <c r="M104">
        <v>14</v>
      </c>
      <c r="N104">
        <v>11</v>
      </c>
      <c r="O104">
        <v>56</v>
      </c>
      <c r="P104">
        <v>10</v>
      </c>
      <c r="Q104">
        <v>73</v>
      </c>
      <c r="R104">
        <v>36</v>
      </c>
      <c r="S104">
        <v>50</v>
      </c>
      <c r="T104">
        <v>58</v>
      </c>
      <c r="U104">
        <v>46</v>
      </c>
    </row>
    <row r="105" spans="1:21">
      <c r="A105">
        <v>190329</v>
      </c>
      <c r="B105" t="s">
        <v>136</v>
      </c>
      <c r="C105">
        <v>78</v>
      </c>
      <c r="D105">
        <v>57</v>
      </c>
      <c r="E105">
        <v>78</v>
      </c>
      <c r="F105">
        <v>84</v>
      </c>
      <c r="G105">
        <v>46</v>
      </c>
      <c r="H105">
        <v>38</v>
      </c>
      <c r="I105">
        <v>38</v>
      </c>
      <c r="J105">
        <v>57</v>
      </c>
      <c r="K105">
        <v>476</v>
      </c>
      <c r="L105">
        <v>191</v>
      </c>
      <c r="M105">
        <v>36</v>
      </c>
      <c r="N105">
        <v>155</v>
      </c>
      <c r="O105">
        <v>159</v>
      </c>
      <c r="P105">
        <v>98</v>
      </c>
      <c r="Q105">
        <v>51</v>
      </c>
      <c r="R105">
        <v>255</v>
      </c>
      <c r="S105">
        <v>249</v>
      </c>
      <c r="T105">
        <v>265</v>
      </c>
      <c r="U105">
        <v>174</v>
      </c>
    </row>
    <row r="106" spans="1:21">
      <c r="A106">
        <v>190330</v>
      </c>
      <c r="B106" t="s">
        <v>137</v>
      </c>
      <c r="C106">
        <v>90</v>
      </c>
      <c r="D106">
        <v>62</v>
      </c>
      <c r="E106">
        <v>88</v>
      </c>
      <c r="F106">
        <v>85</v>
      </c>
      <c r="G106">
        <v>63</v>
      </c>
      <c r="H106">
        <v>60</v>
      </c>
      <c r="I106">
        <v>76</v>
      </c>
      <c r="J106">
        <v>80</v>
      </c>
      <c r="K106">
        <v>604</v>
      </c>
      <c r="L106">
        <v>100</v>
      </c>
      <c r="M106">
        <v>29</v>
      </c>
      <c r="N106">
        <v>70</v>
      </c>
      <c r="O106">
        <v>145</v>
      </c>
      <c r="P106">
        <v>57</v>
      </c>
      <c r="Q106">
        <v>39</v>
      </c>
      <c r="R106">
        <v>202</v>
      </c>
      <c r="S106">
        <v>134</v>
      </c>
      <c r="T106">
        <v>90</v>
      </c>
      <c r="U106">
        <v>81</v>
      </c>
    </row>
    <row r="107" spans="1:21">
      <c r="A107">
        <v>190203</v>
      </c>
      <c r="B107" t="s">
        <v>138</v>
      </c>
      <c r="C107">
        <v>101</v>
      </c>
      <c r="D107">
        <v>106.5</v>
      </c>
      <c r="E107">
        <v>102</v>
      </c>
      <c r="F107">
        <v>81</v>
      </c>
      <c r="G107">
        <v>88</v>
      </c>
      <c r="H107">
        <v>98</v>
      </c>
      <c r="I107">
        <v>89</v>
      </c>
      <c r="J107">
        <v>78</v>
      </c>
      <c r="K107">
        <v>743.5</v>
      </c>
      <c r="L107">
        <v>14</v>
      </c>
      <c r="M107">
        <v>6</v>
      </c>
      <c r="N107">
        <v>11</v>
      </c>
      <c r="O107">
        <v>13</v>
      </c>
      <c r="P107">
        <v>14</v>
      </c>
      <c r="Q107">
        <v>84</v>
      </c>
      <c r="R107">
        <v>25</v>
      </c>
      <c r="S107">
        <v>7</v>
      </c>
      <c r="T107">
        <v>25</v>
      </c>
      <c r="U107">
        <v>90</v>
      </c>
    </row>
    <row r="108" spans="1:21">
      <c r="A108">
        <v>190332</v>
      </c>
      <c r="B108" t="s">
        <v>139</v>
      </c>
      <c r="C108">
        <v>106.5</v>
      </c>
      <c r="D108">
        <v>118</v>
      </c>
      <c r="E108">
        <v>109</v>
      </c>
      <c r="F108">
        <v>89</v>
      </c>
      <c r="G108">
        <v>89</v>
      </c>
      <c r="H108">
        <v>99</v>
      </c>
      <c r="I108">
        <v>94</v>
      </c>
      <c r="J108">
        <v>97</v>
      </c>
      <c r="K108">
        <v>801.5</v>
      </c>
      <c r="L108">
        <v>2</v>
      </c>
      <c r="M108">
        <v>1</v>
      </c>
      <c r="N108">
        <v>3</v>
      </c>
      <c r="O108">
        <v>4</v>
      </c>
      <c r="P108">
        <v>4</v>
      </c>
      <c r="Q108">
        <v>16</v>
      </c>
      <c r="R108">
        <v>21</v>
      </c>
      <c r="S108">
        <v>2</v>
      </c>
      <c r="T108">
        <v>8</v>
      </c>
      <c r="U108">
        <v>6</v>
      </c>
    </row>
    <row r="109" spans="1:21">
      <c r="A109">
        <v>190333</v>
      </c>
      <c r="B109" t="s">
        <v>140</v>
      </c>
      <c r="C109">
        <v>89</v>
      </c>
      <c r="D109">
        <v>74</v>
      </c>
      <c r="E109">
        <v>98.5</v>
      </c>
      <c r="F109">
        <v>87</v>
      </c>
      <c r="G109">
        <v>87</v>
      </c>
      <c r="H109">
        <v>85</v>
      </c>
      <c r="I109">
        <v>87</v>
      </c>
      <c r="J109">
        <v>83</v>
      </c>
      <c r="K109">
        <v>690.5</v>
      </c>
      <c r="L109">
        <v>40</v>
      </c>
      <c r="M109">
        <v>17</v>
      </c>
      <c r="N109">
        <v>78</v>
      </c>
      <c r="O109">
        <v>96</v>
      </c>
      <c r="P109">
        <v>25</v>
      </c>
      <c r="Q109">
        <v>27</v>
      </c>
      <c r="R109">
        <v>31</v>
      </c>
      <c r="S109">
        <v>40</v>
      </c>
      <c r="T109">
        <v>36</v>
      </c>
      <c r="U109">
        <v>66</v>
      </c>
    </row>
    <row r="110" spans="1:21">
      <c r="A110">
        <v>190334</v>
      </c>
      <c r="B110" t="s">
        <v>141</v>
      </c>
      <c r="C110">
        <v>93</v>
      </c>
      <c r="D110">
        <v>65</v>
      </c>
      <c r="E110">
        <v>87.5</v>
      </c>
      <c r="F110">
        <v>89</v>
      </c>
      <c r="G110">
        <v>83</v>
      </c>
      <c r="H110">
        <v>80</v>
      </c>
      <c r="I110">
        <v>78</v>
      </c>
      <c r="J110">
        <v>65</v>
      </c>
      <c r="K110">
        <v>640.5</v>
      </c>
      <c r="L110">
        <v>66</v>
      </c>
      <c r="M110">
        <v>23</v>
      </c>
      <c r="N110">
        <v>59</v>
      </c>
      <c r="O110">
        <v>132</v>
      </c>
      <c r="P110">
        <v>61</v>
      </c>
      <c r="Q110">
        <v>16</v>
      </c>
      <c r="R110">
        <v>58</v>
      </c>
      <c r="S110">
        <v>52</v>
      </c>
      <c r="T110">
        <v>79</v>
      </c>
      <c r="U110">
        <v>144</v>
      </c>
    </row>
    <row r="111" spans="1:21">
      <c r="A111">
        <v>190335</v>
      </c>
      <c r="B111" t="s">
        <v>142</v>
      </c>
      <c r="C111">
        <v>33.5</v>
      </c>
      <c r="D111">
        <v>70</v>
      </c>
      <c r="E111">
        <v>100.5</v>
      </c>
      <c r="H111">
        <v>50</v>
      </c>
      <c r="I111">
        <v>67</v>
      </c>
      <c r="K111">
        <v>321</v>
      </c>
      <c r="L111">
        <v>267</v>
      </c>
      <c r="M111">
        <v>40</v>
      </c>
      <c r="N111">
        <v>288</v>
      </c>
      <c r="O111">
        <v>110</v>
      </c>
      <c r="P111">
        <v>19</v>
      </c>
      <c r="Q111" t="e">
        <v>#N/A</v>
      </c>
      <c r="R111" t="e">
        <v>#N/A</v>
      </c>
      <c r="S111">
        <v>188</v>
      </c>
      <c r="T111">
        <v>132</v>
      </c>
      <c r="U111" t="e">
        <v>#N/A</v>
      </c>
    </row>
    <row r="112" spans="1:21">
      <c r="A112">
        <v>190336</v>
      </c>
      <c r="B112" t="s">
        <v>143</v>
      </c>
      <c r="C112">
        <v>94</v>
      </c>
      <c r="D112">
        <v>76</v>
      </c>
      <c r="E112">
        <v>82</v>
      </c>
      <c r="F112">
        <v>79</v>
      </c>
      <c r="G112">
        <v>70</v>
      </c>
      <c r="H112">
        <v>80</v>
      </c>
      <c r="I112">
        <v>84</v>
      </c>
      <c r="J112">
        <v>91</v>
      </c>
      <c r="K112">
        <v>656</v>
      </c>
      <c r="L112">
        <v>57</v>
      </c>
      <c r="M112">
        <v>21</v>
      </c>
      <c r="N112">
        <v>47</v>
      </c>
      <c r="O112">
        <v>87</v>
      </c>
      <c r="P112">
        <v>87</v>
      </c>
      <c r="Q112">
        <v>103</v>
      </c>
      <c r="R112">
        <v>156</v>
      </c>
      <c r="S112">
        <v>52</v>
      </c>
      <c r="T112">
        <v>51</v>
      </c>
      <c r="U112">
        <v>21</v>
      </c>
    </row>
    <row r="113" spans="1:21">
      <c r="A113">
        <v>190337</v>
      </c>
      <c r="B113" t="s">
        <v>144</v>
      </c>
      <c r="C113">
        <v>73.5</v>
      </c>
      <c r="D113">
        <v>20</v>
      </c>
      <c r="E113">
        <v>35</v>
      </c>
      <c r="F113">
        <v>64</v>
      </c>
      <c r="G113">
        <v>62</v>
      </c>
      <c r="H113">
        <v>55</v>
      </c>
      <c r="I113">
        <v>55</v>
      </c>
      <c r="J113">
        <v>52</v>
      </c>
      <c r="K113">
        <v>416.5</v>
      </c>
      <c r="L113">
        <v>227</v>
      </c>
      <c r="M113">
        <v>39</v>
      </c>
      <c r="N113">
        <v>187</v>
      </c>
      <c r="O113">
        <v>254</v>
      </c>
      <c r="P113">
        <v>259</v>
      </c>
      <c r="Q113">
        <v>227</v>
      </c>
      <c r="R113">
        <v>210</v>
      </c>
      <c r="S113">
        <v>163</v>
      </c>
      <c r="T113">
        <v>199</v>
      </c>
      <c r="U113">
        <v>192</v>
      </c>
    </row>
    <row r="114" spans="1:21">
      <c r="A114">
        <v>190534</v>
      </c>
      <c r="B114" t="s">
        <v>145</v>
      </c>
      <c r="C114">
        <v>93.5</v>
      </c>
      <c r="D114">
        <v>76</v>
      </c>
      <c r="E114">
        <v>109.5</v>
      </c>
      <c r="F114">
        <v>85</v>
      </c>
      <c r="G114">
        <v>84</v>
      </c>
      <c r="H114">
        <v>89</v>
      </c>
      <c r="I114">
        <v>94</v>
      </c>
      <c r="J114">
        <v>92</v>
      </c>
      <c r="K114">
        <v>723</v>
      </c>
      <c r="L114">
        <v>24</v>
      </c>
      <c r="M114">
        <v>12</v>
      </c>
      <c r="N114">
        <v>52</v>
      </c>
      <c r="O114">
        <v>87</v>
      </c>
      <c r="P114">
        <v>2</v>
      </c>
      <c r="Q114">
        <v>39</v>
      </c>
      <c r="R114">
        <v>51</v>
      </c>
      <c r="S114">
        <v>29</v>
      </c>
      <c r="T114">
        <v>8</v>
      </c>
      <c r="U114">
        <v>16</v>
      </c>
    </row>
    <row r="115" spans="1:21">
      <c r="A115">
        <v>190627</v>
      </c>
      <c r="B115" t="s">
        <v>146</v>
      </c>
      <c r="C115">
        <v>92</v>
      </c>
      <c r="D115">
        <v>99.5</v>
      </c>
      <c r="E115">
        <v>104</v>
      </c>
      <c r="F115">
        <v>84</v>
      </c>
      <c r="G115">
        <v>82</v>
      </c>
      <c r="H115">
        <v>79</v>
      </c>
      <c r="I115">
        <v>88</v>
      </c>
      <c r="J115">
        <v>85</v>
      </c>
      <c r="K115">
        <v>713.5</v>
      </c>
      <c r="L115">
        <v>29</v>
      </c>
      <c r="M115">
        <v>13</v>
      </c>
      <c r="N115">
        <v>61</v>
      </c>
      <c r="O115">
        <v>28</v>
      </c>
      <c r="P115">
        <v>8</v>
      </c>
      <c r="Q115">
        <v>51</v>
      </c>
      <c r="R115">
        <v>75</v>
      </c>
      <c r="S115">
        <v>60</v>
      </c>
      <c r="T115">
        <v>31</v>
      </c>
      <c r="U115">
        <v>51</v>
      </c>
    </row>
    <row r="116" spans="1:21">
      <c r="A116">
        <v>190720</v>
      </c>
      <c r="B116" t="s">
        <v>147</v>
      </c>
      <c r="C116">
        <v>98</v>
      </c>
      <c r="D116">
        <v>92.5</v>
      </c>
      <c r="E116">
        <v>93.5</v>
      </c>
      <c r="F116">
        <v>82</v>
      </c>
      <c r="G116">
        <v>86</v>
      </c>
      <c r="H116">
        <v>95</v>
      </c>
      <c r="I116">
        <v>93</v>
      </c>
      <c r="J116">
        <v>92</v>
      </c>
      <c r="K116">
        <v>732</v>
      </c>
      <c r="L116">
        <v>19</v>
      </c>
      <c r="M116">
        <v>10</v>
      </c>
      <c r="N116">
        <v>23</v>
      </c>
      <c r="O116">
        <v>42</v>
      </c>
      <c r="P116">
        <v>38</v>
      </c>
      <c r="Q116">
        <v>73</v>
      </c>
      <c r="R116">
        <v>36</v>
      </c>
      <c r="S116">
        <v>9</v>
      </c>
      <c r="T116">
        <v>11</v>
      </c>
      <c r="U116">
        <v>16</v>
      </c>
    </row>
    <row r="117" spans="1:21">
      <c r="A117">
        <v>190401</v>
      </c>
      <c r="B117" t="s">
        <v>148</v>
      </c>
      <c r="C117">
        <v>56.5</v>
      </c>
      <c r="D117">
        <v>24</v>
      </c>
      <c r="E117">
        <v>29</v>
      </c>
      <c r="F117">
        <v>46</v>
      </c>
      <c r="G117">
        <v>39</v>
      </c>
      <c r="H117">
        <v>20</v>
      </c>
      <c r="I117">
        <v>33</v>
      </c>
      <c r="J117">
        <v>23</v>
      </c>
      <c r="K117">
        <v>270.5</v>
      </c>
      <c r="L117">
        <v>285</v>
      </c>
      <c r="M117">
        <v>34</v>
      </c>
      <c r="N117">
        <v>266</v>
      </c>
      <c r="O117">
        <v>246</v>
      </c>
      <c r="P117">
        <v>275</v>
      </c>
      <c r="Q117">
        <v>287</v>
      </c>
      <c r="R117">
        <v>272</v>
      </c>
      <c r="S117">
        <v>290</v>
      </c>
      <c r="T117">
        <v>272</v>
      </c>
      <c r="U117">
        <v>289</v>
      </c>
    </row>
    <row r="118" spans="1:21">
      <c r="A118">
        <v>190402</v>
      </c>
      <c r="B118" t="s">
        <v>149</v>
      </c>
      <c r="C118">
        <v>90</v>
      </c>
      <c r="D118">
        <v>89</v>
      </c>
      <c r="E118">
        <v>88.5</v>
      </c>
      <c r="F118">
        <v>82</v>
      </c>
      <c r="G118">
        <v>77</v>
      </c>
      <c r="H118">
        <v>80</v>
      </c>
      <c r="I118">
        <v>81</v>
      </c>
      <c r="J118">
        <v>91</v>
      </c>
      <c r="K118">
        <v>678.5</v>
      </c>
      <c r="L118">
        <v>46</v>
      </c>
      <c r="M118">
        <v>4</v>
      </c>
      <c r="N118">
        <v>70</v>
      </c>
      <c r="O118">
        <v>49</v>
      </c>
      <c r="P118">
        <v>53</v>
      </c>
      <c r="Q118">
        <v>73</v>
      </c>
      <c r="R118">
        <v>113</v>
      </c>
      <c r="S118">
        <v>52</v>
      </c>
      <c r="T118">
        <v>71</v>
      </c>
      <c r="U118">
        <v>21</v>
      </c>
    </row>
    <row r="119" spans="1:21">
      <c r="A119">
        <v>190403</v>
      </c>
      <c r="B119" t="s">
        <v>150</v>
      </c>
      <c r="C119">
        <v>70</v>
      </c>
      <c r="D119">
        <v>13</v>
      </c>
      <c r="E119">
        <v>47.5</v>
      </c>
      <c r="F119">
        <v>58</v>
      </c>
      <c r="G119">
        <v>38</v>
      </c>
      <c r="H119">
        <v>35</v>
      </c>
      <c r="I119">
        <v>46</v>
      </c>
      <c r="J119">
        <v>38</v>
      </c>
      <c r="K119">
        <v>345.5</v>
      </c>
      <c r="L119">
        <v>259</v>
      </c>
      <c r="M119">
        <v>30</v>
      </c>
      <c r="N119">
        <v>204</v>
      </c>
      <c r="O119">
        <v>272</v>
      </c>
      <c r="P119">
        <v>222</v>
      </c>
      <c r="Q119">
        <v>258</v>
      </c>
      <c r="R119">
        <v>276</v>
      </c>
      <c r="S119">
        <v>257</v>
      </c>
      <c r="T119">
        <v>233</v>
      </c>
      <c r="U119">
        <v>254</v>
      </c>
    </row>
    <row r="120" spans="1:21">
      <c r="A120">
        <v>190404</v>
      </c>
      <c r="B120" t="s">
        <v>151</v>
      </c>
      <c r="C120">
        <v>74</v>
      </c>
      <c r="D120">
        <v>74</v>
      </c>
      <c r="E120">
        <v>52</v>
      </c>
      <c r="F120">
        <v>62</v>
      </c>
      <c r="G120">
        <v>77</v>
      </c>
      <c r="H120">
        <v>70</v>
      </c>
      <c r="I120">
        <v>73</v>
      </c>
      <c r="J120">
        <v>72</v>
      </c>
      <c r="K120">
        <v>554</v>
      </c>
      <c r="L120">
        <v>132</v>
      </c>
      <c r="M120">
        <v>14</v>
      </c>
      <c r="N120">
        <v>184</v>
      </c>
      <c r="O120">
        <v>96</v>
      </c>
      <c r="P120">
        <v>204</v>
      </c>
      <c r="Q120">
        <v>240</v>
      </c>
      <c r="R120">
        <v>113</v>
      </c>
      <c r="S120">
        <v>93</v>
      </c>
      <c r="T120">
        <v>104</v>
      </c>
      <c r="U120">
        <v>121</v>
      </c>
    </row>
    <row r="121" spans="1:21">
      <c r="A121">
        <v>190405</v>
      </c>
      <c r="B121" t="s">
        <v>152</v>
      </c>
      <c r="C121">
        <v>3</v>
      </c>
      <c r="D121">
        <v>12</v>
      </c>
      <c r="E121">
        <v>39</v>
      </c>
      <c r="F121">
        <v>44</v>
      </c>
      <c r="G121">
        <v>24</v>
      </c>
      <c r="H121">
        <v>22</v>
      </c>
      <c r="I121">
        <v>47</v>
      </c>
      <c r="J121">
        <v>22</v>
      </c>
      <c r="K121">
        <v>213</v>
      </c>
      <c r="L121">
        <v>298</v>
      </c>
      <c r="M121">
        <v>35</v>
      </c>
      <c r="N121">
        <v>304</v>
      </c>
      <c r="O121">
        <v>276</v>
      </c>
      <c r="P121">
        <v>251</v>
      </c>
      <c r="Q121">
        <v>291</v>
      </c>
      <c r="R121">
        <v>292</v>
      </c>
      <c r="S121">
        <v>285</v>
      </c>
      <c r="T121">
        <v>229</v>
      </c>
      <c r="U121">
        <v>290</v>
      </c>
    </row>
    <row r="122" spans="1:21">
      <c r="A122">
        <v>190406</v>
      </c>
      <c r="B122" t="s">
        <v>153</v>
      </c>
      <c r="C122">
        <v>95</v>
      </c>
      <c r="D122">
        <v>60</v>
      </c>
      <c r="E122">
        <v>76.5</v>
      </c>
      <c r="F122">
        <v>70</v>
      </c>
      <c r="G122">
        <v>83</v>
      </c>
      <c r="H122">
        <v>82</v>
      </c>
      <c r="I122">
        <v>82</v>
      </c>
      <c r="J122">
        <v>75</v>
      </c>
      <c r="K122">
        <v>623.5</v>
      </c>
      <c r="L122">
        <v>80</v>
      </c>
      <c r="M122">
        <v>6</v>
      </c>
      <c r="N122">
        <v>37</v>
      </c>
      <c r="O122">
        <v>153</v>
      </c>
      <c r="P122">
        <v>106</v>
      </c>
      <c r="Q122">
        <v>190</v>
      </c>
      <c r="R122">
        <v>58</v>
      </c>
      <c r="S122">
        <v>46</v>
      </c>
      <c r="T122">
        <v>63</v>
      </c>
      <c r="U122">
        <v>109</v>
      </c>
    </row>
    <row r="123" spans="1:21">
      <c r="A123">
        <v>190407</v>
      </c>
      <c r="B123" t="s">
        <v>154</v>
      </c>
      <c r="C123">
        <v>86</v>
      </c>
      <c r="D123">
        <v>47.5</v>
      </c>
      <c r="E123">
        <v>45.5</v>
      </c>
      <c r="F123">
        <v>66</v>
      </c>
      <c r="G123">
        <v>88</v>
      </c>
      <c r="H123">
        <v>53</v>
      </c>
      <c r="I123">
        <v>52</v>
      </c>
      <c r="J123">
        <v>47</v>
      </c>
      <c r="K123">
        <v>485</v>
      </c>
      <c r="L123">
        <v>182</v>
      </c>
      <c r="M123">
        <v>20</v>
      </c>
      <c r="N123">
        <v>100</v>
      </c>
      <c r="O123">
        <v>184</v>
      </c>
      <c r="P123">
        <v>224</v>
      </c>
      <c r="Q123">
        <v>216</v>
      </c>
      <c r="R123">
        <v>25</v>
      </c>
      <c r="S123">
        <v>173</v>
      </c>
      <c r="T123">
        <v>218</v>
      </c>
      <c r="U123">
        <v>216</v>
      </c>
    </row>
    <row r="124" spans="1:21">
      <c r="A124">
        <v>190408</v>
      </c>
      <c r="B124" t="s">
        <v>155</v>
      </c>
      <c r="C124">
        <v>94.5</v>
      </c>
      <c r="D124">
        <v>100</v>
      </c>
      <c r="E124">
        <v>93</v>
      </c>
      <c r="F124">
        <v>78</v>
      </c>
      <c r="G124">
        <v>92</v>
      </c>
      <c r="H124">
        <v>83</v>
      </c>
      <c r="I124">
        <v>78</v>
      </c>
      <c r="J124">
        <v>87</v>
      </c>
      <c r="K124">
        <v>705.5</v>
      </c>
      <c r="L124">
        <v>34</v>
      </c>
      <c r="M124">
        <v>2</v>
      </c>
      <c r="N124">
        <v>41</v>
      </c>
      <c r="O124">
        <v>24</v>
      </c>
      <c r="P124">
        <v>39</v>
      </c>
      <c r="Q124">
        <v>114</v>
      </c>
      <c r="R124">
        <v>8</v>
      </c>
      <c r="S124">
        <v>43</v>
      </c>
      <c r="T124">
        <v>79</v>
      </c>
      <c r="U124">
        <v>36</v>
      </c>
    </row>
    <row r="125" spans="1:21">
      <c r="A125">
        <v>190409</v>
      </c>
      <c r="B125" t="s">
        <v>156</v>
      </c>
      <c r="C125">
        <v>82.5</v>
      </c>
      <c r="D125">
        <v>16</v>
      </c>
      <c r="E125">
        <v>30.5</v>
      </c>
      <c r="F125">
        <v>68</v>
      </c>
      <c r="G125">
        <v>65</v>
      </c>
      <c r="H125">
        <v>26</v>
      </c>
      <c r="I125">
        <v>45</v>
      </c>
      <c r="J125">
        <v>30</v>
      </c>
      <c r="K125">
        <v>363</v>
      </c>
      <c r="L125">
        <v>250</v>
      </c>
      <c r="M125">
        <v>28</v>
      </c>
      <c r="N125">
        <v>125</v>
      </c>
      <c r="O125">
        <v>263</v>
      </c>
      <c r="P125">
        <v>271</v>
      </c>
      <c r="Q125">
        <v>202</v>
      </c>
      <c r="R125">
        <v>191</v>
      </c>
      <c r="S125">
        <v>275</v>
      </c>
      <c r="T125">
        <v>241</v>
      </c>
      <c r="U125">
        <v>277</v>
      </c>
    </row>
    <row r="126" spans="1:21">
      <c r="A126">
        <v>190410</v>
      </c>
      <c r="B126" t="s">
        <v>157</v>
      </c>
      <c r="C126">
        <v>74</v>
      </c>
      <c r="D126">
        <v>34</v>
      </c>
      <c r="E126">
        <v>50</v>
      </c>
      <c r="F126">
        <v>65</v>
      </c>
      <c r="G126">
        <v>56</v>
      </c>
      <c r="H126">
        <v>47</v>
      </c>
      <c r="I126">
        <v>66</v>
      </c>
      <c r="J126">
        <v>43</v>
      </c>
      <c r="K126">
        <v>435</v>
      </c>
      <c r="L126">
        <v>217</v>
      </c>
      <c r="M126">
        <v>24</v>
      </c>
      <c r="N126">
        <v>184</v>
      </c>
      <c r="O126">
        <v>217</v>
      </c>
      <c r="P126">
        <v>212</v>
      </c>
      <c r="Q126">
        <v>223</v>
      </c>
      <c r="R126">
        <v>229</v>
      </c>
      <c r="S126">
        <v>203</v>
      </c>
      <c r="T126">
        <v>137</v>
      </c>
      <c r="U126">
        <v>234</v>
      </c>
    </row>
    <row r="127" spans="1:21">
      <c r="A127">
        <v>190411</v>
      </c>
      <c r="B127" t="s">
        <v>158</v>
      </c>
      <c r="C127">
        <v>86</v>
      </c>
      <c r="D127">
        <v>60</v>
      </c>
      <c r="E127">
        <v>49</v>
      </c>
      <c r="F127">
        <v>63</v>
      </c>
      <c r="G127">
        <v>61</v>
      </c>
      <c r="H127">
        <v>57</v>
      </c>
      <c r="I127">
        <v>53</v>
      </c>
      <c r="J127">
        <v>70</v>
      </c>
      <c r="K127">
        <v>499</v>
      </c>
      <c r="L127">
        <v>172</v>
      </c>
      <c r="M127">
        <v>18</v>
      </c>
      <c r="N127">
        <v>100</v>
      </c>
      <c r="O127">
        <v>153</v>
      </c>
      <c r="P127">
        <v>213</v>
      </c>
      <c r="Q127">
        <v>231</v>
      </c>
      <c r="R127">
        <v>215</v>
      </c>
      <c r="S127">
        <v>154</v>
      </c>
      <c r="T127">
        <v>211</v>
      </c>
      <c r="U127">
        <v>129</v>
      </c>
    </row>
    <row r="128" spans="1:21">
      <c r="A128">
        <v>190412</v>
      </c>
      <c r="B128" t="s">
        <v>159</v>
      </c>
      <c r="C128">
        <v>97</v>
      </c>
      <c r="D128">
        <v>68.5</v>
      </c>
      <c r="E128">
        <v>69</v>
      </c>
      <c r="F128">
        <v>84</v>
      </c>
      <c r="G128">
        <v>75</v>
      </c>
      <c r="H128">
        <v>64</v>
      </c>
      <c r="I128">
        <v>87</v>
      </c>
      <c r="J128">
        <v>57</v>
      </c>
      <c r="K128">
        <v>601.5</v>
      </c>
      <c r="L128">
        <v>103</v>
      </c>
      <c r="M128">
        <v>10</v>
      </c>
      <c r="N128">
        <v>28</v>
      </c>
      <c r="O128">
        <v>117</v>
      </c>
      <c r="P128">
        <v>130</v>
      </c>
      <c r="Q128">
        <v>51</v>
      </c>
      <c r="R128">
        <v>123</v>
      </c>
      <c r="S128">
        <v>119</v>
      </c>
      <c r="T128">
        <v>36</v>
      </c>
      <c r="U128">
        <v>174</v>
      </c>
    </row>
    <row r="129" spans="1:21">
      <c r="A129">
        <v>190413</v>
      </c>
      <c r="B129" t="s">
        <v>160</v>
      </c>
      <c r="C129">
        <v>94</v>
      </c>
      <c r="D129">
        <v>54.5</v>
      </c>
      <c r="E129">
        <v>77</v>
      </c>
      <c r="F129">
        <v>75</v>
      </c>
      <c r="G129">
        <v>73</v>
      </c>
      <c r="H129">
        <v>65</v>
      </c>
      <c r="I129">
        <v>59</v>
      </c>
      <c r="J129">
        <v>65</v>
      </c>
      <c r="K129">
        <v>562.5</v>
      </c>
      <c r="L129">
        <v>130</v>
      </c>
      <c r="M129">
        <v>13</v>
      </c>
      <c r="N129">
        <v>47</v>
      </c>
      <c r="O129">
        <v>167</v>
      </c>
      <c r="P129">
        <v>100</v>
      </c>
      <c r="Q129">
        <v>147</v>
      </c>
      <c r="R129">
        <v>141</v>
      </c>
      <c r="S129">
        <v>115</v>
      </c>
      <c r="T129">
        <v>181</v>
      </c>
      <c r="U129">
        <v>144</v>
      </c>
    </row>
    <row r="130" spans="1:21">
      <c r="A130">
        <v>190414</v>
      </c>
      <c r="B130" t="s">
        <v>161</v>
      </c>
      <c r="C130">
        <v>87</v>
      </c>
      <c r="D130">
        <v>60.5</v>
      </c>
      <c r="E130">
        <v>41.5</v>
      </c>
      <c r="F130">
        <v>67</v>
      </c>
      <c r="G130">
        <v>69</v>
      </c>
      <c r="H130">
        <v>59</v>
      </c>
      <c r="I130">
        <v>76</v>
      </c>
      <c r="J130">
        <v>50</v>
      </c>
      <c r="K130">
        <v>510</v>
      </c>
      <c r="L130">
        <v>168</v>
      </c>
      <c r="M130">
        <v>17</v>
      </c>
      <c r="N130">
        <v>92</v>
      </c>
      <c r="O130">
        <v>152</v>
      </c>
      <c r="P130">
        <v>240</v>
      </c>
      <c r="Q130">
        <v>209</v>
      </c>
      <c r="R130">
        <v>162</v>
      </c>
      <c r="S130">
        <v>137</v>
      </c>
      <c r="T130">
        <v>90</v>
      </c>
      <c r="U130">
        <v>204</v>
      </c>
    </row>
    <row r="131" spans="1:21">
      <c r="A131">
        <v>190415</v>
      </c>
      <c r="B131" t="s">
        <v>162</v>
      </c>
      <c r="C131">
        <v>76.5</v>
      </c>
      <c r="D131">
        <v>4</v>
      </c>
      <c r="E131">
        <v>54</v>
      </c>
      <c r="F131">
        <v>71</v>
      </c>
      <c r="G131">
        <v>57</v>
      </c>
      <c r="H131">
        <v>39</v>
      </c>
      <c r="I131">
        <v>47</v>
      </c>
      <c r="J131">
        <v>34</v>
      </c>
      <c r="K131">
        <v>382.5</v>
      </c>
      <c r="L131">
        <v>241</v>
      </c>
      <c r="M131">
        <v>27</v>
      </c>
      <c r="N131">
        <v>168</v>
      </c>
      <c r="O131">
        <v>298</v>
      </c>
      <c r="P131">
        <v>196</v>
      </c>
      <c r="Q131">
        <v>180</v>
      </c>
      <c r="R131">
        <v>228</v>
      </c>
      <c r="S131">
        <v>244</v>
      </c>
      <c r="T131">
        <v>229</v>
      </c>
      <c r="U131">
        <v>262</v>
      </c>
    </row>
    <row r="132" spans="1:21">
      <c r="A132">
        <v>190416</v>
      </c>
      <c r="B132" t="s">
        <v>163</v>
      </c>
      <c r="C132">
        <v>63.5</v>
      </c>
      <c r="D132">
        <v>88.5</v>
      </c>
      <c r="E132">
        <v>44.5</v>
      </c>
      <c r="F132">
        <v>69</v>
      </c>
      <c r="G132">
        <v>83</v>
      </c>
      <c r="H132">
        <v>60</v>
      </c>
      <c r="I132">
        <v>62</v>
      </c>
      <c r="J132">
        <v>50</v>
      </c>
      <c r="K132">
        <v>520.5</v>
      </c>
      <c r="L132">
        <v>157</v>
      </c>
      <c r="M132">
        <v>16</v>
      </c>
      <c r="N132">
        <v>239</v>
      </c>
      <c r="O132">
        <v>51</v>
      </c>
      <c r="P132">
        <v>227</v>
      </c>
      <c r="Q132">
        <v>194</v>
      </c>
      <c r="R132">
        <v>58</v>
      </c>
      <c r="S132">
        <v>134</v>
      </c>
      <c r="T132">
        <v>159</v>
      </c>
      <c r="U132">
        <v>204</v>
      </c>
    </row>
    <row r="133" spans="1:21">
      <c r="A133">
        <v>190417</v>
      </c>
      <c r="B133" t="s">
        <v>164</v>
      </c>
      <c r="C133">
        <v>58</v>
      </c>
      <c r="D133">
        <v>39.5</v>
      </c>
      <c r="E133">
        <v>44</v>
      </c>
      <c r="F133">
        <v>55</v>
      </c>
      <c r="G133">
        <v>48</v>
      </c>
      <c r="H133">
        <v>57</v>
      </c>
      <c r="I133">
        <v>52</v>
      </c>
      <c r="J133">
        <v>35</v>
      </c>
      <c r="K133">
        <v>388.5</v>
      </c>
      <c r="L133">
        <v>239</v>
      </c>
      <c r="M133">
        <v>26</v>
      </c>
      <c r="N133">
        <v>261</v>
      </c>
      <c r="O133">
        <v>205</v>
      </c>
      <c r="P133">
        <v>230</v>
      </c>
      <c r="Q133">
        <v>271</v>
      </c>
      <c r="R133">
        <v>252</v>
      </c>
      <c r="S133">
        <v>154</v>
      </c>
      <c r="T133">
        <v>218</v>
      </c>
      <c r="U133">
        <v>259</v>
      </c>
    </row>
    <row r="134" spans="1:21">
      <c r="A134">
        <v>190418</v>
      </c>
      <c r="B134" t="s">
        <v>165</v>
      </c>
      <c r="C134">
        <v>93.5</v>
      </c>
      <c r="D134">
        <v>46</v>
      </c>
      <c r="E134">
        <v>61</v>
      </c>
      <c r="F134">
        <v>73</v>
      </c>
      <c r="G134">
        <v>67</v>
      </c>
      <c r="H134">
        <v>56</v>
      </c>
      <c r="I134">
        <v>71</v>
      </c>
      <c r="J134">
        <v>55</v>
      </c>
      <c r="K134">
        <v>522.5</v>
      </c>
      <c r="L134">
        <v>155</v>
      </c>
      <c r="M134">
        <v>15</v>
      </c>
      <c r="N134">
        <v>52</v>
      </c>
      <c r="O134">
        <v>189</v>
      </c>
      <c r="P134">
        <v>163</v>
      </c>
      <c r="Q134">
        <v>167</v>
      </c>
      <c r="R134">
        <v>179</v>
      </c>
      <c r="S134">
        <v>158</v>
      </c>
      <c r="T134">
        <v>117</v>
      </c>
      <c r="U134">
        <v>183</v>
      </c>
    </row>
    <row r="135" spans="1:21">
      <c r="A135">
        <v>190419</v>
      </c>
      <c r="B135" t="s">
        <v>166</v>
      </c>
      <c r="C135">
        <v>70</v>
      </c>
      <c r="D135">
        <v>9</v>
      </c>
      <c r="E135">
        <v>28.5</v>
      </c>
      <c r="F135">
        <v>53</v>
      </c>
      <c r="G135">
        <v>40</v>
      </c>
      <c r="H135">
        <v>24</v>
      </c>
      <c r="I135">
        <v>31</v>
      </c>
      <c r="J135">
        <v>42</v>
      </c>
      <c r="K135">
        <v>297.5</v>
      </c>
      <c r="L135">
        <v>276</v>
      </c>
      <c r="M135">
        <v>33</v>
      </c>
      <c r="N135">
        <v>204</v>
      </c>
      <c r="O135">
        <v>287</v>
      </c>
      <c r="P135">
        <v>282</v>
      </c>
      <c r="Q135">
        <v>277</v>
      </c>
      <c r="R135">
        <v>269</v>
      </c>
      <c r="S135">
        <v>280</v>
      </c>
      <c r="T135">
        <v>277</v>
      </c>
      <c r="U135">
        <v>241</v>
      </c>
    </row>
    <row r="136" spans="1:21">
      <c r="A136">
        <v>190420</v>
      </c>
      <c r="B136" t="s">
        <v>167</v>
      </c>
      <c r="C136">
        <v>78</v>
      </c>
      <c r="D136">
        <v>56</v>
      </c>
      <c r="E136">
        <v>52</v>
      </c>
      <c r="F136">
        <v>63</v>
      </c>
      <c r="G136">
        <v>64</v>
      </c>
      <c r="H136">
        <v>52</v>
      </c>
      <c r="I136">
        <v>67</v>
      </c>
      <c r="J136">
        <v>61</v>
      </c>
      <c r="K136">
        <v>493</v>
      </c>
      <c r="L136">
        <v>174</v>
      </c>
      <c r="M136">
        <v>19</v>
      </c>
      <c r="N136">
        <v>155</v>
      </c>
      <c r="O136">
        <v>163</v>
      </c>
      <c r="P136">
        <v>204</v>
      </c>
      <c r="Q136">
        <v>231</v>
      </c>
      <c r="R136">
        <v>196</v>
      </c>
      <c r="S136">
        <v>176</v>
      </c>
      <c r="T136">
        <v>132</v>
      </c>
      <c r="U136">
        <v>156</v>
      </c>
    </row>
    <row r="137" spans="1:21">
      <c r="A137">
        <v>190421</v>
      </c>
      <c r="B137" t="s">
        <v>168</v>
      </c>
      <c r="C137">
        <v>89.5</v>
      </c>
      <c r="D137">
        <v>89</v>
      </c>
      <c r="E137">
        <v>94</v>
      </c>
      <c r="F137">
        <v>83</v>
      </c>
      <c r="G137">
        <v>81</v>
      </c>
      <c r="H137">
        <v>72</v>
      </c>
      <c r="I137">
        <v>92</v>
      </c>
      <c r="J137">
        <v>84</v>
      </c>
      <c r="K137">
        <v>684.5</v>
      </c>
      <c r="L137">
        <v>43</v>
      </c>
      <c r="M137">
        <v>3</v>
      </c>
      <c r="N137">
        <v>75</v>
      </c>
      <c r="O137">
        <v>49</v>
      </c>
      <c r="P137">
        <v>37</v>
      </c>
      <c r="Q137">
        <v>64</v>
      </c>
      <c r="R137">
        <v>83</v>
      </c>
      <c r="S137">
        <v>85</v>
      </c>
      <c r="T137">
        <v>14</v>
      </c>
      <c r="U137">
        <v>59</v>
      </c>
    </row>
    <row r="138" spans="1:21">
      <c r="A138">
        <v>190422</v>
      </c>
      <c r="B138" t="s">
        <v>169</v>
      </c>
      <c r="C138">
        <v>65</v>
      </c>
      <c r="D138">
        <v>31.5</v>
      </c>
      <c r="E138">
        <v>32</v>
      </c>
      <c r="F138">
        <v>61</v>
      </c>
      <c r="G138">
        <v>40</v>
      </c>
      <c r="H138">
        <v>35</v>
      </c>
      <c r="I138">
        <v>57</v>
      </c>
      <c r="J138">
        <v>32</v>
      </c>
      <c r="K138">
        <v>353.5</v>
      </c>
      <c r="L138">
        <v>257</v>
      </c>
      <c r="M138">
        <v>29</v>
      </c>
      <c r="N138">
        <v>231</v>
      </c>
      <c r="O138">
        <v>224</v>
      </c>
      <c r="P138">
        <v>269</v>
      </c>
      <c r="Q138">
        <v>244</v>
      </c>
      <c r="R138">
        <v>269</v>
      </c>
      <c r="S138">
        <v>257</v>
      </c>
      <c r="T138">
        <v>189</v>
      </c>
      <c r="U138">
        <v>269</v>
      </c>
    </row>
    <row r="139" spans="1:21">
      <c r="A139">
        <v>190423</v>
      </c>
      <c r="B139" t="s">
        <v>170</v>
      </c>
      <c r="C139">
        <v>95</v>
      </c>
      <c r="D139">
        <v>69</v>
      </c>
      <c r="E139">
        <v>83.5</v>
      </c>
      <c r="F139">
        <v>70</v>
      </c>
      <c r="G139">
        <v>85</v>
      </c>
      <c r="H139">
        <v>68</v>
      </c>
      <c r="I139">
        <v>80</v>
      </c>
      <c r="J139">
        <v>77</v>
      </c>
      <c r="K139">
        <v>627.5</v>
      </c>
      <c r="L139">
        <v>77</v>
      </c>
      <c r="M139">
        <v>5</v>
      </c>
      <c r="N139">
        <v>37</v>
      </c>
      <c r="O139">
        <v>114</v>
      </c>
      <c r="P139">
        <v>80</v>
      </c>
      <c r="Q139">
        <v>190</v>
      </c>
      <c r="R139">
        <v>44</v>
      </c>
      <c r="S139">
        <v>102</v>
      </c>
      <c r="T139">
        <v>75</v>
      </c>
      <c r="U139">
        <v>97</v>
      </c>
    </row>
    <row r="140" spans="1:21">
      <c r="A140">
        <v>190424</v>
      </c>
      <c r="B140" t="s">
        <v>171</v>
      </c>
      <c r="C140">
        <v>100</v>
      </c>
      <c r="D140">
        <v>91</v>
      </c>
      <c r="E140">
        <v>98</v>
      </c>
      <c r="F140">
        <v>86</v>
      </c>
      <c r="G140">
        <v>88</v>
      </c>
      <c r="H140">
        <v>91</v>
      </c>
      <c r="I140">
        <v>98</v>
      </c>
      <c r="J140">
        <v>77</v>
      </c>
      <c r="K140">
        <v>729</v>
      </c>
      <c r="L140">
        <v>22</v>
      </c>
      <c r="M140">
        <v>1</v>
      </c>
      <c r="N140">
        <v>16</v>
      </c>
      <c r="O140">
        <v>44</v>
      </c>
      <c r="P140">
        <v>28</v>
      </c>
      <c r="Q140">
        <v>31</v>
      </c>
      <c r="R140">
        <v>25</v>
      </c>
      <c r="S140">
        <v>19</v>
      </c>
      <c r="T140">
        <v>1</v>
      </c>
      <c r="U140">
        <v>97</v>
      </c>
    </row>
    <row r="141" spans="1:21">
      <c r="A141">
        <v>190425</v>
      </c>
      <c r="B141" t="s">
        <v>172</v>
      </c>
      <c r="C141">
        <v>7</v>
      </c>
      <c r="D141">
        <v>12</v>
      </c>
      <c r="E141">
        <v>34</v>
      </c>
      <c r="F141">
        <v>15</v>
      </c>
      <c r="G141">
        <v>13</v>
      </c>
      <c r="H141">
        <v>25</v>
      </c>
      <c r="I141">
        <v>22</v>
      </c>
      <c r="J141">
        <v>8</v>
      </c>
      <c r="K141">
        <v>136</v>
      </c>
      <c r="L141">
        <v>301</v>
      </c>
      <c r="M141">
        <v>36</v>
      </c>
      <c r="N141">
        <v>300</v>
      </c>
      <c r="O141">
        <v>276</v>
      </c>
      <c r="P141">
        <v>265</v>
      </c>
      <c r="Q141">
        <v>300</v>
      </c>
      <c r="R141">
        <v>299</v>
      </c>
      <c r="S141">
        <v>277</v>
      </c>
      <c r="T141">
        <v>297</v>
      </c>
      <c r="U141">
        <v>301</v>
      </c>
    </row>
    <row r="142" spans="1:21">
      <c r="A142">
        <v>190426</v>
      </c>
      <c r="B142" t="s">
        <v>173</v>
      </c>
      <c r="C142">
        <v>73</v>
      </c>
      <c r="D142">
        <v>43.5</v>
      </c>
      <c r="E142">
        <v>50.5</v>
      </c>
      <c r="F142">
        <v>56</v>
      </c>
      <c r="G142">
        <v>55</v>
      </c>
      <c r="H142">
        <v>44</v>
      </c>
      <c r="I142">
        <v>55</v>
      </c>
      <c r="J142">
        <v>62</v>
      </c>
      <c r="K142">
        <v>439</v>
      </c>
      <c r="L142">
        <v>216</v>
      </c>
      <c r="M142">
        <v>23</v>
      </c>
      <c r="N142">
        <v>190</v>
      </c>
      <c r="O142">
        <v>196</v>
      </c>
      <c r="P142">
        <v>210</v>
      </c>
      <c r="Q142">
        <v>267</v>
      </c>
      <c r="R142">
        <v>235</v>
      </c>
      <c r="S142">
        <v>219</v>
      </c>
      <c r="T142">
        <v>199</v>
      </c>
      <c r="U142">
        <v>153</v>
      </c>
    </row>
    <row r="143" spans="1:21">
      <c r="A143">
        <v>190427</v>
      </c>
      <c r="B143" t="s">
        <v>174</v>
      </c>
      <c r="C143">
        <v>77</v>
      </c>
      <c r="D143">
        <v>66.5</v>
      </c>
      <c r="E143">
        <v>35.5</v>
      </c>
      <c r="F143">
        <v>56</v>
      </c>
      <c r="G143">
        <v>65</v>
      </c>
      <c r="H143">
        <v>67</v>
      </c>
      <c r="I143">
        <v>67</v>
      </c>
      <c r="J143">
        <v>34</v>
      </c>
      <c r="K143">
        <v>468</v>
      </c>
      <c r="L143">
        <v>199</v>
      </c>
      <c r="M143">
        <v>21</v>
      </c>
      <c r="N143">
        <v>165</v>
      </c>
      <c r="O143">
        <v>128</v>
      </c>
      <c r="P143">
        <v>256</v>
      </c>
      <c r="Q143">
        <v>267</v>
      </c>
      <c r="R143">
        <v>191</v>
      </c>
      <c r="S143">
        <v>106</v>
      </c>
      <c r="T143">
        <v>132</v>
      </c>
      <c r="U143">
        <v>262</v>
      </c>
    </row>
    <row r="144" spans="1:21">
      <c r="A144">
        <v>190428</v>
      </c>
      <c r="B144" t="s">
        <v>175</v>
      </c>
      <c r="C144">
        <v>81.5</v>
      </c>
      <c r="D144">
        <v>68</v>
      </c>
      <c r="E144">
        <v>68.5</v>
      </c>
      <c r="F144">
        <v>69</v>
      </c>
      <c r="G144">
        <v>90</v>
      </c>
      <c r="H144">
        <v>74</v>
      </c>
      <c r="I144">
        <v>85</v>
      </c>
      <c r="J144">
        <v>85</v>
      </c>
      <c r="K144">
        <v>621</v>
      </c>
      <c r="L144">
        <v>83</v>
      </c>
      <c r="M144">
        <v>7</v>
      </c>
      <c r="N144">
        <v>133</v>
      </c>
      <c r="O144">
        <v>119</v>
      </c>
      <c r="P144">
        <v>133</v>
      </c>
      <c r="Q144">
        <v>194</v>
      </c>
      <c r="R144">
        <v>18</v>
      </c>
      <c r="S144">
        <v>75</v>
      </c>
      <c r="T144">
        <v>44</v>
      </c>
      <c r="U144">
        <v>51</v>
      </c>
    </row>
    <row r="145" spans="1:21">
      <c r="A145">
        <v>190429</v>
      </c>
      <c r="B145" t="s">
        <v>176</v>
      </c>
      <c r="C145">
        <v>79.5</v>
      </c>
      <c r="D145">
        <v>97.5</v>
      </c>
      <c r="E145">
        <v>70.5</v>
      </c>
      <c r="F145">
        <v>71</v>
      </c>
      <c r="G145">
        <v>56</v>
      </c>
      <c r="H145">
        <v>72</v>
      </c>
      <c r="I145">
        <v>82</v>
      </c>
      <c r="J145">
        <v>76</v>
      </c>
      <c r="K145">
        <v>604.5</v>
      </c>
      <c r="L145">
        <v>99</v>
      </c>
      <c r="M145">
        <v>9</v>
      </c>
      <c r="N145">
        <v>146</v>
      </c>
      <c r="O145">
        <v>35</v>
      </c>
      <c r="P145">
        <v>127</v>
      </c>
      <c r="Q145">
        <v>180</v>
      </c>
      <c r="R145">
        <v>229</v>
      </c>
      <c r="S145">
        <v>85</v>
      </c>
      <c r="T145">
        <v>63</v>
      </c>
      <c r="U145">
        <v>106</v>
      </c>
    </row>
    <row r="146" spans="1:21">
      <c r="A146">
        <v>190431</v>
      </c>
      <c r="B146" t="s">
        <v>177</v>
      </c>
      <c r="C146">
        <v>66.5</v>
      </c>
      <c r="D146">
        <v>69.5</v>
      </c>
      <c r="E146">
        <v>41</v>
      </c>
      <c r="F146">
        <v>62</v>
      </c>
      <c r="G146">
        <v>56</v>
      </c>
      <c r="H146">
        <v>30</v>
      </c>
      <c r="I146">
        <v>45</v>
      </c>
      <c r="J146">
        <v>52</v>
      </c>
      <c r="K146">
        <v>422</v>
      </c>
      <c r="L146">
        <v>223</v>
      </c>
      <c r="M146">
        <v>25</v>
      </c>
      <c r="N146">
        <v>226</v>
      </c>
      <c r="O146">
        <v>111</v>
      </c>
      <c r="P146">
        <v>242</v>
      </c>
      <c r="Q146">
        <v>240</v>
      </c>
      <c r="R146">
        <v>229</v>
      </c>
      <c r="S146">
        <v>265</v>
      </c>
      <c r="T146">
        <v>241</v>
      </c>
      <c r="U146">
        <v>192</v>
      </c>
    </row>
    <row r="147" spans="1:21">
      <c r="A147">
        <v>190432</v>
      </c>
      <c r="B147" t="s">
        <v>178</v>
      </c>
      <c r="C147">
        <v>84.5</v>
      </c>
      <c r="D147">
        <v>31.5</v>
      </c>
      <c r="E147">
        <v>78</v>
      </c>
      <c r="F147">
        <v>72</v>
      </c>
      <c r="G147">
        <v>47</v>
      </c>
      <c r="H147">
        <v>50</v>
      </c>
      <c r="I147">
        <v>63</v>
      </c>
      <c r="J147">
        <v>30</v>
      </c>
      <c r="K147">
        <v>456</v>
      </c>
      <c r="L147">
        <v>209</v>
      </c>
      <c r="M147">
        <v>22</v>
      </c>
      <c r="N147">
        <v>114</v>
      </c>
      <c r="O147">
        <v>224</v>
      </c>
      <c r="P147">
        <v>98</v>
      </c>
      <c r="Q147">
        <v>173</v>
      </c>
      <c r="R147">
        <v>254</v>
      </c>
      <c r="S147">
        <v>188</v>
      </c>
      <c r="T147">
        <v>157</v>
      </c>
      <c r="U147">
        <v>277</v>
      </c>
    </row>
    <row r="148" spans="1:21">
      <c r="A148">
        <v>190433</v>
      </c>
      <c r="B148" t="s">
        <v>179</v>
      </c>
      <c r="C148">
        <v>86</v>
      </c>
      <c r="D148">
        <v>68.5</v>
      </c>
      <c r="E148">
        <v>72.5</v>
      </c>
      <c r="F148">
        <v>87</v>
      </c>
      <c r="G148">
        <v>73</v>
      </c>
      <c r="H148">
        <v>57</v>
      </c>
      <c r="I148">
        <v>73</v>
      </c>
      <c r="J148">
        <v>53</v>
      </c>
      <c r="K148">
        <v>570</v>
      </c>
      <c r="L148">
        <v>124</v>
      </c>
      <c r="M148">
        <v>12</v>
      </c>
      <c r="N148">
        <v>100</v>
      </c>
      <c r="O148">
        <v>117</v>
      </c>
      <c r="P148">
        <v>117</v>
      </c>
      <c r="Q148">
        <v>27</v>
      </c>
      <c r="R148">
        <v>141</v>
      </c>
      <c r="S148">
        <v>154</v>
      </c>
      <c r="T148">
        <v>104</v>
      </c>
      <c r="U148">
        <v>190</v>
      </c>
    </row>
    <row r="149" spans="1:21">
      <c r="A149">
        <v>190435</v>
      </c>
      <c r="B149" t="s">
        <v>180</v>
      </c>
      <c r="C149">
        <v>86.5</v>
      </c>
      <c r="D149">
        <v>61</v>
      </c>
      <c r="E149">
        <v>75</v>
      </c>
      <c r="F149">
        <v>71</v>
      </c>
      <c r="G149">
        <v>74</v>
      </c>
      <c r="H149">
        <v>75</v>
      </c>
      <c r="I149">
        <v>72</v>
      </c>
      <c r="J149">
        <v>60</v>
      </c>
      <c r="K149">
        <v>574.5</v>
      </c>
      <c r="L149">
        <v>120</v>
      </c>
      <c r="M149">
        <v>11</v>
      </c>
      <c r="N149">
        <v>96</v>
      </c>
      <c r="O149">
        <v>149</v>
      </c>
      <c r="P149">
        <v>108</v>
      </c>
      <c r="Q149">
        <v>180</v>
      </c>
      <c r="R149">
        <v>131</v>
      </c>
      <c r="S149">
        <v>69</v>
      </c>
      <c r="T149">
        <v>109</v>
      </c>
      <c r="U149">
        <v>162</v>
      </c>
    </row>
    <row r="150" spans="1:21">
      <c r="A150">
        <v>190436</v>
      </c>
      <c r="B150" t="s">
        <v>181</v>
      </c>
      <c r="C150">
        <v>78</v>
      </c>
      <c r="D150">
        <v>16</v>
      </c>
      <c r="E150">
        <v>43.5</v>
      </c>
      <c r="F150">
        <v>53</v>
      </c>
      <c r="G150">
        <v>41</v>
      </c>
      <c r="H150">
        <v>24</v>
      </c>
      <c r="I150">
        <v>48</v>
      </c>
      <c r="J150">
        <v>32</v>
      </c>
      <c r="K150">
        <v>335.5</v>
      </c>
      <c r="L150">
        <v>263</v>
      </c>
      <c r="M150">
        <v>31</v>
      </c>
      <c r="N150">
        <v>155</v>
      </c>
      <c r="O150">
        <v>263</v>
      </c>
      <c r="P150">
        <v>234</v>
      </c>
      <c r="Q150">
        <v>277</v>
      </c>
      <c r="R150">
        <v>267</v>
      </c>
      <c r="S150">
        <v>280</v>
      </c>
      <c r="T150">
        <v>226</v>
      </c>
      <c r="U150">
        <v>269</v>
      </c>
    </row>
    <row r="151" spans="1:21">
      <c r="A151">
        <v>190437</v>
      </c>
      <c r="B151" t="s">
        <v>182</v>
      </c>
      <c r="C151">
        <v>86.5</v>
      </c>
      <c r="D151">
        <v>79.5</v>
      </c>
      <c r="E151">
        <v>74.5</v>
      </c>
      <c r="F151">
        <v>76</v>
      </c>
      <c r="G151">
        <v>79</v>
      </c>
      <c r="H151">
        <v>51</v>
      </c>
      <c r="I151">
        <v>84</v>
      </c>
      <c r="J151">
        <v>76</v>
      </c>
      <c r="K151">
        <v>606.5</v>
      </c>
      <c r="L151">
        <v>92</v>
      </c>
      <c r="M151">
        <v>8</v>
      </c>
      <c r="N151">
        <v>96</v>
      </c>
      <c r="O151">
        <v>68</v>
      </c>
      <c r="P151">
        <v>110</v>
      </c>
      <c r="Q151">
        <v>135</v>
      </c>
      <c r="R151">
        <v>97</v>
      </c>
      <c r="S151">
        <v>180</v>
      </c>
      <c r="T151">
        <v>51</v>
      </c>
      <c r="U151">
        <v>106</v>
      </c>
    </row>
    <row r="152" spans="1:21">
      <c r="A152">
        <v>190438</v>
      </c>
      <c r="B152" t="s">
        <v>183</v>
      </c>
      <c r="C152">
        <v>5</v>
      </c>
      <c r="D152">
        <v>9</v>
      </c>
      <c r="E152">
        <v>22</v>
      </c>
      <c r="F152">
        <v>27</v>
      </c>
      <c r="G152">
        <v>21</v>
      </c>
      <c r="H152">
        <v>22</v>
      </c>
      <c r="I152">
        <v>16</v>
      </c>
      <c r="J152">
        <v>12</v>
      </c>
      <c r="K152">
        <v>134</v>
      </c>
      <c r="L152">
        <v>302</v>
      </c>
      <c r="M152">
        <v>37</v>
      </c>
      <c r="N152">
        <v>302</v>
      </c>
      <c r="O152">
        <v>287</v>
      </c>
      <c r="P152">
        <v>299</v>
      </c>
      <c r="Q152">
        <v>298</v>
      </c>
      <c r="R152">
        <v>295</v>
      </c>
      <c r="S152">
        <v>285</v>
      </c>
      <c r="T152">
        <v>300</v>
      </c>
      <c r="U152">
        <v>298</v>
      </c>
    </row>
    <row r="153" spans="1:21">
      <c r="A153">
        <v>190439</v>
      </c>
      <c r="B153" t="s">
        <v>184</v>
      </c>
      <c r="C153">
        <v>65.5</v>
      </c>
      <c r="D153">
        <v>15</v>
      </c>
      <c r="E153">
        <v>29.5</v>
      </c>
      <c r="F153">
        <v>61</v>
      </c>
      <c r="G153">
        <v>56</v>
      </c>
      <c r="H153">
        <v>30</v>
      </c>
      <c r="I153">
        <v>57</v>
      </c>
      <c r="J153">
        <v>14</v>
      </c>
      <c r="K153">
        <v>328</v>
      </c>
      <c r="L153">
        <v>266</v>
      </c>
      <c r="M153">
        <v>32</v>
      </c>
      <c r="N153">
        <v>230</v>
      </c>
      <c r="O153">
        <v>267</v>
      </c>
      <c r="P153">
        <v>272</v>
      </c>
      <c r="Q153">
        <v>244</v>
      </c>
      <c r="R153">
        <v>229</v>
      </c>
      <c r="S153">
        <v>265</v>
      </c>
      <c r="T153">
        <v>189</v>
      </c>
      <c r="U153">
        <v>296</v>
      </c>
    </row>
    <row r="154" spans="1:21">
      <c r="A154">
        <v>190440</v>
      </c>
      <c r="B154" t="s">
        <v>185</v>
      </c>
      <c r="C154">
        <v>6</v>
      </c>
      <c r="D154">
        <v>6</v>
      </c>
      <c r="E154">
        <v>27</v>
      </c>
      <c r="F154">
        <v>12</v>
      </c>
      <c r="G154">
        <v>6</v>
      </c>
      <c r="H154">
        <v>20</v>
      </c>
      <c r="I154">
        <v>18</v>
      </c>
      <c r="J154">
        <v>9</v>
      </c>
      <c r="K154">
        <v>104</v>
      </c>
      <c r="L154">
        <v>303</v>
      </c>
      <c r="M154">
        <v>38</v>
      </c>
      <c r="N154">
        <v>301</v>
      </c>
      <c r="O154">
        <v>294</v>
      </c>
      <c r="P154">
        <v>286</v>
      </c>
      <c r="Q154">
        <v>301</v>
      </c>
      <c r="R154">
        <v>301</v>
      </c>
      <c r="S154">
        <v>290</v>
      </c>
      <c r="T154">
        <v>299</v>
      </c>
      <c r="U154">
        <v>299</v>
      </c>
    </row>
    <row r="155" spans="1:21">
      <c r="A155">
        <v>190501</v>
      </c>
      <c r="B155" t="s">
        <v>186</v>
      </c>
      <c r="C155">
        <v>38.5</v>
      </c>
      <c r="D155">
        <v>7</v>
      </c>
      <c r="E155">
        <v>42</v>
      </c>
      <c r="F155">
        <v>53</v>
      </c>
      <c r="G155">
        <v>37</v>
      </c>
      <c r="H155">
        <v>39</v>
      </c>
      <c r="I155">
        <v>51</v>
      </c>
      <c r="J155">
        <v>52</v>
      </c>
      <c r="K155">
        <v>319.5</v>
      </c>
      <c r="L155">
        <v>268</v>
      </c>
      <c r="M155">
        <v>33</v>
      </c>
      <c r="N155">
        <v>285</v>
      </c>
      <c r="O155">
        <v>293</v>
      </c>
      <c r="P155">
        <v>237</v>
      </c>
      <c r="Q155">
        <v>277</v>
      </c>
      <c r="R155">
        <v>279</v>
      </c>
      <c r="S155">
        <v>244</v>
      </c>
      <c r="T155">
        <v>221</v>
      </c>
      <c r="U155">
        <v>192</v>
      </c>
    </row>
    <row r="156" spans="1:21">
      <c r="A156">
        <v>190502</v>
      </c>
      <c r="B156" t="s">
        <v>187</v>
      </c>
      <c r="C156">
        <v>58</v>
      </c>
      <c r="F156">
        <v>81</v>
      </c>
      <c r="G156">
        <v>60</v>
      </c>
      <c r="H156">
        <v>36</v>
      </c>
      <c r="J156">
        <v>43</v>
      </c>
      <c r="K156">
        <v>278</v>
      </c>
      <c r="L156">
        <v>284</v>
      </c>
      <c r="M156">
        <v>35</v>
      </c>
      <c r="N156">
        <v>261</v>
      </c>
      <c r="O156" t="e">
        <v>#N/A</v>
      </c>
      <c r="P156" t="e">
        <v>#N/A</v>
      </c>
      <c r="Q156">
        <v>84</v>
      </c>
      <c r="R156">
        <v>217</v>
      </c>
      <c r="S156">
        <v>254</v>
      </c>
      <c r="T156" t="e">
        <v>#N/A</v>
      </c>
      <c r="U156">
        <v>234</v>
      </c>
    </row>
    <row r="157" spans="1:21">
      <c r="A157">
        <v>190503</v>
      </c>
      <c r="B157" t="s">
        <v>188</v>
      </c>
      <c r="C157">
        <v>69</v>
      </c>
      <c r="D157">
        <v>38.5</v>
      </c>
      <c r="E157">
        <v>51</v>
      </c>
      <c r="F157">
        <v>69</v>
      </c>
      <c r="G157">
        <v>50</v>
      </c>
      <c r="H157">
        <v>36</v>
      </c>
      <c r="I157">
        <v>57</v>
      </c>
      <c r="J157">
        <v>58</v>
      </c>
      <c r="K157">
        <v>428.5</v>
      </c>
      <c r="L157">
        <v>220</v>
      </c>
      <c r="M157">
        <v>28</v>
      </c>
      <c r="N157">
        <v>210</v>
      </c>
      <c r="O157">
        <v>209</v>
      </c>
      <c r="P157">
        <v>209</v>
      </c>
      <c r="Q157">
        <v>194</v>
      </c>
      <c r="R157">
        <v>246</v>
      </c>
      <c r="S157">
        <v>254</v>
      </c>
      <c r="T157">
        <v>189</v>
      </c>
      <c r="U157">
        <v>167</v>
      </c>
    </row>
    <row r="158" spans="1:21">
      <c r="A158">
        <v>190504</v>
      </c>
      <c r="B158" t="s">
        <v>189</v>
      </c>
      <c r="C158">
        <v>89.5</v>
      </c>
      <c r="D158">
        <v>46.5</v>
      </c>
      <c r="E158">
        <v>61.5</v>
      </c>
      <c r="F158">
        <v>89</v>
      </c>
      <c r="G158">
        <v>78</v>
      </c>
      <c r="H158">
        <v>72</v>
      </c>
      <c r="I158">
        <v>82</v>
      </c>
      <c r="J158">
        <v>87</v>
      </c>
      <c r="K158">
        <v>605.5</v>
      </c>
      <c r="L158">
        <v>95</v>
      </c>
      <c r="M158">
        <v>15</v>
      </c>
      <c r="N158">
        <v>75</v>
      </c>
      <c r="O158">
        <v>187</v>
      </c>
      <c r="P158">
        <v>156</v>
      </c>
      <c r="Q158">
        <v>16</v>
      </c>
      <c r="R158">
        <v>106</v>
      </c>
      <c r="S158">
        <v>85</v>
      </c>
      <c r="T158">
        <v>63</v>
      </c>
      <c r="U158">
        <v>36</v>
      </c>
    </row>
    <row r="159" spans="1:21">
      <c r="A159">
        <v>190505</v>
      </c>
      <c r="B159" t="s">
        <v>190</v>
      </c>
      <c r="C159">
        <v>87.5</v>
      </c>
      <c r="D159">
        <v>76.5</v>
      </c>
      <c r="E159">
        <v>80.65</v>
      </c>
      <c r="F159">
        <v>88</v>
      </c>
      <c r="G159">
        <v>86</v>
      </c>
      <c r="H159">
        <v>74</v>
      </c>
      <c r="I159">
        <v>84</v>
      </c>
      <c r="J159">
        <v>87</v>
      </c>
      <c r="K159">
        <v>663.65</v>
      </c>
      <c r="L159">
        <v>52</v>
      </c>
      <c r="M159">
        <v>7</v>
      </c>
      <c r="N159">
        <v>88</v>
      </c>
      <c r="O159">
        <v>84</v>
      </c>
      <c r="P159">
        <v>91</v>
      </c>
      <c r="Q159">
        <v>23</v>
      </c>
      <c r="R159">
        <v>36</v>
      </c>
      <c r="S159">
        <v>75</v>
      </c>
      <c r="T159">
        <v>51</v>
      </c>
      <c r="U159">
        <v>36</v>
      </c>
    </row>
    <row r="160" spans="1:21">
      <c r="A160">
        <v>190506</v>
      </c>
      <c r="B160" t="s">
        <v>191</v>
      </c>
      <c r="C160">
        <v>64</v>
      </c>
      <c r="D160">
        <v>54.5</v>
      </c>
      <c r="E160">
        <v>53.5</v>
      </c>
      <c r="F160">
        <v>65</v>
      </c>
      <c r="G160">
        <v>59</v>
      </c>
      <c r="H160">
        <v>44</v>
      </c>
      <c r="I160">
        <v>66</v>
      </c>
      <c r="J160">
        <v>65</v>
      </c>
      <c r="K160">
        <v>471</v>
      </c>
      <c r="L160">
        <v>195</v>
      </c>
      <c r="M160">
        <v>24</v>
      </c>
      <c r="N160">
        <v>237</v>
      </c>
      <c r="O160">
        <v>167</v>
      </c>
      <c r="P160">
        <v>200</v>
      </c>
      <c r="Q160">
        <v>223</v>
      </c>
      <c r="R160">
        <v>220</v>
      </c>
      <c r="S160">
        <v>219</v>
      </c>
      <c r="T160">
        <v>137</v>
      </c>
      <c r="U160">
        <v>144</v>
      </c>
    </row>
    <row r="161" spans="1:21">
      <c r="A161">
        <v>190507</v>
      </c>
      <c r="B161" t="s">
        <v>192</v>
      </c>
      <c r="C161">
        <v>74.5</v>
      </c>
      <c r="D161">
        <v>22.5</v>
      </c>
      <c r="E161">
        <v>65</v>
      </c>
      <c r="F161">
        <v>76</v>
      </c>
      <c r="G161">
        <v>82</v>
      </c>
      <c r="H161">
        <v>73</v>
      </c>
      <c r="I161">
        <v>81</v>
      </c>
      <c r="J161">
        <v>54</v>
      </c>
      <c r="K161">
        <v>528</v>
      </c>
      <c r="L161">
        <v>153</v>
      </c>
      <c r="M161">
        <v>20</v>
      </c>
      <c r="N161">
        <v>179</v>
      </c>
      <c r="O161">
        <v>252</v>
      </c>
      <c r="P161">
        <v>142</v>
      </c>
      <c r="Q161">
        <v>135</v>
      </c>
      <c r="R161">
        <v>75</v>
      </c>
      <c r="S161">
        <v>80</v>
      </c>
      <c r="T161">
        <v>71</v>
      </c>
      <c r="U161">
        <v>188</v>
      </c>
    </row>
    <row r="162" spans="1:21">
      <c r="A162">
        <v>190508</v>
      </c>
      <c r="B162" t="s">
        <v>193</v>
      </c>
      <c r="C162">
        <v>54</v>
      </c>
      <c r="D162">
        <v>16</v>
      </c>
      <c r="E162">
        <v>40</v>
      </c>
      <c r="F162">
        <v>59</v>
      </c>
      <c r="G162">
        <v>25</v>
      </c>
      <c r="H162">
        <v>33</v>
      </c>
      <c r="I162">
        <v>42</v>
      </c>
      <c r="J162">
        <v>20</v>
      </c>
      <c r="K162">
        <v>289</v>
      </c>
      <c r="L162">
        <v>278</v>
      </c>
      <c r="M162">
        <v>34</v>
      </c>
      <c r="N162">
        <v>272</v>
      </c>
      <c r="O162">
        <v>263</v>
      </c>
      <c r="P162">
        <v>247</v>
      </c>
      <c r="Q162">
        <v>255</v>
      </c>
      <c r="R162">
        <v>290</v>
      </c>
      <c r="S162">
        <v>262</v>
      </c>
      <c r="T162">
        <v>250</v>
      </c>
      <c r="U162">
        <v>292</v>
      </c>
    </row>
    <row r="163" spans="1:21">
      <c r="A163">
        <v>190509</v>
      </c>
      <c r="B163" t="s">
        <v>194</v>
      </c>
      <c r="C163">
        <v>63.5</v>
      </c>
      <c r="D163">
        <v>16</v>
      </c>
      <c r="E163">
        <v>27.5</v>
      </c>
      <c r="F163">
        <v>58</v>
      </c>
      <c r="G163">
        <v>63</v>
      </c>
      <c r="H163">
        <v>46</v>
      </c>
      <c r="I163">
        <v>41</v>
      </c>
      <c r="J163">
        <v>43</v>
      </c>
      <c r="K163">
        <v>358</v>
      </c>
      <c r="L163">
        <v>254</v>
      </c>
      <c r="M163">
        <v>31</v>
      </c>
      <c r="N163">
        <v>239</v>
      </c>
      <c r="O163">
        <v>263</v>
      </c>
      <c r="P163">
        <v>284</v>
      </c>
      <c r="Q163">
        <v>258</v>
      </c>
      <c r="R163">
        <v>202</v>
      </c>
      <c r="S163">
        <v>210</v>
      </c>
      <c r="T163">
        <v>253</v>
      </c>
      <c r="U163">
        <v>234</v>
      </c>
    </row>
    <row r="164" spans="1:21">
      <c r="A164">
        <v>190510</v>
      </c>
      <c r="B164" t="s">
        <v>195</v>
      </c>
      <c r="C164">
        <v>57</v>
      </c>
      <c r="D164">
        <v>36.5</v>
      </c>
      <c r="E164">
        <v>57.5</v>
      </c>
      <c r="F164">
        <v>55</v>
      </c>
      <c r="G164">
        <v>66</v>
      </c>
      <c r="H164">
        <v>59</v>
      </c>
      <c r="I164">
        <v>62</v>
      </c>
      <c r="J164">
        <v>50</v>
      </c>
      <c r="K164">
        <v>443</v>
      </c>
      <c r="L164">
        <v>215</v>
      </c>
      <c r="M164">
        <v>26</v>
      </c>
      <c r="N164">
        <v>264</v>
      </c>
      <c r="O164">
        <v>212</v>
      </c>
      <c r="P164">
        <v>180</v>
      </c>
      <c r="Q164">
        <v>271</v>
      </c>
      <c r="R164">
        <v>183</v>
      </c>
      <c r="S164">
        <v>137</v>
      </c>
      <c r="T164">
        <v>159</v>
      </c>
      <c r="U164">
        <v>204</v>
      </c>
    </row>
    <row r="165" spans="1:21">
      <c r="A165">
        <v>190511</v>
      </c>
      <c r="B165" t="s">
        <v>196</v>
      </c>
      <c r="C165">
        <v>61</v>
      </c>
      <c r="D165">
        <v>37.5</v>
      </c>
      <c r="E165">
        <v>56.5</v>
      </c>
      <c r="F165">
        <v>73</v>
      </c>
      <c r="G165">
        <v>88</v>
      </c>
      <c r="H165">
        <v>51</v>
      </c>
      <c r="I165">
        <v>89</v>
      </c>
      <c r="J165">
        <v>78</v>
      </c>
      <c r="K165">
        <v>534</v>
      </c>
      <c r="L165">
        <v>146</v>
      </c>
      <c r="M165">
        <v>18</v>
      </c>
      <c r="N165">
        <v>249</v>
      </c>
      <c r="O165">
        <v>211</v>
      </c>
      <c r="P165">
        <v>189</v>
      </c>
      <c r="Q165">
        <v>167</v>
      </c>
      <c r="R165">
        <v>25</v>
      </c>
      <c r="S165">
        <v>180</v>
      </c>
      <c r="T165">
        <v>25</v>
      </c>
      <c r="U165">
        <v>90</v>
      </c>
    </row>
    <row r="166" spans="1:21">
      <c r="A166">
        <v>190512</v>
      </c>
      <c r="B166" t="s">
        <v>197</v>
      </c>
      <c r="C166">
        <v>86.5</v>
      </c>
      <c r="D166">
        <v>73</v>
      </c>
      <c r="E166">
        <v>61</v>
      </c>
      <c r="F166">
        <v>78</v>
      </c>
      <c r="G166">
        <v>83</v>
      </c>
      <c r="H166">
        <v>67</v>
      </c>
      <c r="I166">
        <v>82</v>
      </c>
      <c r="J166">
        <v>77</v>
      </c>
      <c r="K166">
        <v>607.5</v>
      </c>
      <c r="L166">
        <v>89</v>
      </c>
      <c r="M166">
        <v>13</v>
      </c>
      <c r="N166">
        <v>96</v>
      </c>
      <c r="O166">
        <v>102</v>
      </c>
      <c r="P166">
        <v>163</v>
      </c>
      <c r="Q166">
        <v>114</v>
      </c>
      <c r="R166">
        <v>58</v>
      </c>
      <c r="S166">
        <v>106</v>
      </c>
      <c r="T166">
        <v>63</v>
      </c>
      <c r="U166">
        <v>97</v>
      </c>
    </row>
    <row r="167" spans="1:21">
      <c r="A167">
        <v>190513</v>
      </c>
      <c r="B167" t="s">
        <v>198</v>
      </c>
      <c r="C167">
        <v>61</v>
      </c>
      <c r="D167">
        <v>30</v>
      </c>
      <c r="E167">
        <v>57</v>
      </c>
      <c r="F167">
        <v>70</v>
      </c>
      <c r="G167">
        <v>65</v>
      </c>
      <c r="H167">
        <v>47</v>
      </c>
      <c r="I167">
        <v>74</v>
      </c>
      <c r="J167">
        <v>52</v>
      </c>
      <c r="K167">
        <v>456</v>
      </c>
      <c r="L167">
        <v>209</v>
      </c>
      <c r="M167">
        <v>25</v>
      </c>
      <c r="N167">
        <v>249</v>
      </c>
      <c r="O167">
        <v>229</v>
      </c>
      <c r="P167">
        <v>183</v>
      </c>
      <c r="Q167">
        <v>190</v>
      </c>
      <c r="R167">
        <v>191</v>
      </c>
      <c r="S167">
        <v>203</v>
      </c>
      <c r="T167">
        <v>102</v>
      </c>
      <c r="U167">
        <v>192</v>
      </c>
    </row>
    <row r="168" spans="1:21">
      <c r="A168">
        <v>190514</v>
      </c>
      <c r="B168" t="s">
        <v>199</v>
      </c>
      <c r="C168">
        <v>51</v>
      </c>
      <c r="D168">
        <v>19</v>
      </c>
      <c r="E168">
        <v>59.5</v>
      </c>
      <c r="F168">
        <v>53</v>
      </c>
      <c r="G168">
        <v>45</v>
      </c>
      <c r="H168">
        <v>23</v>
      </c>
      <c r="I168">
        <v>56</v>
      </c>
      <c r="J168">
        <v>42</v>
      </c>
      <c r="K168">
        <v>348.5</v>
      </c>
      <c r="L168">
        <v>258</v>
      </c>
      <c r="M168">
        <v>32</v>
      </c>
      <c r="N168">
        <v>277</v>
      </c>
      <c r="O168">
        <v>256</v>
      </c>
      <c r="P168">
        <v>172</v>
      </c>
      <c r="Q168">
        <v>277</v>
      </c>
      <c r="R168">
        <v>258</v>
      </c>
      <c r="S168">
        <v>283</v>
      </c>
      <c r="T168">
        <v>194</v>
      </c>
      <c r="U168">
        <v>241</v>
      </c>
    </row>
    <row r="169" spans="1:21">
      <c r="A169">
        <v>190515</v>
      </c>
      <c r="B169" t="s">
        <v>200</v>
      </c>
      <c r="C169">
        <v>65</v>
      </c>
      <c r="D169">
        <v>53.5</v>
      </c>
      <c r="E169">
        <v>53</v>
      </c>
      <c r="F169">
        <v>66</v>
      </c>
      <c r="G169">
        <v>55</v>
      </c>
      <c r="H169">
        <v>51</v>
      </c>
      <c r="I169">
        <v>66</v>
      </c>
      <c r="J169">
        <v>77</v>
      </c>
      <c r="K169">
        <v>486.5</v>
      </c>
      <c r="L169">
        <v>180</v>
      </c>
      <c r="M169">
        <v>23</v>
      </c>
      <c r="N169">
        <v>231</v>
      </c>
      <c r="O169">
        <v>170</v>
      </c>
      <c r="P169">
        <v>201</v>
      </c>
      <c r="Q169">
        <v>216</v>
      </c>
      <c r="R169">
        <v>235</v>
      </c>
      <c r="S169">
        <v>180</v>
      </c>
      <c r="T169">
        <v>137</v>
      </c>
      <c r="U169">
        <v>97</v>
      </c>
    </row>
    <row r="170" spans="1:21">
      <c r="A170">
        <v>190516</v>
      </c>
      <c r="B170" t="s">
        <v>201</v>
      </c>
      <c r="C170">
        <v>28.5</v>
      </c>
      <c r="D170">
        <v>71</v>
      </c>
      <c r="E170">
        <v>59</v>
      </c>
      <c r="F170">
        <v>55</v>
      </c>
      <c r="G170">
        <v>54</v>
      </c>
      <c r="H170">
        <v>48</v>
      </c>
      <c r="I170">
        <v>67</v>
      </c>
      <c r="J170">
        <v>50</v>
      </c>
      <c r="K170">
        <v>432.5</v>
      </c>
      <c r="L170">
        <v>218</v>
      </c>
      <c r="M170">
        <v>27</v>
      </c>
      <c r="N170">
        <v>292</v>
      </c>
      <c r="O170">
        <v>105</v>
      </c>
      <c r="P170">
        <v>173</v>
      </c>
      <c r="Q170">
        <v>271</v>
      </c>
      <c r="R170">
        <v>239</v>
      </c>
      <c r="S170">
        <v>198</v>
      </c>
      <c r="T170">
        <v>132</v>
      </c>
      <c r="U170">
        <v>204</v>
      </c>
    </row>
    <row r="171" spans="1:21">
      <c r="A171">
        <v>190517</v>
      </c>
      <c r="B171" t="s">
        <v>202</v>
      </c>
      <c r="C171">
        <v>82.5</v>
      </c>
      <c r="D171">
        <v>76.5</v>
      </c>
      <c r="E171">
        <v>74.5</v>
      </c>
      <c r="F171">
        <v>85</v>
      </c>
      <c r="G171">
        <v>86</v>
      </c>
      <c r="H171">
        <v>87</v>
      </c>
      <c r="I171">
        <v>90</v>
      </c>
      <c r="J171">
        <v>87</v>
      </c>
      <c r="K171">
        <v>668.5</v>
      </c>
      <c r="L171">
        <v>50</v>
      </c>
      <c r="M171">
        <v>5</v>
      </c>
      <c r="N171">
        <v>125</v>
      </c>
      <c r="O171">
        <v>84</v>
      </c>
      <c r="P171">
        <v>110</v>
      </c>
      <c r="Q171">
        <v>39</v>
      </c>
      <c r="R171">
        <v>36</v>
      </c>
      <c r="S171">
        <v>35</v>
      </c>
      <c r="T171">
        <v>24</v>
      </c>
      <c r="U171">
        <v>36</v>
      </c>
    </row>
    <row r="172" spans="1:21">
      <c r="A172">
        <v>190518</v>
      </c>
      <c r="B172" t="s">
        <v>203</v>
      </c>
      <c r="C172">
        <v>100.5</v>
      </c>
      <c r="D172">
        <v>64</v>
      </c>
      <c r="E172">
        <v>88.5</v>
      </c>
      <c r="F172">
        <v>91</v>
      </c>
      <c r="G172">
        <v>88</v>
      </c>
      <c r="H172">
        <v>80</v>
      </c>
      <c r="I172">
        <v>88</v>
      </c>
      <c r="J172">
        <v>72</v>
      </c>
      <c r="K172">
        <v>672</v>
      </c>
      <c r="L172">
        <v>48</v>
      </c>
      <c r="M172">
        <v>4</v>
      </c>
      <c r="N172">
        <v>14</v>
      </c>
      <c r="O172">
        <v>135</v>
      </c>
      <c r="P172">
        <v>53</v>
      </c>
      <c r="Q172">
        <v>9</v>
      </c>
      <c r="R172">
        <v>25</v>
      </c>
      <c r="S172">
        <v>52</v>
      </c>
      <c r="T172">
        <v>31</v>
      </c>
      <c r="U172">
        <v>121</v>
      </c>
    </row>
    <row r="173" spans="1:21">
      <c r="A173">
        <v>190519</v>
      </c>
      <c r="B173" t="s">
        <v>204</v>
      </c>
      <c r="C173">
        <v>83.5</v>
      </c>
      <c r="D173">
        <v>77.5</v>
      </c>
      <c r="E173">
        <v>87.5</v>
      </c>
      <c r="F173">
        <v>82</v>
      </c>
      <c r="G173">
        <v>84</v>
      </c>
      <c r="H173">
        <v>72</v>
      </c>
      <c r="I173">
        <v>89</v>
      </c>
      <c r="J173">
        <v>91</v>
      </c>
      <c r="K173">
        <v>666.5</v>
      </c>
      <c r="L173">
        <v>51</v>
      </c>
      <c r="M173">
        <v>6</v>
      </c>
      <c r="N173">
        <v>119</v>
      </c>
      <c r="O173">
        <v>82</v>
      </c>
      <c r="P173">
        <v>61</v>
      </c>
      <c r="Q173">
        <v>73</v>
      </c>
      <c r="R173">
        <v>51</v>
      </c>
      <c r="S173">
        <v>85</v>
      </c>
      <c r="T173">
        <v>25</v>
      </c>
      <c r="U173">
        <v>21</v>
      </c>
    </row>
    <row r="174" spans="1:21">
      <c r="A174">
        <v>190520</v>
      </c>
      <c r="B174" t="s">
        <v>205</v>
      </c>
      <c r="C174">
        <v>76</v>
      </c>
      <c r="D174">
        <v>74.5</v>
      </c>
      <c r="E174">
        <v>79</v>
      </c>
      <c r="F174">
        <v>77</v>
      </c>
      <c r="G174">
        <v>69</v>
      </c>
      <c r="H174">
        <v>76</v>
      </c>
      <c r="I174">
        <v>78</v>
      </c>
      <c r="J174">
        <v>78</v>
      </c>
      <c r="K174">
        <v>607.5</v>
      </c>
      <c r="L174">
        <v>89</v>
      </c>
      <c r="M174">
        <v>13</v>
      </c>
      <c r="N174">
        <v>172</v>
      </c>
      <c r="O174">
        <v>94</v>
      </c>
      <c r="P174">
        <v>96</v>
      </c>
      <c r="Q174">
        <v>127</v>
      </c>
      <c r="R174">
        <v>162</v>
      </c>
      <c r="S174">
        <v>67</v>
      </c>
      <c r="T174">
        <v>79</v>
      </c>
      <c r="U174">
        <v>90</v>
      </c>
    </row>
    <row r="175" spans="1:21">
      <c r="A175">
        <v>190521</v>
      </c>
      <c r="B175" t="s">
        <v>206</v>
      </c>
      <c r="C175">
        <v>88</v>
      </c>
      <c r="D175">
        <v>76.5</v>
      </c>
      <c r="E175">
        <v>84.5</v>
      </c>
      <c r="F175">
        <v>84</v>
      </c>
      <c r="G175">
        <v>77</v>
      </c>
      <c r="H175">
        <v>80</v>
      </c>
      <c r="I175">
        <v>91</v>
      </c>
      <c r="J175">
        <v>72</v>
      </c>
      <c r="K175">
        <v>653</v>
      </c>
      <c r="L175">
        <v>61</v>
      </c>
      <c r="M175">
        <v>9</v>
      </c>
      <c r="N175">
        <v>85</v>
      </c>
      <c r="O175">
        <v>84</v>
      </c>
      <c r="P175">
        <v>75</v>
      </c>
      <c r="Q175">
        <v>51</v>
      </c>
      <c r="R175">
        <v>113</v>
      </c>
      <c r="S175">
        <v>52</v>
      </c>
      <c r="T175">
        <v>18</v>
      </c>
      <c r="U175">
        <v>121</v>
      </c>
    </row>
    <row r="176" spans="1:21">
      <c r="A176">
        <v>190522</v>
      </c>
      <c r="B176" t="s">
        <v>207</v>
      </c>
      <c r="C176">
        <v>74.5</v>
      </c>
      <c r="D176">
        <v>75.5</v>
      </c>
      <c r="E176">
        <v>64.5</v>
      </c>
      <c r="F176">
        <v>78</v>
      </c>
      <c r="G176">
        <v>86</v>
      </c>
      <c r="H176">
        <v>67</v>
      </c>
      <c r="I176">
        <v>81</v>
      </c>
      <c r="J176">
        <v>86</v>
      </c>
      <c r="K176">
        <v>612.5</v>
      </c>
      <c r="L176">
        <v>86</v>
      </c>
      <c r="M176">
        <v>12</v>
      </c>
      <c r="N176">
        <v>179</v>
      </c>
      <c r="O176">
        <v>91</v>
      </c>
      <c r="P176">
        <v>145</v>
      </c>
      <c r="Q176">
        <v>114</v>
      </c>
      <c r="R176">
        <v>36</v>
      </c>
      <c r="S176">
        <v>106</v>
      </c>
      <c r="T176">
        <v>71</v>
      </c>
      <c r="U176">
        <v>46</v>
      </c>
    </row>
    <row r="177" spans="1:21">
      <c r="A177">
        <v>190523</v>
      </c>
      <c r="B177" t="s">
        <v>208</v>
      </c>
      <c r="C177">
        <v>30</v>
      </c>
      <c r="D177">
        <v>24</v>
      </c>
      <c r="E177">
        <v>61.5</v>
      </c>
      <c r="F177">
        <v>58</v>
      </c>
      <c r="G177">
        <v>54</v>
      </c>
      <c r="H177">
        <v>45</v>
      </c>
      <c r="I177">
        <v>61</v>
      </c>
      <c r="J177">
        <v>45</v>
      </c>
      <c r="K177">
        <v>378.5</v>
      </c>
      <c r="L177">
        <v>242</v>
      </c>
      <c r="M177">
        <v>30</v>
      </c>
      <c r="N177">
        <v>291</v>
      </c>
      <c r="O177">
        <v>246</v>
      </c>
      <c r="P177">
        <v>156</v>
      </c>
      <c r="Q177">
        <v>258</v>
      </c>
      <c r="R177">
        <v>239</v>
      </c>
      <c r="S177">
        <v>215</v>
      </c>
      <c r="T177">
        <v>169</v>
      </c>
      <c r="U177">
        <v>226</v>
      </c>
    </row>
    <row r="178" spans="1:21">
      <c r="A178">
        <v>190524</v>
      </c>
      <c r="B178" t="s">
        <v>209</v>
      </c>
      <c r="C178">
        <v>79.5</v>
      </c>
      <c r="D178">
        <v>46.5</v>
      </c>
      <c r="E178">
        <v>87.5</v>
      </c>
      <c r="F178">
        <v>71</v>
      </c>
      <c r="G178">
        <v>63</v>
      </c>
      <c r="H178">
        <v>46</v>
      </c>
      <c r="I178">
        <v>73</v>
      </c>
      <c r="J178">
        <v>69</v>
      </c>
      <c r="K178">
        <v>535.5</v>
      </c>
      <c r="L178">
        <v>145</v>
      </c>
      <c r="M178">
        <v>17</v>
      </c>
      <c r="N178">
        <v>146</v>
      </c>
      <c r="O178">
        <v>187</v>
      </c>
      <c r="P178">
        <v>61</v>
      </c>
      <c r="Q178">
        <v>180</v>
      </c>
      <c r="R178">
        <v>202</v>
      </c>
      <c r="S178">
        <v>210</v>
      </c>
      <c r="T178">
        <v>104</v>
      </c>
      <c r="U178">
        <v>132</v>
      </c>
    </row>
    <row r="179" spans="1:21">
      <c r="A179">
        <v>190526</v>
      </c>
      <c r="B179" t="s">
        <v>210</v>
      </c>
      <c r="C179">
        <v>68</v>
      </c>
      <c r="D179">
        <v>23</v>
      </c>
      <c r="E179">
        <v>50.5</v>
      </c>
      <c r="F179">
        <v>66</v>
      </c>
      <c r="G179">
        <v>55</v>
      </c>
      <c r="H179">
        <v>41</v>
      </c>
      <c r="I179">
        <v>61</v>
      </c>
      <c r="J179">
        <v>49</v>
      </c>
      <c r="K179">
        <v>413.5</v>
      </c>
      <c r="L179">
        <v>232</v>
      </c>
      <c r="M179">
        <v>29</v>
      </c>
      <c r="N179">
        <v>215</v>
      </c>
      <c r="O179">
        <v>250</v>
      </c>
      <c r="P179">
        <v>210</v>
      </c>
      <c r="Q179">
        <v>216</v>
      </c>
      <c r="R179">
        <v>235</v>
      </c>
      <c r="S179">
        <v>235</v>
      </c>
      <c r="T179">
        <v>169</v>
      </c>
      <c r="U179">
        <v>210</v>
      </c>
    </row>
    <row r="180" spans="1:21">
      <c r="A180">
        <v>190527</v>
      </c>
      <c r="B180" t="s">
        <v>211</v>
      </c>
      <c r="C180">
        <v>84.5</v>
      </c>
      <c r="D180">
        <v>76</v>
      </c>
      <c r="E180">
        <v>93</v>
      </c>
      <c r="F180">
        <v>91</v>
      </c>
      <c r="G180">
        <v>80</v>
      </c>
      <c r="H180">
        <v>86</v>
      </c>
      <c r="I180">
        <v>84</v>
      </c>
      <c r="J180">
        <v>84</v>
      </c>
      <c r="K180">
        <v>678.5</v>
      </c>
      <c r="L180">
        <v>46</v>
      </c>
      <c r="M180">
        <v>3</v>
      </c>
      <c r="N180">
        <v>114</v>
      </c>
      <c r="O180">
        <v>87</v>
      </c>
      <c r="P180">
        <v>39</v>
      </c>
      <c r="Q180">
        <v>9</v>
      </c>
      <c r="R180">
        <v>89</v>
      </c>
      <c r="S180">
        <v>38</v>
      </c>
      <c r="T180">
        <v>51</v>
      </c>
      <c r="U180">
        <v>59</v>
      </c>
    </row>
    <row r="181" spans="1:21">
      <c r="A181">
        <v>190528</v>
      </c>
      <c r="B181" t="s">
        <v>212</v>
      </c>
      <c r="C181">
        <v>82</v>
      </c>
      <c r="D181">
        <v>42.5</v>
      </c>
      <c r="E181">
        <v>54</v>
      </c>
      <c r="F181">
        <v>75</v>
      </c>
      <c r="G181">
        <v>78</v>
      </c>
      <c r="H181">
        <v>56</v>
      </c>
      <c r="I181">
        <v>91</v>
      </c>
      <c r="J181">
        <v>52</v>
      </c>
      <c r="K181">
        <v>530.5</v>
      </c>
      <c r="L181">
        <v>148</v>
      </c>
      <c r="M181">
        <v>19</v>
      </c>
      <c r="N181">
        <v>130</v>
      </c>
      <c r="O181">
        <v>197</v>
      </c>
      <c r="P181">
        <v>196</v>
      </c>
      <c r="Q181">
        <v>147</v>
      </c>
      <c r="R181">
        <v>106</v>
      </c>
      <c r="S181">
        <v>158</v>
      </c>
      <c r="T181">
        <v>18</v>
      </c>
      <c r="U181">
        <v>192</v>
      </c>
    </row>
    <row r="182" spans="1:21">
      <c r="A182">
        <v>190529</v>
      </c>
      <c r="B182" t="s">
        <v>213</v>
      </c>
      <c r="C182">
        <v>83</v>
      </c>
      <c r="D182">
        <v>71</v>
      </c>
      <c r="E182">
        <v>64</v>
      </c>
      <c r="F182">
        <v>85</v>
      </c>
      <c r="G182">
        <v>79</v>
      </c>
      <c r="H182">
        <v>59</v>
      </c>
      <c r="I182">
        <v>78</v>
      </c>
      <c r="J182">
        <v>86</v>
      </c>
      <c r="K182">
        <v>605</v>
      </c>
      <c r="L182">
        <v>97</v>
      </c>
      <c r="M182">
        <v>16</v>
      </c>
      <c r="N182">
        <v>123</v>
      </c>
      <c r="O182">
        <v>105</v>
      </c>
      <c r="P182">
        <v>147</v>
      </c>
      <c r="Q182">
        <v>39</v>
      </c>
      <c r="R182">
        <v>97</v>
      </c>
      <c r="S182">
        <v>137</v>
      </c>
      <c r="T182">
        <v>79</v>
      </c>
      <c r="U182">
        <v>46</v>
      </c>
    </row>
    <row r="183" spans="1:21">
      <c r="A183">
        <v>190530</v>
      </c>
      <c r="B183" t="s">
        <v>214</v>
      </c>
      <c r="C183">
        <v>58.5</v>
      </c>
      <c r="D183">
        <v>4</v>
      </c>
      <c r="E183">
        <v>17</v>
      </c>
      <c r="F183">
        <v>55</v>
      </c>
      <c r="G183">
        <v>22</v>
      </c>
      <c r="H183">
        <v>22</v>
      </c>
      <c r="I183">
        <v>28</v>
      </c>
      <c r="J183">
        <v>17</v>
      </c>
      <c r="K183">
        <v>223.5</v>
      </c>
      <c r="L183">
        <v>297</v>
      </c>
      <c r="M183">
        <v>36</v>
      </c>
      <c r="N183">
        <v>259</v>
      </c>
      <c r="O183">
        <v>298</v>
      </c>
      <c r="P183">
        <v>300</v>
      </c>
      <c r="Q183">
        <v>271</v>
      </c>
      <c r="R183">
        <v>293</v>
      </c>
      <c r="S183">
        <v>285</v>
      </c>
      <c r="T183">
        <v>285</v>
      </c>
      <c r="U183">
        <v>294</v>
      </c>
    </row>
    <row r="184" spans="1:21">
      <c r="A184">
        <v>190531</v>
      </c>
      <c r="B184" t="s">
        <v>215</v>
      </c>
      <c r="C184">
        <v>69.5</v>
      </c>
      <c r="D184">
        <v>31</v>
      </c>
      <c r="E184">
        <v>44</v>
      </c>
      <c r="F184">
        <v>90</v>
      </c>
      <c r="G184">
        <v>71</v>
      </c>
      <c r="H184">
        <v>49</v>
      </c>
      <c r="I184">
        <v>79</v>
      </c>
      <c r="J184">
        <v>80</v>
      </c>
      <c r="K184">
        <v>513.5</v>
      </c>
      <c r="L184">
        <v>163</v>
      </c>
      <c r="M184">
        <v>21</v>
      </c>
      <c r="N184">
        <v>207</v>
      </c>
      <c r="O184">
        <v>227</v>
      </c>
      <c r="P184">
        <v>230</v>
      </c>
      <c r="Q184">
        <v>13</v>
      </c>
      <c r="R184">
        <v>151</v>
      </c>
      <c r="S184">
        <v>192</v>
      </c>
      <c r="T184">
        <v>77</v>
      </c>
      <c r="U184">
        <v>81</v>
      </c>
    </row>
    <row r="185" spans="1:21">
      <c r="A185">
        <v>190532</v>
      </c>
      <c r="B185" t="s">
        <v>216</v>
      </c>
      <c r="C185">
        <v>76.5</v>
      </c>
      <c r="D185">
        <v>42.5</v>
      </c>
      <c r="E185">
        <v>89</v>
      </c>
      <c r="F185">
        <v>75</v>
      </c>
      <c r="G185">
        <v>85</v>
      </c>
      <c r="H185">
        <v>70</v>
      </c>
      <c r="I185">
        <v>92</v>
      </c>
      <c r="J185">
        <v>83</v>
      </c>
      <c r="K185">
        <v>613</v>
      </c>
      <c r="L185">
        <v>85</v>
      </c>
      <c r="M185">
        <v>11</v>
      </c>
      <c r="N185">
        <v>168</v>
      </c>
      <c r="O185">
        <v>197</v>
      </c>
      <c r="P185">
        <v>52</v>
      </c>
      <c r="Q185">
        <v>147</v>
      </c>
      <c r="R185">
        <v>44</v>
      </c>
      <c r="S185">
        <v>93</v>
      </c>
      <c r="T185">
        <v>14</v>
      </c>
      <c r="U185">
        <v>66</v>
      </c>
    </row>
    <row r="186" spans="1:21">
      <c r="A186">
        <v>190533</v>
      </c>
      <c r="B186" t="s">
        <v>217</v>
      </c>
      <c r="C186">
        <v>79.5</v>
      </c>
      <c r="D186">
        <v>94.5</v>
      </c>
      <c r="E186">
        <v>87</v>
      </c>
      <c r="F186">
        <v>79</v>
      </c>
      <c r="G186">
        <v>80</v>
      </c>
      <c r="H186">
        <v>67</v>
      </c>
      <c r="I186">
        <v>82</v>
      </c>
      <c r="J186">
        <v>85</v>
      </c>
      <c r="K186">
        <v>654</v>
      </c>
      <c r="L186">
        <v>59</v>
      </c>
      <c r="M186">
        <v>8</v>
      </c>
      <c r="N186">
        <v>146</v>
      </c>
      <c r="O186">
        <v>39</v>
      </c>
      <c r="P186">
        <v>66</v>
      </c>
      <c r="Q186">
        <v>103</v>
      </c>
      <c r="R186">
        <v>89</v>
      </c>
      <c r="S186">
        <v>106</v>
      </c>
      <c r="T186">
        <v>63</v>
      </c>
      <c r="U186">
        <v>51</v>
      </c>
    </row>
    <row r="187" spans="1:21">
      <c r="A187">
        <v>190535</v>
      </c>
      <c r="B187" t="s">
        <v>218</v>
      </c>
      <c r="C187">
        <v>91.5</v>
      </c>
      <c r="D187">
        <v>81</v>
      </c>
      <c r="E187">
        <v>98.5</v>
      </c>
      <c r="F187">
        <v>81</v>
      </c>
      <c r="G187">
        <v>83</v>
      </c>
      <c r="H187">
        <v>93</v>
      </c>
      <c r="I187">
        <v>91</v>
      </c>
      <c r="J187">
        <v>87</v>
      </c>
      <c r="K187">
        <v>706</v>
      </c>
      <c r="L187">
        <v>33</v>
      </c>
      <c r="M187">
        <v>2</v>
      </c>
      <c r="N187">
        <v>63</v>
      </c>
      <c r="O187">
        <v>62</v>
      </c>
      <c r="P187">
        <v>25</v>
      </c>
      <c r="Q187">
        <v>84</v>
      </c>
      <c r="R187">
        <v>58</v>
      </c>
      <c r="S187">
        <v>14</v>
      </c>
      <c r="T187">
        <v>18</v>
      </c>
      <c r="U187">
        <v>36</v>
      </c>
    </row>
    <row r="188" spans="1:21">
      <c r="A188">
        <v>190536</v>
      </c>
      <c r="B188" t="s">
        <v>219</v>
      </c>
      <c r="C188">
        <v>53.5</v>
      </c>
      <c r="D188">
        <v>36.5</v>
      </c>
      <c r="E188">
        <v>69</v>
      </c>
      <c r="F188">
        <v>76</v>
      </c>
      <c r="G188">
        <v>70</v>
      </c>
      <c r="H188">
        <v>45</v>
      </c>
      <c r="I188">
        <v>75</v>
      </c>
      <c r="J188">
        <v>78</v>
      </c>
      <c r="K188">
        <v>503</v>
      </c>
      <c r="L188">
        <v>170</v>
      </c>
      <c r="M188">
        <v>22</v>
      </c>
      <c r="N188">
        <v>273</v>
      </c>
      <c r="O188">
        <v>212</v>
      </c>
      <c r="P188">
        <v>130</v>
      </c>
      <c r="Q188">
        <v>135</v>
      </c>
      <c r="R188">
        <v>156</v>
      </c>
      <c r="S188">
        <v>215</v>
      </c>
      <c r="T188">
        <v>99</v>
      </c>
      <c r="U188">
        <v>90</v>
      </c>
    </row>
    <row r="189" spans="1:21">
      <c r="A189">
        <v>190537</v>
      </c>
      <c r="B189" t="s">
        <v>220</v>
      </c>
      <c r="C189">
        <v>89</v>
      </c>
      <c r="D189">
        <v>117</v>
      </c>
      <c r="E189">
        <v>94.5</v>
      </c>
      <c r="F189">
        <v>86</v>
      </c>
      <c r="G189">
        <v>95</v>
      </c>
      <c r="H189">
        <v>99</v>
      </c>
      <c r="I189">
        <v>98</v>
      </c>
      <c r="J189">
        <v>92</v>
      </c>
      <c r="K189">
        <v>770.5</v>
      </c>
      <c r="L189">
        <v>7</v>
      </c>
      <c r="M189">
        <v>1</v>
      </c>
      <c r="N189">
        <v>78</v>
      </c>
      <c r="O189">
        <v>5</v>
      </c>
      <c r="P189">
        <v>35</v>
      </c>
      <c r="Q189">
        <v>31</v>
      </c>
      <c r="R189">
        <v>3</v>
      </c>
      <c r="S189">
        <v>2</v>
      </c>
      <c r="T189">
        <v>1</v>
      </c>
      <c r="U189">
        <v>16</v>
      </c>
    </row>
    <row r="190" spans="1:21">
      <c r="A190">
        <v>190538</v>
      </c>
      <c r="B190" t="s">
        <v>221</v>
      </c>
      <c r="C190">
        <v>10.5</v>
      </c>
      <c r="D190">
        <v>20</v>
      </c>
      <c r="E190">
        <v>29</v>
      </c>
      <c r="F190">
        <v>29</v>
      </c>
      <c r="G190">
        <v>36</v>
      </c>
      <c r="H190">
        <v>16</v>
      </c>
      <c r="I190">
        <v>40</v>
      </c>
      <c r="J190">
        <v>9</v>
      </c>
      <c r="K190">
        <v>189.5</v>
      </c>
      <c r="L190">
        <v>300</v>
      </c>
      <c r="M190">
        <v>37</v>
      </c>
      <c r="N190">
        <v>299</v>
      </c>
      <c r="O190">
        <v>254</v>
      </c>
      <c r="P190">
        <v>275</v>
      </c>
      <c r="Q190">
        <v>296</v>
      </c>
      <c r="R190">
        <v>282</v>
      </c>
      <c r="S190">
        <v>299</v>
      </c>
      <c r="T190">
        <v>256</v>
      </c>
      <c r="U190">
        <v>299</v>
      </c>
    </row>
    <row r="191" spans="1:21">
      <c r="A191">
        <v>190539</v>
      </c>
      <c r="B191" t="s">
        <v>222</v>
      </c>
      <c r="C191">
        <v>5</v>
      </c>
      <c r="K191">
        <v>5</v>
      </c>
      <c r="L191">
        <v>304</v>
      </c>
      <c r="M191">
        <v>38</v>
      </c>
      <c r="N191">
        <v>302</v>
      </c>
      <c r="O191" t="e">
        <v>#N/A</v>
      </c>
      <c r="P191" t="e">
        <v>#N/A</v>
      </c>
      <c r="Q191" t="e">
        <v>#N/A</v>
      </c>
      <c r="R191" t="e">
        <v>#N/A</v>
      </c>
      <c r="S191" t="e">
        <v>#N/A</v>
      </c>
      <c r="T191" t="e">
        <v>#N/A</v>
      </c>
      <c r="U191" t="e">
        <v>#N/A</v>
      </c>
    </row>
    <row r="192" spans="1:21">
      <c r="A192">
        <v>190540</v>
      </c>
      <c r="B192" t="s">
        <v>223</v>
      </c>
      <c r="C192">
        <v>84.5</v>
      </c>
      <c r="D192">
        <v>99.5</v>
      </c>
      <c r="E192">
        <v>71</v>
      </c>
      <c r="F192">
        <v>83</v>
      </c>
      <c r="G192">
        <v>78</v>
      </c>
      <c r="H192">
        <v>75</v>
      </c>
      <c r="I192">
        <v>65</v>
      </c>
      <c r="J192">
        <v>66</v>
      </c>
      <c r="K192">
        <v>622</v>
      </c>
      <c r="L192">
        <v>81</v>
      </c>
      <c r="M192">
        <v>10</v>
      </c>
      <c r="N192">
        <v>114</v>
      </c>
      <c r="O192">
        <v>28</v>
      </c>
      <c r="P192">
        <v>124</v>
      </c>
      <c r="Q192">
        <v>64</v>
      </c>
      <c r="R192">
        <v>106</v>
      </c>
      <c r="S192">
        <v>69</v>
      </c>
      <c r="T192">
        <v>150</v>
      </c>
      <c r="U192">
        <v>140</v>
      </c>
    </row>
    <row r="193" spans="1:21">
      <c r="A193">
        <v>190601</v>
      </c>
      <c r="B193" t="s">
        <v>224</v>
      </c>
      <c r="C193">
        <v>62</v>
      </c>
      <c r="D193">
        <v>49.5</v>
      </c>
      <c r="E193">
        <v>40</v>
      </c>
      <c r="F193">
        <v>75</v>
      </c>
      <c r="G193">
        <v>49</v>
      </c>
      <c r="H193">
        <v>42</v>
      </c>
      <c r="I193">
        <v>35</v>
      </c>
      <c r="J193">
        <v>43</v>
      </c>
      <c r="K193">
        <v>395.5</v>
      </c>
      <c r="L193">
        <v>236</v>
      </c>
      <c r="M193">
        <v>31</v>
      </c>
      <c r="N193">
        <v>243</v>
      </c>
      <c r="O193">
        <v>178</v>
      </c>
      <c r="P193">
        <v>247</v>
      </c>
      <c r="Q193">
        <v>147</v>
      </c>
      <c r="R193">
        <v>249</v>
      </c>
      <c r="S193">
        <v>231</v>
      </c>
      <c r="T193">
        <v>270</v>
      </c>
      <c r="U193">
        <v>234</v>
      </c>
    </row>
    <row r="194" spans="1:21">
      <c r="A194">
        <v>190602</v>
      </c>
      <c r="B194" t="s">
        <v>225</v>
      </c>
      <c r="C194">
        <v>73</v>
      </c>
      <c r="D194">
        <v>58.5</v>
      </c>
      <c r="E194">
        <v>92</v>
      </c>
      <c r="F194">
        <v>81</v>
      </c>
      <c r="G194">
        <v>69</v>
      </c>
      <c r="H194">
        <v>68</v>
      </c>
      <c r="I194">
        <v>66</v>
      </c>
      <c r="J194">
        <v>65</v>
      </c>
      <c r="K194">
        <v>572.5</v>
      </c>
      <c r="L194">
        <v>122</v>
      </c>
      <c r="M194">
        <v>13</v>
      </c>
      <c r="N194">
        <v>190</v>
      </c>
      <c r="O194">
        <v>156</v>
      </c>
      <c r="P194">
        <v>44</v>
      </c>
      <c r="Q194">
        <v>84</v>
      </c>
      <c r="R194">
        <v>162</v>
      </c>
      <c r="S194">
        <v>102</v>
      </c>
      <c r="T194">
        <v>137</v>
      </c>
      <c r="U194">
        <v>144</v>
      </c>
    </row>
    <row r="195" spans="1:21">
      <c r="A195">
        <v>190603</v>
      </c>
      <c r="B195" t="s">
        <v>226</v>
      </c>
      <c r="C195">
        <v>74.5</v>
      </c>
      <c r="D195">
        <v>40</v>
      </c>
      <c r="E195">
        <v>57</v>
      </c>
      <c r="F195">
        <v>63</v>
      </c>
      <c r="G195">
        <v>63</v>
      </c>
      <c r="H195">
        <v>63</v>
      </c>
      <c r="I195">
        <v>70</v>
      </c>
      <c r="J195">
        <v>53</v>
      </c>
      <c r="K195">
        <v>483.5</v>
      </c>
      <c r="L195">
        <v>184</v>
      </c>
      <c r="M195">
        <v>26</v>
      </c>
      <c r="N195">
        <v>179</v>
      </c>
      <c r="O195">
        <v>203</v>
      </c>
      <c r="P195">
        <v>183</v>
      </c>
      <c r="Q195">
        <v>231</v>
      </c>
      <c r="R195">
        <v>202</v>
      </c>
      <c r="S195">
        <v>122</v>
      </c>
      <c r="T195">
        <v>121</v>
      </c>
      <c r="U195">
        <v>190</v>
      </c>
    </row>
    <row r="196" spans="1:21">
      <c r="A196">
        <v>190604</v>
      </c>
      <c r="B196" t="s">
        <v>227</v>
      </c>
      <c r="C196">
        <v>101</v>
      </c>
      <c r="D196">
        <v>72</v>
      </c>
      <c r="E196">
        <v>95</v>
      </c>
      <c r="F196">
        <v>84</v>
      </c>
      <c r="G196">
        <v>75</v>
      </c>
      <c r="H196">
        <v>70</v>
      </c>
      <c r="I196">
        <v>79</v>
      </c>
      <c r="J196">
        <v>62</v>
      </c>
      <c r="K196">
        <v>638</v>
      </c>
      <c r="L196">
        <v>69</v>
      </c>
      <c r="M196">
        <v>5</v>
      </c>
      <c r="N196">
        <v>11</v>
      </c>
      <c r="O196">
        <v>103</v>
      </c>
      <c r="P196">
        <v>34</v>
      </c>
      <c r="Q196">
        <v>51</v>
      </c>
      <c r="R196">
        <v>123</v>
      </c>
      <c r="S196">
        <v>93</v>
      </c>
      <c r="T196">
        <v>77</v>
      </c>
      <c r="U196">
        <v>153</v>
      </c>
    </row>
    <row r="197" spans="1:21">
      <c r="A197">
        <v>190605</v>
      </c>
      <c r="B197" t="s">
        <v>228</v>
      </c>
      <c r="C197">
        <v>38.5</v>
      </c>
      <c r="D197">
        <v>90.5</v>
      </c>
      <c r="E197">
        <v>70</v>
      </c>
      <c r="F197">
        <v>68</v>
      </c>
      <c r="G197">
        <v>44</v>
      </c>
      <c r="H197">
        <v>60</v>
      </c>
      <c r="I197">
        <v>42</v>
      </c>
      <c r="J197">
        <v>75</v>
      </c>
      <c r="K197">
        <v>488</v>
      </c>
      <c r="L197">
        <v>178</v>
      </c>
      <c r="M197">
        <v>24</v>
      </c>
      <c r="N197">
        <v>285</v>
      </c>
      <c r="O197">
        <v>47</v>
      </c>
      <c r="P197">
        <v>128</v>
      </c>
      <c r="Q197">
        <v>202</v>
      </c>
      <c r="R197">
        <v>261</v>
      </c>
      <c r="S197">
        <v>134</v>
      </c>
      <c r="T197">
        <v>250</v>
      </c>
      <c r="U197">
        <v>109</v>
      </c>
    </row>
    <row r="198" spans="1:21">
      <c r="A198">
        <v>190606</v>
      </c>
      <c r="B198" t="s">
        <v>229</v>
      </c>
      <c r="C198">
        <v>66</v>
      </c>
      <c r="D198">
        <v>64.5</v>
      </c>
      <c r="E198">
        <v>72.5</v>
      </c>
      <c r="F198">
        <v>72</v>
      </c>
      <c r="G198">
        <v>74</v>
      </c>
      <c r="H198">
        <v>47</v>
      </c>
      <c r="I198">
        <v>61</v>
      </c>
      <c r="J198">
        <v>77</v>
      </c>
      <c r="K198">
        <v>534</v>
      </c>
      <c r="L198">
        <v>146</v>
      </c>
      <c r="M198">
        <v>20</v>
      </c>
      <c r="N198">
        <v>229</v>
      </c>
      <c r="O198">
        <v>134</v>
      </c>
      <c r="P198">
        <v>117</v>
      </c>
      <c r="Q198">
        <v>173</v>
      </c>
      <c r="R198">
        <v>131</v>
      </c>
      <c r="S198">
        <v>203</v>
      </c>
      <c r="T198">
        <v>169</v>
      </c>
      <c r="U198">
        <v>97</v>
      </c>
    </row>
    <row r="199" spans="1:21">
      <c r="A199">
        <v>190607</v>
      </c>
      <c r="B199" t="s">
        <v>230</v>
      </c>
      <c r="C199">
        <v>78</v>
      </c>
      <c r="D199">
        <v>77.5</v>
      </c>
      <c r="E199">
        <v>65.5</v>
      </c>
      <c r="F199">
        <v>85</v>
      </c>
      <c r="G199">
        <v>76</v>
      </c>
      <c r="H199">
        <v>58</v>
      </c>
      <c r="I199">
        <v>62</v>
      </c>
      <c r="J199">
        <v>64</v>
      </c>
      <c r="K199">
        <v>566</v>
      </c>
      <c r="L199">
        <v>128</v>
      </c>
      <c r="M199">
        <v>15</v>
      </c>
      <c r="N199">
        <v>155</v>
      </c>
      <c r="O199">
        <v>82</v>
      </c>
      <c r="P199">
        <v>141</v>
      </c>
      <c r="Q199">
        <v>39</v>
      </c>
      <c r="R199">
        <v>119</v>
      </c>
      <c r="S199">
        <v>146</v>
      </c>
      <c r="T199">
        <v>159</v>
      </c>
      <c r="U199">
        <v>149</v>
      </c>
    </row>
    <row r="200" spans="1:21">
      <c r="A200">
        <v>190609</v>
      </c>
      <c r="B200" t="s">
        <v>231</v>
      </c>
      <c r="C200">
        <v>69.5</v>
      </c>
      <c r="D200">
        <v>31</v>
      </c>
      <c r="E200">
        <v>81</v>
      </c>
      <c r="F200">
        <v>61</v>
      </c>
      <c r="G200">
        <v>66</v>
      </c>
      <c r="H200">
        <v>34</v>
      </c>
      <c r="I200">
        <v>53</v>
      </c>
      <c r="J200">
        <v>29</v>
      </c>
      <c r="K200">
        <v>424.5</v>
      </c>
      <c r="L200">
        <v>221</v>
      </c>
      <c r="M200">
        <v>28</v>
      </c>
      <c r="N200">
        <v>207</v>
      </c>
      <c r="O200">
        <v>227</v>
      </c>
      <c r="P200">
        <v>89</v>
      </c>
      <c r="Q200">
        <v>244</v>
      </c>
      <c r="R200">
        <v>183</v>
      </c>
      <c r="S200">
        <v>260</v>
      </c>
      <c r="T200">
        <v>211</v>
      </c>
      <c r="U200">
        <v>281</v>
      </c>
    </row>
    <row r="201" spans="1:21">
      <c r="A201">
        <v>190610</v>
      </c>
      <c r="B201" t="s">
        <v>232</v>
      </c>
      <c r="C201">
        <v>79</v>
      </c>
      <c r="D201">
        <v>64</v>
      </c>
      <c r="E201">
        <v>85.5</v>
      </c>
      <c r="F201">
        <v>83</v>
      </c>
      <c r="G201">
        <v>80</v>
      </c>
      <c r="H201">
        <v>82</v>
      </c>
      <c r="I201">
        <v>82</v>
      </c>
      <c r="J201">
        <v>82</v>
      </c>
      <c r="K201">
        <v>637.5</v>
      </c>
      <c r="L201">
        <v>70</v>
      </c>
      <c r="M201">
        <v>6</v>
      </c>
      <c r="N201">
        <v>150</v>
      </c>
      <c r="O201">
        <v>135</v>
      </c>
      <c r="P201">
        <v>70</v>
      </c>
      <c r="Q201">
        <v>64</v>
      </c>
      <c r="R201">
        <v>89</v>
      </c>
      <c r="S201">
        <v>46</v>
      </c>
      <c r="T201">
        <v>63</v>
      </c>
      <c r="U201">
        <v>71</v>
      </c>
    </row>
    <row r="202" spans="1:21">
      <c r="A202">
        <v>190611</v>
      </c>
      <c r="B202" t="s">
        <v>233</v>
      </c>
      <c r="C202">
        <v>16.5</v>
      </c>
      <c r="D202">
        <v>3</v>
      </c>
      <c r="E202">
        <v>34</v>
      </c>
      <c r="F202">
        <v>48</v>
      </c>
      <c r="G202">
        <v>18</v>
      </c>
      <c r="H202">
        <v>46</v>
      </c>
      <c r="I202">
        <v>32</v>
      </c>
      <c r="J202">
        <v>33</v>
      </c>
      <c r="K202">
        <v>230.5</v>
      </c>
      <c r="L202">
        <v>295</v>
      </c>
      <c r="M202">
        <v>37</v>
      </c>
      <c r="N202">
        <v>297</v>
      </c>
      <c r="O202">
        <v>300</v>
      </c>
      <c r="P202">
        <v>265</v>
      </c>
      <c r="Q202">
        <v>285</v>
      </c>
      <c r="R202">
        <v>296</v>
      </c>
      <c r="S202">
        <v>210</v>
      </c>
      <c r="T202">
        <v>275</v>
      </c>
      <c r="U202">
        <v>267</v>
      </c>
    </row>
    <row r="203" spans="1:21">
      <c r="A203">
        <v>190612</v>
      </c>
      <c r="B203" t="s">
        <v>234</v>
      </c>
      <c r="C203">
        <v>77.5</v>
      </c>
      <c r="D203">
        <v>53</v>
      </c>
      <c r="E203">
        <v>89.5</v>
      </c>
      <c r="F203">
        <v>71</v>
      </c>
      <c r="G203">
        <v>71</v>
      </c>
      <c r="H203">
        <v>51</v>
      </c>
      <c r="I203">
        <v>61</v>
      </c>
      <c r="J203">
        <v>76</v>
      </c>
      <c r="K203">
        <v>550</v>
      </c>
      <c r="L203">
        <v>134</v>
      </c>
      <c r="M203">
        <v>17</v>
      </c>
      <c r="N203">
        <v>162</v>
      </c>
      <c r="O203">
        <v>171</v>
      </c>
      <c r="P203">
        <v>49</v>
      </c>
      <c r="Q203">
        <v>180</v>
      </c>
      <c r="R203">
        <v>151</v>
      </c>
      <c r="S203">
        <v>180</v>
      </c>
      <c r="T203">
        <v>169</v>
      </c>
      <c r="U203">
        <v>106</v>
      </c>
    </row>
    <row r="204" spans="1:21">
      <c r="A204">
        <v>190613</v>
      </c>
      <c r="B204" t="s">
        <v>235</v>
      </c>
      <c r="C204">
        <v>89</v>
      </c>
      <c r="D204">
        <v>67.5</v>
      </c>
      <c r="E204">
        <v>99</v>
      </c>
      <c r="F204">
        <v>87</v>
      </c>
      <c r="G204">
        <v>83</v>
      </c>
      <c r="H204">
        <v>72</v>
      </c>
      <c r="I204">
        <v>85</v>
      </c>
      <c r="J204">
        <v>78</v>
      </c>
      <c r="K204">
        <v>660.5</v>
      </c>
      <c r="L204">
        <v>53</v>
      </c>
      <c r="M204">
        <v>4</v>
      </c>
      <c r="N204">
        <v>78</v>
      </c>
      <c r="O204">
        <v>121</v>
      </c>
      <c r="P204">
        <v>24</v>
      </c>
      <c r="Q204">
        <v>27</v>
      </c>
      <c r="R204">
        <v>58</v>
      </c>
      <c r="S204">
        <v>85</v>
      </c>
      <c r="T204">
        <v>44</v>
      </c>
      <c r="U204">
        <v>90</v>
      </c>
    </row>
    <row r="205" spans="1:21">
      <c r="A205">
        <v>190614</v>
      </c>
      <c r="B205" t="s">
        <v>236</v>
      </c>
      <c r="C205">
        <v>80.5</v>
      </c>
      <c r="D205">
        <v>65.5</v>
      </c>
      <c r="E205">
        <v>62</v>
      </c>
      <c r="F205">
        <v>81</v>
      </c>
      <c r="G205">
        <v>82</v>
      </c>
      <c r="H205">
        <v>54</v>
      </c>
      <c r="I205">
        <v>72</v>
      </c>
      <c r="J205">
        <v>71</v>
      </c>
      <c r="K205">
        <v>568</v>
      </c>
      <c r="L205">
        <v>127</v>
      </c>
      <c r="M205">
        <v>14</v>
      </c>
      <c r="N205">
        <v>138</v>
      </c>
      <c r="O205">
        <v>130</v>
      </c>
      <c r="P205">
        <v>154</v>
      </c>
      <c r="Q205">
        <v>84</v>
      </c>
      <c r="R205">
        <v>75</v>
      </c>
      <c r="S205">
        <v>170</v>
      </c>
      <c r="T205">
        <v>109</v>
      </c>
      <c r="U205">
        <v>127</v>
      </c>
    </row>
    <row r="206" spans="1:21">
      <c r="A206">
        <v>190616</v>
      </c>
      <c r="B206" t="s">
        <v>237</v>
      </c>
      <c r="C206">
        <v>82.5</v>
      </c>
      <c r="D206">
        <v>36.5</v>
      </c>
      <c r="E206">
        <v>71.5</v>
      </c>
      <c r="F206">
        <v>68</v>
      </c>
      <c r="G206">
        <v>46</v>
      </c>
      <c r="H206">
        <v>27</v>
      </c>
      <c r="I206">
        <v>40</v>
      </c>
      <c r="J206">
        <v>47</v>
      </c>
      <c r="K206">
        <v>418.5</v>
      </c>
      <c r="L206">
        <v>225</v>
      </c>
      <c r="M206">
        <v>29</v>
      </c>
      <c r="N206">
        <v>125</v>
      </c>
      <c r="O206">
        <v>212</v>
      </c>
      <c r="P206">
        <v>120</v>
      </c>
      <c r="Q206">
        <v>202</v>
      </c>
      <c r="R206">
        <v>255</v>
      </c>
      <c r="S206">
        <v>272</v>
      </c>
      <c r="T206">
        <v>256</v>
      </c>
      <c r="U206">
        <v>216</v>
      </c>
    </row>
    <row r="207" spans="1:21">
      <c r="A207">
        <v>190617</v>
      </c>
      <c r="B207" t="s">
        <v>238</v>
      </c>
      <c r="C207">
        <v>69</v>
      </c>
      <c r="D207">
        <v>69</v>
      </c>
      <c r="E207">
        <v>64</v>
      </c>
      <c r="F207">
        <v>84</v>
      </c>
      <c r="G207">
        <v>69</v>
      </c>
      <c r="H207">
        <v>59</v>
      </c>
      <c r="I207">
        <v>65</v>
      </c>
      <c r="J207">
        <v>64</v>
      </c>
      <c r="K207">
        <v>543</v>
      </c>
      <c r="L207">
        <v>140</v>
      </c>
      <c r="M207">
        <v>19</v>
      </c>
      <c r="N207">
        <v>210</v>
      </c>
      <c r="O207">
        <v>114</v>
      </c>
      <c r="P207">
        <v>147</v>
      </c>
      <c r="Q207">
        <v>51</v>
      </c>
      <c r="R207">
        <v>162</v>
      </c>
      <c r="S207">
        <v>137</v>
      </c>
      <c r="T207">
        <v>150</v>
      </c>
      <c r="U207">
        <v>149</v>
      </c>
    </row>
    <row r="208" spans="1:21">
      <c r="A208">
        <v>190618</v>
      </c>
      <c r="B208" t="s">
        <v>239</v>
      </c>
      <c r="C208">
        <v>83</v>
      </c>
      <c r="D208">
        <v>58</v>
      </c>
      <c r="E208">
        <v>88</v>
      </c>
      <c r="F208">
        <v>86</v>
      </c>
      <c r="G208">
        <v>82</v>
      </c>
      <c r="H208">
        <v>61</v>
      </c>
      <c r="I208">
        <v>70</v>
      </c>
      <c r="J208">
        <v>84</v>
      </c>
      <c r="K208">
        <v>612</v>
      </c>
      <c r="L208">
        <v>87</v>
      </c>
      <c r="M208">
        <v>9</v>
      </c>
      <c r="N208">
        <v>123</v>
      </c>
      <c r="O208">
        <v>157</v>
      </c>
      <c r="P208">
        <v>57</v>
      </c>
      <c r="Q208">
        <v>31</v>
      </c>
      <c r="R208">
        <v>75</v>
      </c>
      <c r="S208">
        <v>131</v>
      </c>
      <c r="T208">
        <v>121</v>
      </c>
      <c r="U208">
        <v>59</v>
      </c>
    </row>
    <row r="209" spans="1:21">
      <c r="A209">
        <v>190619</v>
      </c>
      <c r="B209" t="s">
        <v>240</v>
      </c>
      <c r="C209">
        <v>67</v>
      </c>
      <c r="D209">
        <v>46</v>
      </c>
      <c r="E209">
        <v>62.5</v>
      </c>
      <c r="F209">
        <v>82</v>
      </c>
      <c r="G209">
        <v>71</v>
      </c>
      <c r="H209">
        <v>84</v>
      </c>
      <c r="I209">
        <v>60</v>
      </c>
      <c r="J209">
        <v>75</v>
      </c>
      <c r="K209">
        <v>547.5</v>
      </c>
      <c r="L209">
        <v>137</v>
      </c>
      <c r="M209">
        <v>18</v>
      </c>
      <c r="N209">
        <v>218</v>
      </c>
      <c r="O209">
        <v>189</v>
      </c>
      <c r="P209">
        <v>152</v>
      </c>
      <c r="Q209">
        <v>73</v>
      </c>
      <c r="R209">
        <v>151</v>
      </c>
      <c r="S209">
        <v>42</v>
      </c>
      <c r="T209">
        <v>174</v>
      </c>
      <c r="U209">
        <v>109</v>
      </c>
    </row>
    <row r="210" spans="1:21">
      <c r="A210">
        <v>190620</v>
      </c>
      <c r="B210" t="s">
        <v>241</v>
      </c>
      <c r="C210">
        <v>76</v>
      </c>
      <c r="D210">
        <v>78</v>
      </c>
      <c r="E210">
        <v>86.5</v>
      </c>
      <c r="F210">
        <v>77</v>
      </c>
      <c r="G210">
        <v>64</v>
      </c>
      <c r="H210">
        <v>57</v>
      </c>
      <c r="I210">
        <v>72</v>
      </c>
      <c r="J210">
        <v>77</v>
      </c>
      <c r="K210">
        <v>587.5</v>
      </c>
      <c r="L210">
        <v>112</v>
      </c>
      <c r="M210">
        <v>10</v>
      </c>
      <c r="N210">
        <v>172</v>
      </c>
      <c r="O210">
        <v>76</v>
      </c>
      <c r="P210">
        <v>69</v>
      </c>
      <c r="Q210">
        <v>127</v>
      </c>
      <c r="R210">
        <v>196</v>
      </c>
      <c r="S210">
        <v>154</v>
      </c>
      <c r="T210">
        <v>109</v>
      </c>
      <c r="U210">
        <v>97</v>
      </c>
    </row>
    <row r="211" spans="1:21">
      <c r="A211">
        <v>190621</v>
      </c>
      <c r="B211" t="s">
        <v>242</v>
      </c>
      <c r="C211">
        <v>91</v>
      </c>
      <c r="D211">
        <v>88.5</v>
      </c>
      <c r="E211">
        <v>100.5</v>
      </c>
      <c r="F211">
        <v>82</v>
      </c>
      <c r="G211">
        <v>80</v>
      </c>
      <c r="H211">
        <v>87</v>
      </c>
      <c r="I211">
        <v>83</v>
      </c>
      <c r="J211">
        <v>82</v>
      </c>
      <c r="K211">
        <v>694</v>
      </c>
      <c r="L211">
        <v>39</v>
      </c>
      <c r="M211">
        <v>2</v>
      </c>
      <c r="N211">
        <v>64</v>
      </c>
      <c r="O211">
        <v>51</v>
      </c>
      <c r="P211">
        <v>19</v>
      </c>
      <c r="Q211">
        <v>73</v>
      </c>
      <c r="R211">
        <v>89</v>
      </c>
      <c r="S211">
        <v>35</v>
      </c>
      <c r="T211">
        <v>58</v>
      </c>
      <c r="U211">
        <v>71</v>
      </c>
    </row>
    <row r="212" spans="1:21">
      <c r="A212">
        <v>190622</v>
      </c>
      <c r="B212" t="s">
        <v>243</v>
      </c>
      <c r="C212">
        <v>40</v>
      </c>
      <c r="D212">
        <v>12</v>
      </c>
      <c r="E212">
        <v>44</v>
      </c>
      <c r="F212">
        <v>67</v>
      </c>
      <c r="G212">
        <v>34</v>
      </c>
      <c r="H212">
        <v>40</v>
      </c>
      <c r="I212">
        <v>46</v>
      </c>
      <c r="J212">
        <v>29</v>
      </c>
      <c r="K212">
        <v>312</v>
      </c>
      <c r="L212">
        <v>272</v>
      </c>
      <c r="M212">
        <v>36</v>
      </c>
      <c r="N212">
        <v>282</v>
      </c>
      <c r="O212">
        <v>276</v>
      </c>
      <c r="P212">
        <v>230</v>
      </c>
      <c r="Q212">
        <v>209</v>
      </c>
      <c r="R212">
        <v>284</v>
      </c>
      <c r="S212">
        <v>239</v>
      </c>
      <c r="T212">
        <v>233</v>
      </c>
      <c r="U212">
        <v>281</v>
      </c>
    </row>
    <row r="213" spans="1:21">
      <c r="A213">
        <v>190623</v>
      </c>
      <c r="B213" t="s">
        <v>244</v>
      </c>
      <c r="C213">
        <v>83.5</v>
      </c>
      <c r="D213">
        <v>62</v>
      </c>
      <c r="E213">
        <v>67.5</v>
      </c>
      <c r="F213">
        <v>79</v>
      </c>
      <c r="G213">
        <v>79</v>
      </c>
      <c r="H213">
        <v>58</v>
      </c>
      <c r="I213">
        <v>76</v>
      </c>
      <c r="J213">
        <v>80</v>
      </c>
      <c r="K213">
        <v>585</v>
      </c>
      <c r="L213">
        <v>114</v>
      </c>
      <c r="M213">
        <v>11</v>
      </c>
      <c r="N213">
        <v>119</v>
      </c>
      <c r="O213">
        <v>145</v>
      </c>
      <c r="P213">
        <v>136</v>
      </c>
      <c r="Q213">
        <v>103</v>
      </c>
      <c r="R213">
        <v>97</v>
      </c>
      <c r="S213">
        <v>146</v>
      </c>
      <c r="T213">
        <v>90</v>
      </c>
      <c r="U213">
        <v>81</v>
      </c>
    </row>
    <row r="214" spans="1:21">
      <c r="A214">
        <v>190624</v>
      </c>
      <c r="B214" t="s">
        <v>245</v>
      </c>
      <c r="C214">
        <v>91</v>
      </c>
      <c r="D214">
        <v>78</v>
      </c>
      <c r="E214">
        <v>61</v>
      </c>
      <c r="F214">
        <v>81</v>
      </c>
      <c r="G214">
        <v>87</v>
      </c>
      <c r="H214">
        <v>66</v>
      </c>
      <c r="I214">
        <v>92</v>
      </c>
      <c r="J214">
        <v>68</v>
      </c>
      <c r="K214">
        <v>624</v>
      </c>
      <c r="L214">
        <v>79</v>
      </c>
      <c r="M214">
        <v>8</v>
      </c>
      <c r="N214">
        <v>64</v>
      </c>
      <c r="O214">
        <v>76</v>
      </c>
      <c r="P214">
        <v>163</v>
      </c>
      <c r="Q214">
        <v>84</v>
      </c>
      <c r="R214">
        <v>31</v>
      </c>
      <c r="S214">
        <v>110</v>
      </c>
      <c r="T214">
        <v>14</v>
      </c>
      <c r="U214">
        <v>135</v>
      </c>
    </row>
    <row r="215" spans="1:21">
      <c r="A215">
        <v>190625</v>
      </c>
      <c r="B215" t="s">
        <v>246</v>
      </c>
      <c r="C215">
        <v>57.5</v>
      </c>
      <c r="D215">
        <v>35</v>
      </c>
      <c r="E215">
        <v>68</v>
      </c>
      <c r="F215">
        <v>56</v>
      </c>
      <c r="G215">
        <v>37</v>
      </c>
      <c r="H215">
        <v>25</v>
      </c>
      <c r="I215">
        <v>39</v>
      </c>
      <c r="J215">
        <v>52</v>
      </c>
      <c r="K215">
        <v>369.5</v>
      </c>
      <c r="L215">
        <v>247</v>
      </c>
      <c r="M215">
        <v>33</v>
      </c>
      <c r="N215">
        <v>263</v>
      </c>
      <c r="O215">
        <v>215</v>
      </c>
      <c r="P215">
        <v>134</v>
      </c>
      <c r="Q215">
        <v>267</v>
      </c>
      <c r="R215">
        <v>279</v>
      </c>
      <c r="S215">
        <v>277</v>
      </c>
      <c r="T215">
        <v>261</v>
      </c>
      <c r="U215">
        <v>192</v>
      </c>
    </row>
    <row r="216" spans="1:21">
      <c r="A216">
        <v>190626</v>
      </c>
      <c r="B216" t="s">
        <v>247</v>
      </c>
      <c r="C216">
        <v>75</v>
      </c>
      <c r="D216">
        <v>47.5</v>
      </c>
      <c r="E216">
        <v>65</v>
      </c>
      <c r="F216">
        <v>71</v>
      </c>
      <c r="G216">
        <v>76</v>
      </c>
      <c r="H216">
        <v>41</v>
      </c>
      <c r="I216">
        <v>55</v>
      </c>
      <c r="J216">
        <v>57</v>
      </c>
      <c r="K216">
        <v>487.5</v>
      </c>
      <c r="L216">
        <v>179</v>
      </c>
      <c r="M216">
        <v>25</v>
      </c>
      <c r="N216">
        <v>176</v>
      </c>
      <c r="O216">
        <v>184</v>
      </c>
      <c r="P216">
        <v>142</v>
      </c>
      <c r="Q216">
        <v>180</v>
      </c>
      <c r="R216">
        <v>119</v>
      </c>
      <c r="S216">
        <v>235</v>
      </c>
      <c r="T216">
        <v>199</v>
      </c>
      <c r="U216">
        <v>174</v>
      </c>
    </row>
    <row r="217" spans="1:21">
      <c r="A217">
        <v>190628</v>
      </c>
      <c r="B217" t="s">
        <v>248</v>
      </c>
      <c r="C217">
        <v>38</v>
      </c>
      <c r="D217">
        <v>19</v>
      </c>
      <c r="E217">
        <v>52</v>
      </c>
      <c r="F217">
        <v>70</v>
      </c>
      <c r="G217">
        <v>40</v>
      </c>
      <c r="H217">
        <v>39</v>
      </c>
      <c r="I217">
        <v>28</v>
      </c>
      <c r="J217">
        <v>32</v>
      </c>
      <c r="K217">
        <v>318</v>
      </c>
      <c r="L217">
        <v>269</v>
      </c>
      <c r="M217">
        <v>35</v>
      </c>
      <c r="N217">
        <v>287</v>
      </c>
      <c r="O217">
        <v>256</v>
      </c>
      <c r="P217">
        <v>204</v>
      </c>
      <c r="Q217">
        <v>190</v>
      </c>
      <c r="R217">
        <v>269</v>
      </c>
      <c r="S217">
        <v>244</v>
      </c>
      <c r="T217">
        <v>285</v>
      </c>
      <c r="U217">
        <v>269</v>
      </c>
    </row>
    <row r="218" spans="1:21">
      <c r="A218">
        <v>190629</v>
      </c>
      <c r="B218" t="s">
        <v>249</v>
      </c>
      <c r="C218">
        <v>80.5</v>
      </c>
      <c r="D218">
        <v>98</v>
      </c>
      <c r="E218">
        <v>85.5</v>
      </c>
      <c r="F218">
        <v>90</v>
      </c>
      <c r="G218">
        <v>86</v>
      </c>
      <c r="H218">
        <v>93</v>
      </c>
      <c r="I218">
        <v>97</v>
      </c>
      <c r="J218">
        <v>85</v>
      </c>
      <c r="K218">
        <v>715</v>
      </c>
      <c r="L218">
        <v>28</v>
      </c>
      <c r="M218">
        <v>1</v>
      </c>
      <c r="N218">
        <v>138</v>
      </c>
      <c r="O218">
        <v>33</v>
      </c>
      <c r="P218">
        <v>70</v>
      </c>
      <c r="Q218">
        <v>13</v>
      </c>
      <c r="R218">
        <v>36</v>
      </c>
      <c r="S218">
        <v>14</v>
      </c>
      <c r="T218">
        <v>4</v>
      </c>
      <c r="U218">
        <v>51</v>
      </c>
    </row>
    <row r="219" spans="1:21">
      <c r="A219">
        <v>190630</v>
      </c>
      <c r="B219" t="s">
        <v>250</v>
      </c>
      <c r="C219">
        <v>71.5</v>
      </c>
      <c r="D219">
        <v>68</v>
      </c>
      <c r="E219">
        <v>82.5</v>
      </c>
      <c r="F219">
        <v>75</v>
      </c>
      <c r="G219">
        <v>74</v>
      </c>
      <c r="H219">
        <v>71</v>
      </c>
      <c r="I219">
        <v>66</v>
      </c>
      <c r="J219">
        <v>57</v>
      </c>
      <c r="K219">
        <v>565</v>
      </c>
      <c r="L219">
        <v>129</v>
      </c>
      <c r="M219">
        <v>16</v>
      </c>
      <c r="N219">
        <v>195</v>
      </c>
      <c r="O219">
        <v>119</v>
      </c>
      <c r="P219">
        <v>85</v>
      </c>
      <c r="Q219">
        <v>147</v>
      </c>
      <c r="R219">
        <v>131</v>
      </c>
      <c r="S219">
        <v>91</v>
      </c>
      <c r="T219">
        <v>137</v>
      </c>
      <c r="U219">
        <v>174</v>
      </c>
    </row>
    <row r="220" spans="1:21">
      <c r="A220">
        <v>190631</v>
      </c>
      <c r="B220" t="s">
        <v>251</v>
      </c>
      <c r="C220">
        <v>39.5</v>
      </c>
      <c r="D220">
        <v>35</v>
      </c>
      <c r="E220">
        <v>27.5</v>
      </c>
      <c r="F220">
        <v>60</v>
      </c>
      <c r="G220">
        <v>54</v>
      </c>
      <c r="H220">
        <v>43</v>
      </c>
      <c r="I220">
        <v>62</v>
      </c>
      <c r="J220">
        <v>44</v>
      </c>
      <c r="K220">
        <v>365</v>
      </c>
      <c r="L220">
        <v>249</v>
      </c>
      <c r="M220">
        <v>34</v>
      </c>
      <c r="N220">
        <v>284</v>
      </c>
      <c r="O220">
        <v>215</v>
      </c>
      <c r="P220">
        <v>284</v>
      </c>
      <c r="Q220">
        <v>250</v>
      </c>
      <c r="R220">
        <v>239</v>
      </c>
      <c r="S220">
        <v>224</v>
      </c>
      <c r="T220">
        <v>159</v>
      </c>
      <c r="U220">
        <v>229</v>
      </c>
    </row>
    <row r="221" spans="1:21">
      <c r="A221">
        <v>190632</v>
      </c>
      <c r="B221" t="s">
        <v>252</v>
      </c>
      <c r="C221">
        <v>80</v>
      </c>
      <c r="D221">
        <v>55.5</v>
      </c>
      <c r="E221">
        <v>81</v>
      </c>
      <c r="F221">
        <v>80</v>
      </c>
      <c r="G221">
        <v>83</v>
      </c>
      <c r="H221">
        <v>70</v>
      </c>
      <c r="I221">
        <v>77</v>
      </c>
      <c r="J221">
        <v>57</v>
      </c>
      <c r="K221">
        <v>583.5</v>
      </c>
      <c r="L221">
        <v>116</v>
      </c>
      <c r="M221">
        <v>12</v>
      </c>
      <c r="N221">
        <v>143</v>
      </c>
      <c r="O221">
        <v>165</v>
      </c>
      <c r="P221">
        <v>89</v>
      </c>
      <c r="Q221">
        <v>96</v>
      </c>
      <c r="R221">
        <v>58</v>
      </c>
      <c r="S221">
        <v>93</v>
      </c>
      <c r="T221">
        <v>86</v>
      </c>
      <c r="U221">
        <v>174</v>
      </c>
    </row>
    <row r="222" spans="1:21">
      <c r="A222">
        <v>190633</v>
      </c>
      <c r="B222" t="s">
        <v>253</v>
      </c>
      <c r="C222">
        <v>71.5</v>
      </c>
      <c r="D222">
        <v>45</v>
      </c>
      <c r="E222">
        <v>72</v>
      </c>
      <c r="F222">
        <v>73</v>
      </c>
      <c r="G222">
        <v>29</v>
      </c>
      <c r="H222">
        <v>34</v>
      </c>
      <c r="I222">
        <v>44</v>
      </c>
      <c r="J222">
        <v>45</v>
      </c>
      <c r="K222">
        <v>413.5</v>
      </c>
      <c r="L222">
        <v>232</v>
      </c>
      <c r="M222">
        <v>30</v>
      </c>
      <c r="N222">
        <v>195</v>
      </c>
      <c r="O222">
        <v>192</v>
      </c>
      <c r="P222">
        <v>119</v>
      </c>
      <c r="Q222">
        <v>167</v>
      </c>
      <c r="R222">
        <v>287</v>
      </c>
      <c r="S222">
        <v>260</v>
      </c>
      <c r="T222">
        <v>244</v>
      </c>
      <c r="U222">
        <v>226</v>
      </c>
    </row>
    <row r="223" spans="1:21">
      <c r="A223">
        <v>190635</v>
      </c>
      <c r="B223" t="s">
        <v>254</v>
      </c>
      <c r="C223">
        <v>66.5</v>
      </c>
      <c r="D223">
        <v>56</v>
      </c>
      <c r="E223">
        <v>92.5</v>
      </c>
      <c r="F223">
        <v>76</v>
      </c>
      <c r="G223">
        <v>43</v>
      </c>
      <c r="H223">
        <v>58</v>
      </c>
      <c r="I223">
        <v>74</v>
      </c>
      <c r="J223">
        <v>56</v>
      </c>
      <c r="K223">
        <v>522</v>
      </c>
      <c r="L223">
        <v>156</v>
      </c>
      <c r="M223">
        <v>22</v>
      </c>
      <c r="N223">
        <v>226</v>
      </c>
      <c r="O223">
        <v>163</v>
      </c>
      <c r="P223">
        <v>42</v>
      </c>
      <c r="Q223">
        <v>135</v>
      </c>
      <c r="R223">
        <v>263</v>
      </c>
      <c r="S223">
        <v>146</v>
      </c>
      <c r="T223">
        <v>102</v>
      </c>
      <c r="U223">
        <v>182</v>
      </c>
    </row>
    <row r="224" spans="1:21">
      <c r="A224">
        <v>190636</v>
      </c>
      <c r="B224" t="s">
        <v>255</v>
      </c>
      <c r="C224">
        <v>59</v>
      </c>
      <c r="D224">
        <v>26.5</v>
      </c>
      <c r="E224">
        <v>98</v>
      </c>
      <c r="F224">
        <v>72</v>
      </c>
      <c r="G224">
        <v>70</v>
      </c>
      <c r="H224">
        <v>48</v>
      </c>
      <c r="I224">
        <v>41</v>
      </c>
      <c r="J224">
        <v>75</v>
      </c>
      <c r="K224">
        <v>489.5</v>
      </c>
      <c r="L224">
        <v>176</v>
      </c>
      <c r="M224">
        <v>23</v>
      </c>
      <c r="N224">
        <v>256</v>
      </c>
      <c r="O224">
        <v>239</v>
      </c>
      <c r="P224">
        <v>28</v>
      </c>
      <c r="Q224">
        <v>173</v>
      </c>
      <c r="R224">
        <v>156</v>
      </c>
      <c r="S224">
        <v>198</v>
      </c>
      <c r="T224">
        <v>253</v>
      </c>
      <c r="U224">
        <v>109</v>
      </c>
    </row>
    <row r="225" spans="1:21">
      <c r="A225">
        <v>190637</v>
      </c>
      <c r="B225" t="s">
        <v>256</v>
      </c>
      <c r="C225">
        <v>52.5</v>
      </c>
      <c r="D225">
        <v>28</v>
      </c>
      <c r="E225">
        <v>56</v>
      </c>
      <c r="F225">
        <v>41</v>
      </c>
      <c r="G225">
        <v>53</v>
      </c>
      <c r="H225">
        <v>47</v>
      </c>
      <c r="I225">
        <v>46</v>
      </c>
      <c r="J225">
        <v>49</v>
      </c>
      <c r="K225">
        <v>372.5</v>
      </c>
      <c r="L225">
        <v>244</v>
      </c>
      <c r="M225">
        <v>32</v>
      </c>
      <c r="N225">
        <v>275</v>
      </c>
      <c r="O225">
        <v>234</v>
      </c>
      <c r="P225">
        <v>190</v>
      </c>
      <c r="Q225">
        <v>292</v>
      </c>
      <c r="R225">
        <v>242</v>
      </c>
      <c r="S225">
        <v>203</v>
      </c>
      <c r="T225">
        <v>233</v>
      </c>
      <c r="U225">
        <v>210</v>
      </c>
    </row>
    <row r="226" spans="1:21">
      <c r="A226">
        <v>190638</v>
      </c>
      <c r="B226" t="s">
        <v>257</v>
      </c>
      <c r="C226">
        <v>75</v>
      </c>
      <c r="D226">
        <v>62.5</v>
      </c>
      <c r="E226">
        <v>58.5</v>
      </c>
      <c r="F226">
        <v>74</v>
      </c>
      <c r="G226">
        <v>73</v>
      </c>
      <c r="H226">
        <v>52</v>
      </c>
      <c r="I226">
        <v>87</v>
      </c>
      <c r="J226">
        <v>47</v>
      </c>
      <c r="K226">
        <v>529</v>
      </c>
      <c r="L226">
        <v>150</v>
      </c>
      <c r="M226">
        <v>21</v>
      </c>
      <c r="N226">
        <v>176</v>
      </c>
      <c r="O226">
        <v>141</v>
      </c>
      <c r="P226">
        <v>175</v>
      </c>
      <c r="Q226">
        <v>163</v>
      </c>
      <c r="R226">
        <v>141</v>
      </c>
      <c r="S226">
        <v>176</v>
      </c>
      <c r="T226">
        <v>36</v>
      </c>
      <c r="U226">
        <v>216</v>
      </c>
    </row>
    <row r="227" spans="1:21">
      <c r="A227">
        <v>190639</v>
      </c>
      <c r="B227" t="s">
        <v>258</v>
      </c>
      <c r="C227">
        <v>94.5</v>
      </c>
      <c r="D227">
        <v>102.5</v>
      </c>
      <c r="E227">
        <v>85</v>
      </c>
      <c r="F227">
        <v>78</v>
      </c>
      <c r="G227">
        <v>66</v>
      </c>
      <c r="H227">
        <v>56</v>
      </c>
      <c r="I227">
        <v>62</v>
      </c>
      <c r="J227">
        <v>89</v>
      </c>
      <c r="K227">
        <v>633</v>
      </c>
      <c r="L227">
        <v>73</v>
      </c>
      <c r="M227">
        <v>7</v>
      </c>
      <c r="N227">
        <v>41</v>
      </c>
      <c r="O227">
        <v>19</v>
      </c>
      <c r="P227">
        <v>72</v>
      </c>
      <c r="Q227">
        <v>114</v>
      </c>
      <c r="R227">
        <v>183</v>
      </c>
      <c r="S227">
        <v>158</v>
      </c>
      <c r="T227">
        <v>159</v>
      </c>
      <c r="U227">
        <v>30</v>
      </c>
    </row>
    <row r="228" spans="1:21">
      <c r="A228">
        <v>190640</v>
      </c>
      <c r="B228" t="s">
        <v>259</v>
      </c>
      <c r="C228">
        <v>88</v>
      </c>
      <c r="D228">
        <v>74.5</v>
      </c>
      <c r="E228">
        <v>99.5</v>
      </c>
      <c r="F228">
        <v>82</v>
      </c>
      <c r="G228">
        <v>89</v>
      </c>
      <c r="H228">
        <v>89</v>
      </c>
      <c r="I228">
        <v>85</v>
      </c>
      <c r="J228">
        <v>80</v>
      </c>
      <c r="K228">
        <v>687</v>
      </c>
      <c r="L228">
        <v>42</v>
      </c>
      <c r="M228">
        <v>3</v>
      </c>
      <c r="N228">
        <v>85</v>
      </c>
      <c r="O228">
        <v>94</v>
      </c>
      <c r="P228">
        <v>23</v>
      </c>
      <c r="Q228">
        <v>73</v>
      </c>
      <c r="R228">
        <v>21</v>
      </c>
      <c r="S228">
        <v>29</v>
      </c>
      <c r="T228">
        <v>44</v>
      </c>
      <c r="U228">
        <v>81</v>
      </c>
    </row>
    <row r="229" spans="1:21">
      <c r="A229">
        <v>190641</v>
      </c>
      <c r="B229" t="s">
        <v>260</v>
      </c>
      <c r="C229">
        <v>64.5</v>
      </c>
      <c r="D229">
        <v>52.5</v>
      </c>
      <c r="E229">
        <v>64</v>
      </c>
      <c r="F229">
        <v>72</v>
      </c>
      <c r="G229">
        <v>55</v>
      </c>
      <c r="H229">
        <v>38</v>
      </c>
      <c r="I229">
        <v>67</v>
      </c>
      <c r="J229">
        <v>67</v>
      </c>
      <c r="K229">
        <v>480</v>
      </c>
      <c r="L229">
        <v>188</v>
      </c>
      <c r="M229">
        <v>27</v>
      </c>
      <c r="N229">
        <v>235</v>
      </c>
      <c r="O229">
        <v>174</v>
      </c>
      <c r="P229">
        <v>147</v>
      </c>
      <c r="Q229">
        <v>173</v>
      </c>
      <c r="R229">
        <v>235</v>
      </c>
      <c r="S229">
        <v>249</v>
      </c>
      <c r="T229">
        <v>132</v>
      </c>
      <c r="U229">
        <v>137</v>
      </c>
    </row>
    <row r="230" spans="1:21">
      <c r="A230">
        <v>190701</v>
      </c>
      <c r="B230" t="s">
        <v>261</v>
      </c>
      <c r="C230">
        <v>80.5</v>
      </c>
      <c r="D230">
        <v>79</v>
      </c>
      <c r="E230">
        <v>57</v>
      </c>
      <c r="F230">
        <v>84</v>
      </c>
      <c r="G230">
        <v>69</v>
      </c>
      <c r="H230">
        <v>43</v>
      </c>
      <c r="I230">
        <v>51</v>
      </c>
      <c r="J230">
        <v>74</v>
      </c>
      <c r="K230">
        <v>537.5</v>
      </c>
      <c r="L230">
        <v>142</v>
      </c>
      <c r="M230">
        <v>14</v>
      </c>
      <c r="N230">
        <v>138</v>
      </c>
      <c r="O230">
        <v>71</v>
      </c>
      <c r="P230">
        <v>183</v>
      </c>
      <c r="Q230">
        <v>51</v>
      </c>
      <c r="R230">
        <v>162</v>
      </c>
      <c r="S230">
        <v>224</v>
      </c>
      <c r="T230">
        <v>221</v>
      </c>
      <c r="U230">
        <v>118</v>
      </c>
    </row>
    <row r="231" spans="1:21">
      <c r="A231">
        <v>190702</v>
      </c>
      <c r="B231" t="s">
        <v>262</v>
      </c>
      <c r="C231">
        <v>90</v>
      </c>
      <c r="D231">
        <v>71</v>
      </c>
      <c r="E231">
        <v>77</v>
      </c>
      <c r="F231">
        <v>81</v>
      </c>
      <c r="G231">
        <v>82</v>
      </c>
      <c r="H231">
        <v>73</v>
      </c>
      <c r="I231">
        <v>69</v>
      </c>
      <c r="J231">
        <v>87</v>
      </c>
      <c r="K231">
        <v>630</v>
      </c>
      <c r="L231">
        <v>74</v>
      </c>
      <c r="M231">
        <v>2</v>
      </c>
      <c r="N231">
        <v>70</v>
      </c>
      <c r="O231">
        <v>105</v>
      </c>
      <c r="P231">
        <v>100</v>
      </c>
      <c r="Q231">
        <v>84</v>
      </c>
      <c r="R231">
        <v>75</v>
      </c>
      <c r="S231">
        <v>80</v>
      </c>
      <c r="T231">
        <v>125</v>
      </c>
      <c r="U231">
        <v>36</v>
      </c>
    </row>
    <row r="232" spans="1:21">
      <c r="A232">
        <v>190703</v>
      </c>
      <c r="B232" t="s">
        <v>263</v>
      </c>
      <c r="C232">
        <v>87</v>
      </c>
      <c r="D232">
        <v>91</v>
      </c>
      <c r="E232">
        <v>64.5</v>
      </c>
      <c r="F232">
        <v>84</v>
      </c>
      <c r="G232">
        <v>72</v>
      </c>
      <c r="H232">
        <v>46</v>
      </c>
      <c r="I232">
        <v>70</v>
      </c>
      <c r="J232">
        <v>70</v>
      </c>
      <c r="K232">
        <v>584.5</v>
      </c>
      <c r="L232">
        <v>115</v>
      </c>
      <c r="M232">
        <v>7</v>
      </c>
      <c r="N232">
        <v>92</v>
      </c>
      <c r="O232">
        <v>44</v>
      </c>
      <c r="P232">
        <v>145</v>
      </c>
      <c r="Q232">
        <v>51</v>
      </c>
      <c r="R232">
        <v>145</v>
      </c>
      <c r="S232">
        <v>210</v>
      </c>
      <c r="T232">
        <v>121</v>
      </c>
      <c r="U232">
        <v>129</v>
      </c>
    </row>
    <row r="233" spans="1:21">
      <c r="A233">
        <v>190704</v>
      </c>
      <c r="B233" t="s">
        <v>264</v>
      </c>
      <c r="C233">
        <v>77</v>
      </c>
      <c r="D233">
        <v>25</v>
      </c>
      <c r="E233">
        <v>55</v>
      </c>
      <c r="F233">
        <v>78</v>
      </c>
      <c r="G233">
        <v>63</v>
      </c>
      <c r="H233">
        <v>42</v>
      </c>
      <c r="I233">
        <v>40</v>
      </c>
      <c r="J233">
        <v>43</v>
      </c>
      <c r="K233">
        <v>423</v>
      </c>
      <c r="L233">
        <v>222</v>
      </c>
      <c r="M233">
        <v>22</v>
      </c>
      <c r="N233">
        <v>165</v>
      </c>
      <c r="O233">
        <v>245</v>
      </c>
      <c r="P233">
        <v>193</v>
      </c>
      <c r="Q233">
        <v>114</v>
      </c>
      <c r="R233">
        <v>202</v>
      </c>
      <c r="S233">
        <v>231</v>
      </c>
      <c r="T233">
        <v>256</v>
      </c>
      <c r="U233">
        <v>234</v>
      </c>
    </row>
    <row r="234" spans="1:21">
      <c r="A234">
        <v>190705</v>
      </c>
      <c r="B234" t="s">
        <v>265</v>
      </c>
      <c r="C234">
        <v>85.5</v>
      </c>
      <c r="D234">
        <v>81</v>
      </c>
      <c r="E234">
        <v>77</v>
      </c>
      <c r="F234">
        <v>79</v>
      </c>
      <c r="G234">
        <v>79</v>
      </c>
      <c r="H234">
        <v>77</v>
      </c>
      <c r="I234">
        <v>66</v>
      </c>
      <c r="J234">
        <v>85</v>
      </c>
      <c r="K234">
        <v>629.5</v>
      </c>
      <c r="L234">
        <v>75</v>
      </c>
      <c r="M234">
        <v>3</v>
      </c>
      <c r="N234">
        <v>106</v>
      </c>
      <c r="O234">
        <v>62</v>
      </c>
      <c r="P234">
        <v>100</v>
      </c>
      <c r="Q234">
        <v>103</v>
      </c>
      <c r="R234">
        <v>97</v>
      </c>
      <c r="S234">
        <v>64</v>
      </c>
      <c r="T234">
        <v>137</v>
      </c>
      <c r="U234">
        <v>51</v>
      </c>
    </row>
    <row r="235" spans="1:21">
      <c r="A235">
        <v>190706</v>
      </c>
      <c r="B235" t="s">
        <v>266</v>
      </c>
      <c r="C235">
        <v>31</v>
      </c>
      <c r="D235">
        <v>78.5</v>
      </c>
      <c r="E235">
        <v>57</v>
      </c>
      <c r="F235">
        <v>76</v>
      </c>
      <c r="G235">
        <v>59</v>
      </c>
      <c r="H235">
        <v>71</v>
      </c>
      <c r="I235">
        <v>72</v>
      </c>
      <c r="J235">
        <v>69</v>
      </c>
      <c r="K235">
        <v>513.5</v>
      </c>
      <c r="L235">
        <v>163</v>
      </c>
      <c r="M235">
        <v>15</v>
      </c>
      <c r="N235">
        <v>290</v>
      </c>
      <c r="O235">
        <v>73</v>
      </c>
      <c r="P235">
        <v>183</v>
      </c>
      <c r="Q235">
        <v>135</v>
      </c>
      <c r="R235">
        <v>220</v>
      </c>
      <c r="S235">
        <v>91</v>
      </c>
      <c r="T235">
        <v>109</v>
      </c>
      <c r="U235">
        <v>132</v>
      </c>
    </row>
    <row r="236" spans="1:21">
      <c r="A236">
        <v>190707</v>
      </c>
      <c r="B236" t="s">
        <v>267</v>
      </c>
      <c r="C236">
        <v>81</v>
      </c>
      <c r="D236">
        <v>31.5</v>
      </c>
      <c r="E236">
        <v>40.5</v>
      </c>
      <c r="F236">
        <v>75</v>
      </c>
      <c r="G236">
        <v>59</v>
      </c>
      <c r="H236">
        <v>54</v>
      </c>
      <c r="I236">
        <v>69</v>
      </c>
      <c r="J236">
        <v>59</v>
      </c>
      <c r="K236">
        <v>469</v>
      </c>
      <c r="L236">
        <v>197</v>
      </c>
      <c r="M236">
        <v>19</v>
      </c>
      <c r="N236">
        <v>134</v>
      </c>
      <c r="O236">
        <v>224</v>
      </c>
      <c r="P236">
        <v>245</v>
      </c>
      <c r="Q236">
        <v>147</v>
      </c>
      <c r="R236">
        <v>220</v>
      </c>
      <c r="S236">
        <v>170</v>
      </c>
      <c r="T236">
        <v>125</v>
      </c>
      <c r="U236">
        <v>164</v>
      </c>
    </row>
    <row r="237" spans="1:21">
      <c r="A237">
        <v>190708</v>
      </c>
      <c r="B237" t="s">
        <v>268</v>
      </c>
      <c r="C237">
        <v>77.5</v>
      </c>
      <c r="D237">
        <v>94</v>
      </c>
      <c r="E237">
        <v>57</v>
      </c>
      <c r="F237">
        <v>71</v>
      </c>
      <c r="G237">
        <v>72</v>
      </c>
      <c r="H237">
        <v>56</v>
      </c>
      <c r="I237">
        <v>54</v>
      </c>
      <c r="J237">
        <v>87</v>
      </c>
      <c r="K237">
        <v>568.5</v>
      </c>
      <c r="L237">
        <v>125</v>
      </c>
      <c r="M237">
        <v>10</v>
      </c>
      <c r="N237">
        <v>162</v>
      </c>
      <c r="O237">
        <v>40</v>
      </c>
      <c r="P237">
        <v>183</v>
      </c>
      <c r="Q237">
        <v>180</v>
      </c>
      <c r="R237">
        <v>145</v>
      </c>
      <c r="S237">
        <v>158</v>
      </c>
      <c r="T237">
        <v>204</v>
      </c>
      <c r="U237">
        <v>36</v>
      </c>
    </row>
    <row r="238" spans="1:21">
      <c r="A238">
        <v>190709</v>
      </c>
      <c r="B238" t="s">
        <v>269</v>
      </c>
      <c r="C238">
        <v>72</v>
      </c>
      <c r="D238">
        <v>9</v>
      </c>
      <c r="E238">
        <v>36</v>
      </c>
      <c r="F238">
        <v>75</v>
      </c>
      <c r="G238">
        <v>51</v>
      </c>
      <c r="H238">
        <v>27</v>
      </c>
      <c r="I238">
        <v>42</v>
      </c>
      <c r="J238">
        <v>32</v>
      </c>
      <c r="K238">
        <v>344</v>
      </c>
      <c r="L238">
        <v>261</v>
      </c>
      <c r="M238">
        <v>27</v>
      </c>
      <c r="N238">
        <v>193</v>
      </c>
      <c r="O238">
        <v>287</v>
      </c>
      <c r="P238">
        <v>254</v>
      </c>
      <c r="Q238">
        <v>147</v>
      </c>
      <c r="R238">
        <v>244</v>
      </c>
      <c r="S238">
        <v>272</v>
      </c>
      <c r="T238">
        <v>250</v>
      </c>
      <c r="U238">
        <v>269</v>
      </c>
    </row>
    <row r="239" spans="1:21">
      <c r="A239">
        <v>190710</v>
      </c>
      <c r="B239" t="s">
        <v>270</v>
      </c>
      <c r="C239">
        <v>79.5</v>
      </c>
      <c r="D239">
        <v>39.5</v>
      </c>
      <c r="E239">
        <v>62</v>
      </c>
      <c r="F239">
        <v>78</v>
      </c>
      <c r="G239">
        <v>68</v>
      </c>
      <c r="H239">
        <v>46</v>
      </c>
      <c r="I239">
        <v>53</v>
      </c>
      <c r="J239">
        <v>42</v>
      </c>
      <c r="K239">
        <v>468</v>
      </c>
      <c r="L239">
        <v>199</v>
      </c>
      <c r="M239">
        <v>20</v>
      </c>
      <c r="N239">
        <v>146</v>
      </c>
      <c r="O239">
        <v>205</v>
      </c>
      <c r="P239">
        <v>154</v>
      </c>
      <c r="Q239">
        <v>114</v>
      </c>
      <c r="R239">
        <v>174</v>
      </c>
      <c r="S239">
        <v>210</v>
      </c>
      <c r="T239">
        <v>211</v>
      </c>
      <c r="U239">
        <v>241</v>
      </c>
    </row>
    <row r="240" spans="1:21">
      <c r="A240">
        <v>190711</v>
      </c>
      <c r="B240" t="s">
        <v>271</v>
      </c>
      <c r="C240">
        <v>68.5</v>
      </c>
      <c r="D240">
        <v>62</v>
      </c>
      <c r="E240">
        <v>23</v>
      </c>
      <c r="F240">
        <v>75</v>
      </c>
      <c r="G240">
        <v>62</v>
      </c>
      <c r="H240">
        <v>55</v>
      </c>
      <c r="I240">
        <v>66</v>
      </c>
      <c r="J240">
        <v>78</v>
      </c>
      <c r="K240">
        <v>489.5</v>
      </c>
      <c r="L240">
        <v>176</v>
      </c>
      <c r="M240">
        <v>17</v>
      </c>
      <c r="N240">
        <v>214</v>
      </c>
      <c r="O240">
        <v>145</v>
      </c>
      <c r="P240">
        <v>297</v>
      </c>
      <c r="Q240">
        <v>147</v>
      </c>
      <c r="R240">
        <v>210</v>
      </c>
      <c r="S240">
        <v>163</v>
      </c>
      <c r="T240">
        <v>137</v>
      </c>
      <c r="U240">
        <v>90</v>
      </c>
    </row>
    <row r="241" spans="1:21">
      <c r="A241">
        <v>190712</v>
      </c>
      <c r="B241" t="s">
        <v>272</v>
      </c>
      <c r="C241">
        <v>53</v>
      </c>
      <c r="D241">
        <v>17.5</v>
      </c>
      <c r="E241">
        <v>24.5</v>
      </c>
      <c r="F241">
        <v>66</v>
      </c>
      <c r="G241">
        <v>22</v>
      </c>
      <c r="H241">
        <v>12</v>
      </c>
      <c r="I241">
        <v>27</v>
      </c>
      <c r="J241">
        <v>15</v>
      </c>
      <c r="K241">
        <v>237</v>
      </c>
      <c r="L241">
        <v>294</v>
      </c>
      <c r="M241">
        <v>35</v>
      </c>
      <c r="N241">
        <v>274</v>
      </c>
      <c r="O241">
        <v>259</v>
      </c>
      <c r="P241">
        <v>291</v>
      </c>
      <c r="Q241">
        <v>216</v>
      </c>
      <c r="R241">
        <v>293</v>
      </c>
      <c r="S241">
        <v>301</v>
      </c>
      <c r="T241">
        <v>291</v>
      </c>
      <c r="U241">
        <v>295</v>
      </c>
    </row>
    <row r="242" spans="1:21">
      <c r="A242">
        <v>190713</v>
      </c>
      <c r="B242" t="s">
        <v>273</v>
      </c>
      <c r="C242">
        <v>60.5</v>
      </c>
      <c r="D242">
        <v>38.5</v>
      </c>
      <c r="E242">
        <v>26.5</v>
      </c>
      <c r="F242">
        <v>78</v>
      </c>
      <c r="G242">
        <v>84</v>
      </c>
      <c r="H242">
        <v>37</v>
      </c>
      <c r="I242">
        <v>40</v>
      </c>
      <c r="J242">
        <v>55</v>
      </c>
      <c r="K242">
        <v>419.5</v>
      </c>
      <c r="L242">
        <v>224</v>
      </c>
      <c r="M242">
        <v>23</v>
      </c>
      <c r="N242">
        <v>252</v>
      </c>
      <c r="O242">
        <v>209</v>
      </c>
      <c r="P242">
        <v>288</v>
      </c>
      <c r="Q242">
        <v>114</v>
      </c>
      <c r="R242">
        <v>51</v>
      </c>
      <c r="S242">
        <v>253</v>
      </c>
      <c r="T242">
        <v>256</v>
      </c>
      <c r="U242">
        <v>183</v>
      </c>
    </row>
    <row r="243" spans="1:21">
      <c r="A243">
        <v>190714</v>
      </c>
      <c r="B243" t="s">
        <v>274</v>
      </c>
      <c r="C243">
        <v>80.5</v>
      </c>
      <c r="D243">
        <v>44.5</v>
      </c>
      <c r="E243">
        <v>61</v>
      </c>
      <c r="F243">
        <v>81</v>
      </c>
      <c r="G243">
        <v>65</v>
      </c>
      <c r="H243">
        <v>43</v>
      </c>
      <c r="I243">
        <v>62</v>
      </c>
      <c r="J243">
        <v>48</v>
      </c>
      <c r="K243">
        <v>485</v>
      </c>
      <c r="L243">
        <v>182</v>
      </c>
      <c r="M243">
        <v>18</v>
      </c>
      <c r="N243">
        <v>138</v>
      </c>
      <c r="O243">
        <v>194</v>
      </c>
      <c r="P243">
        <v>163</v>
      </c>
      <c r="Q243">
        <v>84</v>
      </c>
      <c r="R243">
        <v>191</v>
      </c>
      <c r="S243">
        <v>224</v>
      </c>
      <c r="T243">
        <v>159</v>
      </c>
      <c r="U243">
        <v>214</v>
      </c>
    </row>
    <row r="244" spans="1:21">
      <c r="A244">
        <v>190715</v>
      </c>
      <c r="B244" t="s">
        <v>275</v>
      </c>
      <c r="C244">
        <v>67.5</v>
      </c>
      <c r="D244">
        <v>8.5</v>
      </c>
      <c r="E244">
        <v>41.5</v>
      </c>
      <c r="F244">
        <v>60</v>
      </c>
      <c r="G244">
        <v>48</v>
      </c>
      <c r="H244">
        <v>32</v>
      </c>
      <c r="I244">
        <v>58</v>
      </c>
      <c r="J244">
        <v>41</v>
      </c>
      <c r="K244">
        <v>356.5</v>
      </c>
      <c r="L244">
        <v>256</v>
      </c>
      <c r="M244">
        <v>26</v>
      </c>
      <c r="N244">
        <v>216</v>
      </c>
      <c r="O244">
        <v>292</v>
      </c>
      <c r="P244">
        <v>240</v>
      </c>
      <c r="Q244">
        <v>250</v>
      </c>
      <c r="R244">
        <v>252</v>
      </c>
      <c r="S244">
        <v>263</v>
      </c>
      <c r="T244">
        <v>187</v>
      </c>
      <c r="U244">
        <v>245</v>
      </c>
    </row>
    <row r="245" spans="1:21">
      <c r="A245">
        <v>190716</v>
      </c>
      <c r="B245" t="s">
        <v>276</v>
      </c>
      <c r="C245">
        <v>54.5</v>
      </c>
      <c r="D245">
        <v>9</v>
      </c>
      <c r="E245">
        <v>24</v>
      </c>
      <c r="F245">
        <v>50</v>
      </c>
      <c r="G245">
        <v>50</v>
      </c>
      <c r="H245">
        <v>26</v>
      </c>
      <c r="I245">
        <v>56</v>
      </c>
      <c r="J245">
        <v>44</v>
      </c>
      <c r="K245">
        <v>313.5</v>
      </c>
      <c r="L245">
        <v>271</v>
      </c>
      <c r="M245">
        <v>30</v>
      </c>
      <c r="N245">
        <v>270</v>
      </c>
      <c r="O245">
        <v>287</v>
      </c>
      <c r="P245">
        <v>293</v>
      </c>
      <c r="Q245">
        <v>282</v>
      </c>
      <c r="R245">
        <v>246</v>
      </c>
      <c r="S245">
        <v>275</v>
      </c>
      <c r="T245">
        <v>194</v>
      </c>
      <c r="U245">
        <v>229</v>
      </c>
    </row>
    <row r="246" spans="1:21">
      <c r="A246">
        <v>190717</v>
      </c>
      <c r="B246" t="s">
        <v>277</v>
      </c>
      <c r="C246">
        <v>89.5</v>
      </c>
      <c r="D246">
        <v>65</v>
      </c>
      <c r="E246">
        <v>85</v>
      </c>
      <c r="F246">
        <v>85</v>
      </c>
      <c r="G246">
        <v>74</v>
      </c>
      <c r="H246">
        <v>81</v>
      </c>
      <c r="I246">
        <v>57</v>
      </c>
      <c r="J246">
        <v>66</v>
      </c>
      <c r="K246">
        <v>602.5</v>
      </c>
      <c r="L246">
        <v>102</v>
      </c>
      <c r="M246">
        <v>6</v>
      </c>
      <c r="N246">
        <v>75</v>
      </c>
      <c r="O246">
        <v>132</v>
      </c>
      <c r="P246">
        <v>72</v>
      </c>
      <c r="Q246">
        <v>39</v>
      </c>
      <c r="R246">
        <v>131</v>
      </c>
      <c r="S246">
        <v>50</v>
      </c>
      <c r="T246">
        <v>189</v>
      </c>
      <c r="U246">
        <v>140</v>
      </c>
    </row>
    <row r="247" spans="1:21">
      <c r="A247">
        <v>190717</v>
      </c>
      <c r="B247" t="s">
        <v>278</v>
      </c>
      <c r="C247">
        <v>80</v>
      </c>
      <c r="D247">
        <v>63.5</v>
      </c>
      <c r="E247">
        <v>63.5</v>
      </c>
      <c r="F247">
        <v>78</v>
      </c>
      <c r="G247">
        <v>77</v>
      </c>
      <c r="H247">
        <v>56</v>
      </c>
      <c r="I247">
        <v>76</v>
      </c>
      <c r="J247">
        <v>82</v>
      </c>
      <c r="K247">
        <v>576</v>
      </c>
      <c r="L247">
        <v>119</v>
      </c>
      <c r="M247">
        <v>34</v>
      </c>
      <c r="N247">
        <v>143</v>
      </c>
      <c r="O247">
        <v>137</v>
      </c>
      <c r="P247">
        <v>151</v>
      </c>
      <c r="Q247">
        <v>114</v>
      </c>
      <c r="R247">
        <v>113</v>
      </c>
      <c r="S247">
        <v>158</v>
      </c>
      <c r="T247">
        <v>90</v>
      </c>
      <c r="U247">
        <v>71</v>
      </c>
    </row>
    <row r="248" spans="1:21">
      <c r="A248">
        <v>190721</v>
      </c>
      <c r="B248" t="s">
        <v>279</v>
      </c>
      <c r="C248">
        <v>58.5</v>
      </c>
      <c r="D248">
        <v>6</v>
      </c>
      <c r="E248">
        <v>28</v>
      </c>
      <c r="F248">
        <v>54</v>
      </c>
      <c r="G248">
        <v>28</v>
      </c>
      <c r="H248">
        <v>25</v>
      </c>
      <c r="I248">
        <v>26</v>
      </c>
      <c r="J248">
        <v>14</v>
      </c>
      <c r="K248">
        <v>239.5</v>
      </c>
      <c r="L248">
        <v>292</v>
      </c>
      <c r="M248">
        <v>34</v>
      </c>
      <c r="N248">
        <v>259</v>
      </c>
      <c r="O248">
        <v>294</v>
      </c>
      <c r="P248">
        <v>283</v>
      </c>
      <c r="Q248">
        <v>275</v>
      </c>
      <c r="R248">
        <v>288</v>
      </c>
      <c r="S248">
        <v>277</v>
      </c>
      <c r="T248">
        <v>293</v>
      </c>
      <c r="U248">
        <v>296</v>
      </c>
    </row>
    <row r="249" spans="1:21">
      <c r="A249">
        <v>190722</v>
      </c>
      <c r="B249" t="s">
        <v>280</v>
      </c>
      <c r="C249">
        <v>81</v>
      </c>
      <c r="D249">
        <v>88</v>
      </c>
      <c r="E249">
        <v>48.5</v>
      </c>
      <c r="F249">
        <v>76</v>
      </c>
      <c r="G249">
        <v>80</v>
      </c>
      <c r="H249">
        <v>58</v>
      </c>
      <c r="I249">
        <v>71</v>
      </c>
      <c r="J249">
        <v>77</v>
      </c>
      <c r="K249">
        <v>579.5</v>
      </c>
      <c r="L249">
        <v>117</v>
      </c>
      <c r="M249">
        <v>8</v>
      </c>
      <c r="N249">
        <v>134</v>
      </c>
      <c r="O249">
        <v>53</v>
      </c>
      <c r="P249">
        <v>216</v>
      </c>
      <c r="Q249">
        <v>135</v>
      </c>
      <c r="R249">
        <v>89</v>
      </c>
      <c r="S249">
        <v>146</v>
      </c>
      <c r="T249">
        <v>117</v>
      </c>
      <c r="U249">
        <v>97</v>
      </c>
    </row>
    <row r="250" spans="1:21">
      <c r="A250">
        <v>190723</v>
      </c>
      <c r="B250" t="s">
        <v>281</v>
      </c>
      <c r="C250">
        <v>62</v>
      </c>
      <c r="D250">
        <v>71</v>
      </c>
      <c r="E250">
        <v>39.5</v>
      </c>
      <c r="F250">
        <v>73</v>
      </c>
      <c r="G250">
        <v>59</v>
      </c>
      <c r="H250">
        <v>47</v>
      </c>
      <c r="I250">
        <v>70</v>
      </c>
      <c r="J250">
        <v>75</v>
      </c>
      <c r="K250">
        <v>496.5</v>
      </c>
      <c r="L250">
        <v>173</v>
      </c>
      <c r="M250">
        <v>16</v>
      </c>
      <c r="N250">
        <v>243</v>
      </c>
      <c r="O250">
        <v>105</v>
      </c>
      <c r="P250">
        <v>250</v>
      </c>
      <c r="Q250">
        <v>167</v>
      </c>
      <c r="R250">
        <v>220</v>
      </c>
      <c r="S250">
        <v>203</v>
      </c>
      <c r="T250">
        <v>121</v>
      </c>
      <c r="U250">
        <v>109</v>
      </c>
    </row>
    <row r="251" spans="1:21">
      <c r="A251">
        <v>190724</v>
      </c>
      <c r="B251" t="s">
        <v>282</v>
      </c>
      <c r="C251">
        <v>62</v>
      </c>
      <c r="D251">
        <v>6</v>
      </c>
      <c r="E251">
        <v>29</v>
      </c>
      <c r="F251">
        <v>67</v>
      </c>
      <c r="G251">
        <v>70</v>
      </c>
      <c r="H251">
        <v>23</v>
      </c>
      <c r="I251">
        <v>46</v>
      </c>
      <c r="J251">
        <v>39</v>
      </c>
      <c r="K251">
        <v>342</v>
      </c>
      <c r="L251">
        <v>262</v>
      </c>
      <c r="M251">
        <v>28</v>
      </c>
      <c r="N251">
        <v>243</v>
      </c>
      <c r="O251">
        <v>294</v>
      </c>
      <c r="P251">
        <v>275</v>
      </c>
      <c r="Q251">
        <v>209</v>
      </c>
      <c r="R251">
        <v>156</v>
      </c>
      <c r="S251">
        <v>283</v>
      </c>
      <c r="T251">
        <v>233</v>
      </c>
      <c r="U251">
        <v>252</v>
      </c>
    </row>
    <row r="252" spans="1:21">
      <c r="A252">
        <v>190725</v>
      </c>
      <c r="B252" t="s">
        <v>283</v>
      </c>
      <c r="C252">
        <v>94.5</v>
      </c>
      <c r="D252">
        <v>25.5</v>
      </c>
      <c r="E252">
        <v>35</v>
      </c>
      <c r="F252">
        <v>87</v>
      </c>
      <c r="G252">
        <v>67</v>
      </c>
      <c r="H252">
        <v>55</v>
      </c>
      <c r="I252">
        <v>54</v>
      </c>
      <c r="J252">
        <v>47</v>
      </c>
      <c r="K252">
        <v>465</v>
      </c>
      <c r="L252">
        <v>203</v>
      </c>
      <c r="M252">
        <v>21</v>
      </c>
      <c r="N252">
        <v>41</v>
      </c>
      <c r="O252">
        <v>242</v>
      </c>
      <c r="P252">
        <v>259</v>
      </c>
      <c r="Q252">
        <v>27</v>
      </c>
      <c r="R252">
        <v>179</v>
      </c>
      <c r="S252">
        <v>163</v>
      </c>
      <c r="T252">
        <v>204</v>
      </c>
      <c r="U252">
        <v>216</v>
      </c>
    </row>
    <row r="253" spans="1:21">
      <c r="A253">
        <v>190726</v>
      </c>
      <c r="B253" t="s">
        <v>284</v>
      </c>
      <c r="C253">
        <v>88</v>
      </c>
      <c r="D253">
        <v>73.5</v>
      </c>
      <c r="E253">
        <v>77</v>
      </c>
      <c r="F253">
        <v>89</v>
      </c>
      <c r="G253">
        <v>76</v>
      </c>
      <c r="H253">
        <v>69</v>
      </c>
      <c r="I253">
        <v>76</v>
      </c>
      <c r="J253">
        <v>58</v>
      </c>
      <c r="K253">
        <v>606.5</v>
      </c>
      <c r="L253">
        <v>92</v>
      </c>
      <c r="M253">
        <v>5</v>
      </c>
      <c r="N253">
        <v>85</v>
      </c>
      <c r="O253">
        <v>99</v>
      </c>
      <c r="P253">
        <v>100</v>
      </c>
      <c r="Q253">
        <v>16</v>
      </c>
      <c r="R253">
        <v>119</v>
      </c>
      <c r="S253">
        <v>99</v>
      </c>
      <c r="T253">
        <v>90</v>
      </c>
      <c r="U253">
        <v>167</v>
      </c>
    </row>
    <row r="254" spans="1:21">
      <c r="A254">
        <v>190727</v>
      </c>
      <c r="B254" t="s">
        <v>285</v>
      </c>
      <c r="C254">
        <v>67.5</v>
      </c>
      <c r="F254">
        <v>79</v>
      </c>
      <c r="G254">
        <v>81</v>
      </c>
      <c r="J254">
        <v>57</v>
      </c>
      <c r="K254">
        <v>284.5</v>
      </c>
      <c r="L254">
        <v>279</v>
      </c>
      <c r="M254">
        <v>31</v>
      </c>
      <c r="N254">
        <v>216</v>
      </c>
      <c r="O254" t="e">
        <v>#N/A</v>
      </c>
      <c r="P254" t="e">
        <v>#N/A</v>
      </c>
      <c r="Q254">
        <v>103</v>
      </c>
      <c r="R254">
        <v>83</v>
      </c>
      <c r="S254" t="e">
        <v>#N/A</v>
      </c>
      <c r="T254" t="e">
        <v>#N/A</v>
      </c>
      <c r="U254">
        <v>174</v>
      </c>
    </row>
    <row r="255" spans="1:21">
      <c r="A255">
        <v>190728</v>
      </c>
      <c r="B255" t="s">
        <v>286</v>
      </c>
      <c r="C255">
        <v>91</v>
      </c>
      <c r="D255">
        <v>99</v>
      </c>
      <c r="E255">
        <v>90</v>
      </c>
      <c r="F255">
        <v>86</v>
      </c>
      <c r="G255">
        <v>83</v>
      </c>
      <c r="H255">
        <v>75</v>
      </c>
      <c r="I255">
        <v>93</v>
      </c>
      <c r="J255">
        <v>94</v>
      </c>
      <c r="K255">
        <v>711</v>
      </c>
      <c r="L255">
        <v>31</v>
      </c>
      <c r="M255">
        <v>1</v>
      </c>
      <c r="N255">
        <v>64</v>
      </c>
      <c r="O255">
        <v>30</v>
      </c>
      <c r="P255">
        <v>47</v>
      </c>
      <c r="Q255">
        <v>31</v>
      </c>
      <c r="R255">
        <v>58</v>
      </c>
      <c r="S255">
        <v>69</v>
      </c>
      <c r="T255">
        <v>11</v>
      </c>
      <c r="U255">
        <v>11</v>
      </c>
    </row>
    <row r="256" spans="1:21">
      <c r="A256">
        <v>190729</v>
      </c>
      <c r="B256" t="s">
        <v>287</v>
      </c>
      <c r="C256">
        <v>61.5</v>
      </c>
      <c r="D256">
        <v>15</v>
      </c>
      <c r="E256">
        <v>31.5</v>
      </c>
      <c r="F256">
        <v>50</v>
      </c>
      <c r="G256">
        <v>78</v>
      </c>
      <c r="H256">
        <v>20</v>
      </c>
      <c r="I256">
        <v>32</v>
      </c>
      <c r="J256">
        <v>44</v>
      </c>
      <c r="K256">
        <v>332</v>
      </c>
      <c r="L256">
        <v>264</v>
      </c>
      <c r="M256">
        <v>29</v>
      </c>
      <c r="N256">
        <v>247</v>
      </c>
      <c r="O256">
        <v>267</v>
      </c>
      <c r="P256">
        <v>270</v>
      </c>
      <c r="Q256">
        <v>282</v>
      </c>
      <c r="R256">
        <v>106</v>
      </c>
      <c r="S256">
        <v>290</v>
      </c>
      <c r="T256">
        <v>275</v>
      </c>
      <c r="U256">
        <v>229</v>
      </c>
    </row>
    <row r="257" spans="1:21">
      <c r="A257">
        <v>190730</v>
      </c>
      <c r="B257" t="s">
        <v>288</v>
      </c>
      <c r="C257">
        <v>74</v>
      </c>
      <c r="D257">
        <v>75</v>
      </c>
      <c r="E257">
        <v>29</v>
      </c>
      <c r="F257">
        <v>83</v>
      </c>
      <c r="G257">
        <v>87</v>
      </c>
      <c r="H257">
        <v>49</v>
      </c>
      <c r="I257">
        <v>64</v>
      </c>
      <c r="J257">
        <v>82</v>
      </c>
      <c r="K257">
        <v>543</v>
      </c>
      <c r="L257">
        <v>140</v>
      </c>
      <c r="M257">
        <v>13</v>
      </c>
      <c r="N257">
        <v>184</v>
      </c>
      <c r="O257">
        <v>92</v>
      </c>
      <c r="P257">
        <v>275</v>
      </c>
      <c r="Q257">
        <v>64</v>
      </c>
      <c r="R257">
        <v>31</v>
      </c>
      <c r="S257">
        <v>192</v>
      </c>
      <c r="T257">
        <v>153</v>
      </c>
      <c r="U257">
        <v>71</v>
      </c>
    </row>
    <row r="258" spans="1:21">
      <c r="A258">
        <v>190731</v>
      </c>
      <c r="B258" t="s">
        <v>289</v>
      </c>
      <c r="C258">
        <v>92</v>
      </c>
      <c r="D258">
        <v>56.5</v>
      </c>
      <c r="E258">
        <v>61.5</v>
      </c>
      <c r="F258">
        <v>85</v>
      </c>
      <c r="G258">
        <v>80</v>
      </c>
      <c r="H258">
        <v>74</v>
      </c>
      <c r="I258">
        <v>75</v>
      </c>
      <c r="J258">
        <v>86</v>
      </c>
      <c r="K258">
        <v>610</v>
      </c>
      <c r="L258">
        <v>88</v>
      </c>
      <c r="M258">
        <v>4</v>
      </c>
      <c r="N258">
        <v>61</v>
      </c>
      <c r="O258">
        <v>160</v>
      </c>
      <c r="P258">
        <v>156</v>
      </c>
      <c r="Q258">
        <v>39</v>
      </c>
      <c r="R258">
        <v>89</v>
      </c>
      <c r="S258">
        <v>75</v>
      </c>
      <c r="T258">
        <v>99</v>
      </c>
      <c r="U258">
        <v>46</v>
      </c>
    </row>
    <row r="259" spans="1:21">
      <c r="A259">
        <v>190732</v>
      </c>
      <c r="B259" t="s">
        <v>290</v>
      </c>
      <c r="C259">
        <v>69</v>
      </c>
      <c r="D259">
        <v>21</v>
      </c>
      <c r="E259">
        <v>35.5</v>
      </c>
      <c r="F259">
        <v>77</v>
      </c>
      <c r="G259">
        <v>72</v>
      </c>
      <c r="H259">
        <v>41</v>
      </c>
      <c r="I259">
        <v>46</v>
      </c>
      <c r="J259">
        <v>40</v>
      </c>
      <c r="K259">
        <v>401.5</v>
      </c>
      <c r="L259">
        <v>235</v>
      </c>
      <c r="M259">
        <v>24</v>
      </c>
      <c r="N259">
        <v>210</v>
      </c>
      <c r="O259">
        <v>253</v>
      </c>
      <c r="P259">
        <v>256</v>
      </c>
      <c r="Q259">
        <v>127</v>
      </c>
      <c r="R259">
        <v>145</v>
      </c>
      <c r="S259">
        <v>235</v>
      </c>
      <c r="T259">
        <v>233</v>
      </c>
      <c r="U259">
        <v>248</v>
      </c>
    </row>
    <row r="260" spans="1:21">
      <c r="A260">
        <v>190733</v>
      </c>
      <c r="B260" t="s">
        <v>291</v>
      </c>
      <c r="C260">
        <v>82.5</v>
      </c>
      <c r="D260">
        <v>52.5</v>
      </c>
      <c r="E260">
        <v>52.5</v>
      </c>
      <c r="F260">
        <v>79</v>
      </c>
      <c r="G260">
        <v>83</v>
      </c>
      <c r="H260">
        <v>77</v>
      </c>
      <c r="I260">
        <v>84</v>
      </c>
      <c r="J260">
        <v>58</v>
      </c>
      <c r="K260">
        <v>568.5</v>
      </c>
      <c r="L260">
        <v>125</v>
      </c>
      <c r="M260">
        <v>10</v>
      </c>
      <c r="N260">
        <v>125</v>
      </c>
      <c r="O260">
        <v>174</v>
      </c>
      <c r="P260">
        <v>203</v>
      </c>
      <c r="Q260">
        <v>103</v>
      </c>
      <c r="R260">
        <v>58</v>
      </c>
      <c r="S260">
        <v>64</v>
      </c>
      <c r="T260">
        <v>51</v>
      </c>
      <c r="U260">
        <v>167</v>
      </c>
    </row>
    <row r="261" spans="1:21">
      <c r="A261">
        <v>190734</v>
      </c>
      <c r="B261" t="s">
        <v>292</v>
      </c>
      <c r="C261">
        <v>16.5</v>
      </c>
      <c r="D261">
        <v>33</v>
      </c>
      <c r="E261">
        <v>41</v>
      </c>
      <c r="F261">
        <v>59</v>
      </c>
      <c r="G261">
        <v>39</v>
      </c>
      <c r="H261">
        <v>32</v>
      </c>
      <c r="I261">
        <v>20</v>
      </c>
      <c r="J261">
        <v>44</v>
      </c>
      <c r="K261">
        <v>284.5</v>
      </c>
      <c r="L261">
        <v>279</v>
      </c>
      <c r="M261">
        <v>31</v>
      </c>
      <c r="N261">
        <v>297</v>
      </c>
      <c r="O261">
        <v>220</v>
      </c>
      <c r="P261">
        <v>242</v>
      </c>
      <c r="Q261">
        <v>255</v>
      </c>
      <c r="R261">
        <v>272</v>
      </c>
      <c r="S261">
        <v>263</v>
      </c>
      <c r="T261">
        <v>298</v>
      </c>
      <c r="U261">
        <v>229</v>
      </c>
    </row>
    <row r="262" spans="1:21">
      <c r="A262">
        <v>190735</v>
      </c>
      <c r="B262" t="s">
        <v>293</v>
      </c>
      <c r="C262">
        <v>78</v>
      </c>
      <c r="D262">
        <v>63</v>
      </c>
      <c r="E262">
        <v>79</v>
      </c>
      <c r="F262">
        <v>79</v>
      </c>
      <c r="G262">
        <v>74</v>
      </c>
      <c r="H262">
        <v>51</v>
      </c>
      <c r="I262">
        <v>60</v>
      </c>
      <c r="J262">
        <v>66</v>
      </c>
      <c r="K262">
        <v>550</v>
      </c>
      <c r="L262">
        <v>134</v>
      </c>
      <c r="M262">
        <v>12</v>
      </c>
      <c r="N262">
        <v>155</v>
      </c>
      <c r="O262">
        <v>138</v>
      </c>
      <c r="P262">
        <v>96</v>
      </c>
      <c r="Q262">
        <v>103</v>
      </c>
      <c r="R262">
        <v>131</v>
      </c>
      <c r="S262">
        <v>180</v>
      </c>
      <c r="T262">
        <v>174</v>
      </c>
      <c r="U262">
        <v>140</v>
      </c>
    </row>
    <row r="263" spans="1:21">
      <c r="A263">
        <v>190737</v>
      </c>
      <c r="B263" t="s">
        <v>294</v>
      </c>
      <c r="C263">
        <v>32</v>
      </c>
      <c r="D263">
        <v>12</v>
      </c>
      <c r="E263">
        <v>29</v>
      </c>
      <c r="F263">
        <v>64</v>
      </c>
      <c r="G263">
        <v>26</v>
      </c>
      <c r="H263">
        <v>20</v>
      </c>
      <c r="I263">
        <v>31</v>
      </c>
      <c r="J263">
        <v>31</v>
      </c>
      <c r="K263">
        <v>245</v>
      </c>
      <c r="L263">
        <v>289</v>
      </c>
      <c r="M263">
        <v>33</v>
      </c>
      <c r="N263">
        <v>289</v>
      </c>
      <c r="O263">
        <v>276</v>
      </c>
      <c r="P263">
        <v>275</v>
      </c>
      <c r="Q263">
        <v>227</v>
      </c>
      <c r="R263">
        <v>289</v>
      </c>
      <c r="S263">
        <v>290</v>
      </c>
      <c r="T263">
        <v>277</v>
      </c>
      <c r="U263">
        <v>275</v>
      </c>
    </row>
    <row r="264" spans="1:21">
      <c r="A264">
        <v>190738</v>
      </c>
      <c r="B264" t="s">
        <v>295</v>
      </c>
      <c r="K264">
        <v>0</v>
      </c>
      <c r="L264">
        <v>305</v>
      </c>
      <c r="M264">
        <v>36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  <c r="S264" t="e">
        <v>#N/A</v>
      </c>
      <c r="T264" t="e">
        <v>#N/A</v>
      </c>
      <c r="U264" t="e">
        <v>#N/A</v>
      </c>
    </row>
    <row r="265" spans="1:21">
      <c r="A265">
        <v>190739</v>
      </c>
      <c r="B265" t="s">
        <v>296</v>
      </c>
      <c r="C265">
        <v>78</v>
      </c>
      <c r="D265">
        <v>51</v>
      </c>
      <c r="E265">
        <v>29.5</v>
      </c>
      <c r="F265">
        <v>50</v>
      </c>
      <c r="G265">
        <v>45</v>
      </c>
      <c r="H265">
        <v>43</v>
      </c>
      <c r="I265">
        <v>48</v>
      </c>
      <c r="J265">
        <v>43</v>
      </c>
      <c r="K265">
        <v>387.5</v>
      </c>
      <c r="L265">
        <v>240</v>
      </c>
      <c r="M265">
        <v>25</v>
      </c>
      <c r="N265">
        <v>155</v>
      </c>
      <c r="O265">
        <v>177</v>
      </c>
      <c r="P265">
        <v>272</v>
      </c>
      <c r="Q265">
        <v>282</v>
      </c>
      <c r="R265">
        <v>258</v>
      </c>
      <c r="S265">
        <v>224</v>
      </c>
      <c r="T265">
        <v>226</v>
      </c>
      <c r="U265">
        <v>234</v>
      </c>
    </row>
    <row r="266" spans="1:21">
      <c r="A266">
        <v>190801</v>
      </c>
      <c r="B266" t="s">
        <v>297</v>
      </c>
      <c r="C266">
        <v>71.5</v>
      </c>
      <c r="D266">
        <v>18</v>
      </c>
      <c r="E266">
        <v>37.5</v>
      </c>
      <c r="F266">
        <v>80</v>
      </c>
      <c r="G266">
        <v>66</v>
      </c>
      <c r="H266">
        <v>49</v>
      </c>
      <c r="I266">
        <v>56</v>
      </c>
      <c r="J266">
        <v>36</v>
      </c>
      <c r="K266">
        <v>414</v>
      </c>
      <c r="L266">
        <v>230</v>
      </c>
      <c r="M266">
        <v>34</v>
      </c>
      <c r="N266">
        <v>195</v>
      </c>
      <c r="O266">
        <v>258</v>
      </c>
      <c r="P266">
        <v>253</v>
      </c>
      <c r="Q266">
        <v>96</v>
      </c>
      <c r="R266">
        <v>183</v>
      </c>
      <c r="S266">
        <v>192</v>
      </c>
      <c r="T266">
        <v>194</v>
      </c>
      <c r="U266">
        <v>257</v>
      </c>
    </row>
    <row r="267" spans="1:21">
      <c r="A267">
        <v>190802</v>
      </c>
      <c r="B267" t="s">
        <v>298</v>
      </c>
      <c r="C267">
        <v>54.5</v>
      </c>
      <c r="D267">
        <v>10</v>
      </c>
      <c r="E267">
        <v>36</v>
      </c>
      <c r="F267">
        <v>68</v>
      </c>
      <c r="G267">
        <v>56</v>
      </c>
      <c r="H267">
        <v>40</v>
      </c>
      <c r="I267">
        <v>33</v>
      </c>
      <c r="J267">
        <v>32</v>
      </c>
      <c r="K267">
        <v>329.5</v>
      </c>
      <c r="L267">
        <v>265</v>
      </c>
      <c r="M267">
        <v>38</v>
      </c>
      <c r="N267">
        <v>270</v>
      </c>
      <c r="O267">
        <v>285</v>
      </c>
      <c r="P267">
        <v>254</v>
      </c>
      <c r="Q267">
        <v>202</v>
      </c>
      <c r="R267">
        <v>229</v>
      </c>
      <c r="S267">
        <v>239</v>
      </c>
      <c r="T267">
        <v>272</v>
      </c>
      <c r="U267">
        <v>269</v>
      </c>
    </row>
    <row r="268" spans="1:21">
      <c r="A268">
        <v>190803</v>
      </c>
      <c r="B268" t="s">
        <v>299</v>
      </c>
      <c r="C268">
        <v>88.5</v>
      </c>
      <c r="D268">
        <v>67.5</v>
      </c>
      <c r="E268">
        <v>84.51</v>
      </c>
      <c r="F268">
        <v>91</v>
      </c>
      <c r="G268">
        <v>85</v>
      </c>
      <c r="H268">
        <v>86</v>
      </c>
      <c r="I268">
        <v>76</v>
      </c>
      <c r="J268">
        <v>91</v>
      </c>
      <c r="K268">
        <v>669.51</v>
      </c>
      <c r="L268">
        <v>49</v>
      </c>
      <c r="M268">
        <v>11</v>
      </c>
      <c r="N268">
        <v>82</v>
      </c>
      <c r="O268">
        <v>121</v>
      </c>
      <c r="P268">
        <v>74</v>
      </c>
      <c r="Q268">
        <v>9</v>
      </c>
      <c r="R268">
        <v>44</v>
      </c>
      <c r="S268">
        <v>38</v>
      </c>
      <c r="T268">
        <v>90</v>
      </c>
      <c r="U268">
        <v>21</v>
      </c>
    </row>
    <row r="269" spans="1:21">
      <c r="A269">
        <v>190804</v>
      </c>
      <c r="B269" t="s">
        <v>300</v>
      </c>
      <c r="C269">
        <v>57</v>
      </c>
      <c r="D269">
        <v>74</v>
      </c>
      <c r="E269">
        <v>45</v>
      </c>
      <c r="F269">
        <v>68</v>
      </c>
      <c r="G269">
        <v>49</v>
      </c>
      <c r="H269">
        <v>62</v>
      </c>
      <c r="I269">
        <v>59</v>
      </c>
      <c r="J269">
        <v>61</v>
      </c>
      <c r="K269">
        <v>475</v>
      </c>
      <c r="L269">
        <v>193</v>
      </c>
      <c r="M269">
        <v>29</v>
      </c>
      <c r="N269">
        <v>264</v>
      </c>
      <c r="O269">
        <v>96</v>
      </c>
      <c r="P269">
        <v>226</v>
      </c>
      <c r="Q269">
        <v>202</v>
      </c>
      <c r="R269">
        <v>249</v>
      </c>
      <c r="S269">
        <v>128</v>
      </c>
      <c r="T269">
        <v>181</v>
      </c>
      <c r="U269">
        <v>156</v>
      </c>
    </row>
    <row r="270" spans="1:21">
      <c r="A270">
        <v>190805</v>
      </c>
      <c r="B270" t="s">
        <v>301</v>
      </c>
      <c r="C270">
        <v>55</v>
      </c>
      <c r="D270">
        <v>57.5</v>
      </c>
      <c r="E270">
        <v>71.5</v>
      </c>
      <c r="F270">
        <v>73</v>
      </c>
      <c r="G270">
        <v>66</v>
      </c>
      <c r="H270">
        <v>58</v>
      </c>
      <c r="I270">
        <v>62</v>
      </c>
      <c r="J270">
        <v>47</v>
      </c>
      <c r="K270">
        <v>490</v>
      </c>
      <c r="L270">
        <v>175</v>
      </c>
      <c r="M270">
        <v>26</v>
      </c>
      <c r="N270">
        <v>269</v>
      </c>
      <c r="O270">
        <v>158</v>
      </c>
      <c r="P270">
        <v>120</v>
      </c>
      <c r="Q270">
        <v>167</v>
      </c>
      <c r="R270">
        <v>183</v>
      </c>
      <c r="S270">
        <v>146</v>
      </c>
      <c r="T270">
        <v>159</v>
      </c>
      <c r="U270">
        <v>216</v>
      </c>
    </row>
    <row r="271" spans="1:21">
      <c r="A271">
        <v>190807</v>
      </c>
      <c r="B271" t="s">
        <v>302</v>
      </c>
      <c r="C271">
        <v>60</v>
      </c>
      <c r="D271">
        <v>61</v>
      </c>
      <c r="E271">
        <v>35</v>
      </c>
      <c r="F271">
        <v>75</v>
      </c>
      <c r="G271">
        <v>72</v>
      </c>
      <c r="H271">
        <v>74</v>
      </c>
      <c r="I271">
        <v>72</v>
      </c>
      <c r="J271">
        <v>62</v>
      </c>
      <c r="K271">
        <v>511</v>
      </c>
      <c r="L271">
        <v>166</v>
      </c>
      <c r="M271">
        <v>24</v>
      </c>
      <c r="N271">
        <v>253</v>
      </c>
      <c r="O271">
        <v>149</v>
      </c>
      <c r="P271">
        <v>259</v>
      </c>
      <c r="Q271">
        <v>147</v>
      </c>
      <c r="R271">
        <v>145</v>
      </c>
      <c r="S271">
        <v>75</v>
      </c>
      <c r="T271">
        <v>109</v>
      </c>
      <c r="U271">
        <v>153</v>
      </c>
    </row>
    <row r="272" spans="1:21">
      <c r="A272">
        <v>190808</v>
      </c>
      <c r="B272" t="s">
        <v>303</v>
      </c>
      <c r="C272">
        <v>101.5</v>
      </c>
      <c r="D272">
        <v>103</v>
      </c>
      <c r="E272">
        <v>98.5</v>
      </c>
      <c r="F272">
        <v>92</v>
      </c>
      <c r="G272">
        <v>95</v>
      </c>
      <c r="H272">
        <v>92</v>
      </c>
      <c r="I272">
        <v>88</v>
      </c>
      <c r="J272">
        <v>90</v>
      </c>
      <c r="K272">
        <v>760</v>
      </c>
      <c r="L272">
        <v>10</v>
      </c>
      <c r="M272">
        <v>5</v>
      </c>
      <c r="N272">
        <v>9</v>
      </c>
      <c r="O272">
        <v>16</v>
      </c>
      <c r="P272">
        <v>25</v>
      </c>
      <c r="Q272">
        <v>4</v>
      </c>
      <c r="R272">
        <v>3</v>
      </c>
      <c r="S272">
        <v>18</v>
      </c>
      <c r="T272">
        <v>31</v>
      </c>
      <c r="U272">
        <v>27</v>
      </c>
    </row>
    <row r="273" spans="1:21">
      <c r="A273">
        <v>190809</v>
      </c>
      <c r="B273" t="s">
        <v>304</v>
      </c>
      <c r="C273">
        <v>85</v>
      </c>
      <c r="D273">
        <v>14</v>
      </c>
      <c r="E273">
        <v>35.5</v>
      </c>
      <c r="F273">
        <v>83</v>
      </c>
      <c r="G273">
        <v>74</v>
      </c>
      <c r="H273">
        <v>77</v>
      </c>
      <c r="I273">
        <v>69</v>
      </c>
      <c r="J273">
        <v>46</v>
      </c>
      <c r="K273">
        <v>483.5</v>
      </c>
      <c r="L273">
        <v>184</v>
      </c>
      <c r="M273">
        <v>27</v>
      </c>
      <c r="N273">
        <v>111</v>
      </c>
      <c r="O273">
        <v>271</v>
      </c>
      <c r="P273">
        <v>256</v>
      </c>
      <c r="Q273">
        <v>64</v>
      </c>
      <c r="R273">
        <v>131</v>
      </c>
      <c r="S273">
        <v>64</v>
      </c>
      <c r="T273">
        <v>125</v>
      </c>
      <c r="U273">
        <v>225</v>
      </c>
    </row>
    <row r="274" spans="1:21">
      <c r="A274">
        <v>190810</v>
      </c>
      <c r="B274" t="s">
        <v>305</v>
      </c>
      <c r="C274">
        <v>77.5</v>
      </c>
      <c r="D274">
        <v>24</v>
      </c>
      <c r="E274">
        <v>60.5</v>
      </c>
      <c r="F274">
        <v>60</v>
      </c>
      <c r="G274">
        <v>70</v>
      </c>
      <c r="H274">
        <v>36</v>
      </c>
      <c r="I274">
        <v>40</v>
      </c>
      <c r="J274">
        <v>48</v>
      </c>
      <c r="K274">
        <v>416</v>
      </c>
      <c r="L274">
        <v>228</v>
      </c>
      <c r="M274">
        <v>33</v>
      </c>
      <c r="N274">
        <v>162</v>
      </c>
      <c r="O274">
        <v>246</v>
      </c>
      <c r="P274">
        <v>169</v>
      </c>
      <c r="Q274">
        <v>250</v>
      </c>
      <c r="R274">
        <v>156</v>
      </c>
      <c r="S274">
        <v>254</v>
      </c>
      <c r="T274">
        <v>256</v>
      </c>
      <c r="U274">
        <v>214</v>
      </c>
    </row>
    <row r="275" spans="1:21">
      <c r="A275">
        <v>190811</v>
      </c>
      <c r="B275" t="s">
        <v>306</v>
      </c>
      <c r="C275">
        <v>100</v>
      </c>
      <c r="D275">
        <v>91</v>
      </c>
      <c r="E275">
        <v>90</v>
      </c>
      <c r="F275">
        <v>90</v>
      </c>
      <c r="G275">
        <v>90</v>
      </c>
      <c r="H275">
        <v>85</v>
      </c>
      <c r="I275">
        <v>86</v>
      </c>
      <c r="J275">
        <v>84</v>
      </c>
      <c r="K275">
        <v>716</v>
      </c>
      <c r="L275">
        <v>27</v>
      </c>
      <c r="M275">
        <v>9</v>
      </c>
      <c r="N275">
        <v>16</v>
      </c>
      <c r="O275">
        <v>44</v>
      </c>
      <c r="P275">
        <v>47</v>
      </c>
      <c r="Q275">
        <v>13</v>
      </c>
      <c r="R275">
        <v>18</v>
      </c>
      <c r="S275">
        <v>40</v>
      </c>
      <c r="T275">
        <v>42</v>
      </c>
      <c r="U275">
        <v>59</v>
      </c>
    </row>
    <row r="276" spans="1:21">
      <c r="A276">
        <v>190812</v>
      </c>
      <c r="B276" t="s">
        <v>307</v>
      </c>
      <c r="C276">
        <v>76.5</v>
      </c>
      <c r="D276">
        <v>34</v>
      </c>
      <c r="E276">
        <v>75</v>
      </c>
      <c r="F276">
        <v>72</v>
      </c>
      <c r="G276">
        <v>74</v>
      </c>
      <c r="H276">
        <v>49</v>
      </c>
      <c r="I276">
        <v>66</v>
      </c>
      <c r="J276">
        <v>68</v>
      </c>
      <c r="K276">
        <v>514.5</v>
      </c>
      <c r="L276">
        <v>162</v>
      </c>
      <c r="M276">
        <v>23</v>
      </c>
      <c r="N276">
        <v>168</v>
      </c>
      <c r="O276">
        <v>217</v>
      </c>
      <c r="P276">
        <v>108</v>
      </c>
      <c r="Q276">
        <v>173</v>
      </c>
      <c r="R276">
        <v>131</v>
      </c>
      <c r="S276">
        <v>192</v>
      </c>
      <c r="T276">
        <v>137</v>
      </c>
      <c r="U276">
        <v>135</v>
      </c>
    </row>
    <row r="277" spans="1:21">
      <c r="A277">
        <v>190813</v>
      </c>
      <c r="B277" t="s">
        <v>308</v>
      </c>
      <c r="C277">
        <v>64</v>
      </c>
      <c r="D277">
        <v>27</v>
      </c>
      <c r="E277">
        <v>74</v>
      </c>
      <c r="F277">
        <v>78</v>
      </c>
      <c r="G277">
        <v>85</v>
      </c>
      <c r="H277">
        <v>76</v>
      </c>
      <c r="I277">
        <v>46</v>
      </c>
      <c r="J277">
        <v>51</v>
      </c>
      <c r="K277">
        <v>501</v>
      </c>
      <c r="L277">
        <v>171</v>
      </c>
      <c r="M277">
        <v>25</v>
      </c>
      <c r="N277">
        <v>237</v>
      </c>
      <c r="O277">
        <v>235</v>
      </c>
      <c r="P277">
        <v>114</v>
      </c>
      <c r="Q277">
        <v>114</v>
      </c>
      <c r="R277">
        <v>44</v>
      </c>
      <c r="S277">
        <v>67</v>
      </c>
      <c r="T277">
        <v>233</v>
      </c>
      <c r="U277">
        <v>200</v>
      </c>
    </row>
    <row r="278" spans="1:21">
      <c r="A278">
        <v>190814</v>
      </c>
      <c r="B278" t="s">
        <v>309</v>
      </c>
      <c r="C278">
        <v>76</v>
      </c>
      <c r="D278">
        <v>67</v>
      </c>
      <c r="E278">
        <v>61.5</v>
      </c>
      <c r="F278">
        <v>78</v>
      </c>
      <c r="G278">
        <v>83</v>
      </c>
      <c r="H278">
        <v>49</v>
      </c>
      <c r="I278">
        <v>56</v>
      </c>
      <c r="J278">
        <v>47</v>
      </c>
      <c r="K278">
        <v>517.5</v>
      </c>
      <c r="L278">
        <v>158</v>
      </c>
      <c r="M278">
        <v>22</v>
      </c>
      <c r="N278">
        <v>172</v>
      </c>
      <c r="O278">
        <v>123</v>
      </c>
      <c r="P278">
        <v>156</v>
      </c>
      <c r="Q278">
        <v>114</v>
      </c>
      <c r="R278">
        <v>58</v>
      </c>
      <c r="S278">
        <v>192</v>
      </c>
      <c r="T278">
        <v>194</v>
      </c>
      <c r="U278">
        <v>216</v>
      </c>
    </row>
    <row r="279" spans="1:21">
      <c r="A279">
        <v>190815</v>
      </c>
      <c r="B279" t="s">
        <v>310</v>
      </c>
      <c r="C279">
        <v>99</v>
      </c>
      <c r="D279">
        <v>106.5</v>
      </c>
      <c r="E279">
        <v>96.5</v>
      </c>
      <c r="F279">
        <v>89</v>
      </c>
      <c r="G279">
        <v>92</v>
      </c>
      <c r="H279">
        <v>73</v>
      </c>
      <c r="I279">
        <v>85</v>
      </c>
      <c r="J279">
        <v>89</v>
      </c>
      <c r="K279">
        <v>730</v>
      </c>
      <c r="L279">
        <v>21</v>
      </c>
      <c r="M279">
        <v>7</v>
      </c>
      <c r="N279">
        <v>21</v>
      </c>
      <c r="O279">
        <v>13</v>
      </c>
      <c r="P279">
        <v>32</v>
      </c>
      <c r="Q279">
        <v>16</v>
      </c>
      <c r="R279">
        <v>8</v>
      </c>
      <c r="S279">
        <v>80</v>
      </c>
      <c r="T279">
        <v>44</v>
      </c>
      <c r="U279">
        <v>30</v>
      </c>
    </row>
    <row r="280" spans="1:21">
      <c r="A280">
        <v>190816</v>
      </c>
      <c r="B280" t="s">
        <v>311</v>
      </c>
      <c r="C280">
        <v>24</v>
      </c>
      <c r="D280">
        <v>10.5</v>
      </c>
      <c r="E280">
        <v>24</v>
      </c>
      <c r="F280">
        <v>37</v>
      </c>
      <c r="G280">
        <v>42</v>
      </c>
      <c r="H280">
        <v>20</v>
      </c>
      <c r="I280">
        <v>46</v>
      </c>
      <c r="J280">
        <v>37</v>
      </c>
      <c r="K280">
        <v>240.5</v>
      </c>
      <c r="L280">
        <v>291</v>
      </c>
      <c r="M280">
        <v>41</v>
      </c>
      <c r="N280">
        <v>295</v>
      </c>
      <c r="O280">
        <v>284</v>
      </c>
      <c r="P280">
        <v>293</v>
      </c>
      <c r="Q280">
        <v>295</v>
      </c>
      <c r="R280">
        <v>265</v>
      </c>
      <c r="S280">
        <v>290</v>
      </c>
      <c r="T280">
        <v>233</v>
      </c>
      <c r="U280">
        <v>256</v>
      </c>
    </row>
    <row r="281" spans="1:21">
      <c r="A281">
        <v>190817</v>
      </c>
      <c r="B281" t="s">
        <v>312</v>
      </c>
      <c r="C281">
        <v>94</v>
      </c>
      <c r="D281">
        <v>82.5</v>
      </c>
      <c r="E281">
        <v>83.5</v>
      </c>
      <c r="F281">
        <v>82</v>
      </c>
      <c r="G281">
        <v>86</v>
      </c>
      <c r="H281">
        <v>65</v>
      </c>
      <c r="I281">
        <v>77</v>
      </c>
      <c r="J281">
        <v>78</v>
      </c>
      <c r="K281">
        <v>648</v>
      </c>
      <c r="L281">
        <v>63</v>
      </c>
      <c r="M281">
        <v>14</v>
      </c>
      <c r="N281">
        <v>47</v>
      </c>
      <c r="O281">
        <v>59</v>
      </c>
      <c r="P281">
        <v>80</v>
      </c>
      <c r="Q281">
        <v>73</v>
      </c>
      <c r="R281">
        <v>36</v>
      </c>
      <c r="S281">
        <v>115</v>
      </c>
      <c r="T281">
        <v>86</v>
      </c>
      <c r="U281">
        <v>90</v>
      </c>
    </row>
    <row r="282" spans="1:21">
      <c r="A282">
        <v>190818</v>
      </c>
      <c r="B282" t="s">
        <v>313</v>
      </c>
      <c r="C282">
        <v>72</v>
      </c>
      <c r="D282">
        <v>102</v>
      </c>
      <c r="E282">
        <v>87.5</v>
      </c>
      <c r="F282">
        <v>69</v>
      </c>
      <c r="G282">
        <v>78</v>
      </c>
      <c r="H282">
        <v>68</v>
      </c>
      <c r="I282">
        <v>59</v>
      </c>
      <c r="J282">
        <v>90</v>
      </c>
      <c r="K282">
        <v>625.5</v>
      </c>
      <c r="L282">
        <v>78</v>
      </c>
      <c r="M282">
        <v>16</v>
      </c>
      <c r="N282">
        <v>193</v>
      </c>
      <c r="O282">
        <v>21</v>
      </c>
      <c r="P282">
        <v>61</v>
      </c>
      <c r="Q282">
        <v>194</v>
      </c>
      <c r="R282">
        <v>106</v>
      </c>
      <c r="S282">
        <v>102</v>
      </c>
      <c r="T282">
        <v>181</v>
      </c>
      <c r="U282">
        <v>27</v>
      </c>
    </row>
    <row r="283" spans="1:21">
      <c r="A283">
        <v>190819</v>
      </c>
      <c r="B283" t="s">
        <v>314</v>
      </c>
      <c r="C283">
        <v>69.5</v>
      </c>
      <c r="D283">
        <v>62.5</v>
      </c>
      <c r="E283">
        <v>97</v>
      </c>
      <c r="F283">
        <v>81</v>
      </c>
      <c r="G283">
        <v>69</v>
      </c>
      <c r="H283">
        <v>63</v>
      </c>
      <c r="I283">
        <v>65</v>
      </c>
      <c r="J283">
        <v>71</v>
      </c>
      <c r="K283">
        <v>578</v>
      </c>
      <c r="L283">
        <v>118</v>
      </c>
      <c r="M283">
        <v>19</v>
      </c>
      <c r="N283">
        <v>207</v>
      </c>
      <c r="O283">
        <v>141</v>
      </c>
      <c r="P283">
        <v>31</v>
      </c>
      <c r="Q283">
        <v>84</v>
      </c>
      <c r="R283">
        <v>162</v>
      </c>
      <c r="S283">
        <v>122</v>
      </c>
      <c r="T283">
        <v>150</v>
      </c>
      <c r="U283">
        <v>127</v>
      </c>
    </row>
    <row r="284" spans="1:21">
      <c r="A284">
        <v>190820</v>
      </c>
      <c r="B284" t="s">
        <v>315</v>
      </c>
      <c r="C284">
        <v>102.5</v>
      </c>
      <c r="D284">
        <v>63</v>
      </c>
      <c r="E284">
        <v>96.5</v>
      </c>
      <c r="F284">
        <v>86</v>
      </c>
      <c r="G284">
        <v>88</v>
      </c>
      <c r="H284">
        <v>82</v>
      </c>
      <c r="I284">
        <v>83</v>
      </c>
      <c r="J284">
        <v>94</v>
      </c>
      <c r="K284">
        <v>695</v>
      </c>
      <c r="L284">
        <v>38</v>
      </c>
      <c r="M284">
        <v>10</v>
      </c>
      <c r="N284">
        <v>7</v>
      </c>
      <c r="O284">
        <v>138</v>
      </c>
      <c r="P284">
        <v>32</v>
      </c>
      <c r="Q284">
        <v>31</v>
      </c>
      <c r="R284">
        <v>25</v>
      </c>
      <c r="S284">
        <v>46</v>
      </c>
      <c r="T284">
        <v>58</v>
      </c>
      <c r="U284">
        <v>11</v>
      </c>
    </row>
    <row r="285" spans="1:21">
      <c r="A285">
        <v>190821</v>
      </c>
      <c r="B285" t="s">
        <v>316</v>
      </c>
      <c r="C285">
        <v>90</v>
      </c>
      <c r="D285">
        <v>63</v>
      </c>
      <c r="E285">
        <v>79.5</v>
      </c>
      <c r="F285">
        <v>89</v>
      </c>
      <c r="G285">
        <v>75</v>
      </c>
      <c r="H285">
        <v>70</v>
      </c>
      <c r="I285">
        <v>63</v>
      </c>
      <c r="J285">
        <v>58</v>
      </c>
      <c r="K285">
        <v>587.5</v>
      </c>
      <c r="L285">
        <v>112</v>
      </c>
      <c r="M285">
        <v>18</v>
      </c>
      <c r="N285">
        <v>70</v>
      </c>
      <c r="O285">
        <v>138</v>
      </c>
      <c r="P285">
        <v>94</v>
      </c>
      <c r="Q285">
        <v>16</v>
      </c>
      <c r="R285">
        <v>123</v>
      </c>
      <c r="S285">
        <v>93</v>
      </c>
      <c r="T285">
        <v>157</v>
      </c>
      <c r="U285">
        <v>167</v>
      </c>
    </row>
    <row r="286" spans="1:21">
      <c r="A286">
        <v>190822</v>
      </c>
      <c r="B286" t="s">
        <v>317</v>
      </c>
      <c r="C286">
        <v>76.5</v>
      </c>
      <c r="D286">
        <v>52.5</v>
      </c>
      <c r="E286">
        <v>67.5</v>
      </c>
      <c r="F286">
        <v>71</v>
      </c>
      <c r="G286">
        <v>67</v>
      </c>
      <c r="H286">
        <v>43</v>
      </c>
      <c r="I286">
        <v>46</v>
      </c>
      <c r="J286">
        <v>54</v>
      </c>
      <c r="K286">
        <v>477.5</v>
      </c>
      <c r="L286">
        <v>189</v>
      </c>
      <c r="M286">
        <v>28</v>
      </c>
      <c r="N286">
        <v>168</v>
      </c>
      <c r="O286">
        <v>174</v>
      </c>
      <c r="P286">
        <v>136</v>
      </c>
      <c r="Q286">
        <v>180</v>
      </c>
      <c r="R286">
        <v>179</v>
      </c>
      <c r="S286">
        <v>224</v>
      </c>
      <c r="T286">
        <v>233</v>
      </c>
      <c r="U286">
        <v>188</v>
      </c>
    </row>
    <row r="287" spans="1:21">
      <c r="A287">
        <v>190823</v>
      </c>
      <c r="B287" t="s">
        <v>318</v>
      </c>
      <c r="C287">
        <v>59.5</v>
      </c>
      <c r="D287">
        <v>48.5</v>
      </c>
      <c r="E287">
        <v>70</v>
      </c>
      <c r="F287">
        <v>64</v>
      </c>
      <c r="G287">
        <v>60</v>
      </c>
      <c r="H287">
        <v>64</v>
      </c>
      <c r="I287">
        <v>39</v>
      </c>
      <c r="J287">
        <v>63</v>
      </c>
      <c r="K287">
        <v>468</v>
      </c>
      <c r="L287">
        <v>199</v>
      </c>
      <c r="M287">
        <v>30</v>
      </c>
      <c r="N287">
        <v>254</v>
      </c>
      <c r="O287">
        <v>180</v>
      </c>
      <c r="P287">
        <v>128</v>
      </c>
      <c r="Q287">
        <v>227</v>
      </c>
      <c r="R287">
        <v>217</v>
      </c>
      <c r="S287">
        <v>119</v>
      </c>
      <c r="T287">
        <v>261</v>
      </c>
      <c r="U287">
        <v>152</v>
      </c>
    </row>
    <row r="288" spans="1:21">
      <c r="A288">
        <v>190824</v>
      </c>
      <c r="B288" t="s">
        <v>319</v>
      </c>
      <c r="C288">
        <v>78.5</v>
      </c>
      <c r="D288">
        <v>13</v>
      </c>
      <c r="E288">
        <v>61</v>
      </c>
      <c r="F288">
        <v>80</v>
      </c>
      <c r="G288">
        <v>64</v>
      </c>
      <c r="H288">
        <v>42</v>
      </c>
      <c r="I288">
        <v>77</v>
      </c>
      <c r="J288">
        <v>44</v>
      </c>
      <c r="K288">
        <v>459.5</v>
      </c>
      <c r="L288">
        <v>206</v>
      </c>
      <c r="M288">
        <v>31</v>
      </c>
      <c r="N288">
        <v>153</v>
      </c>
      <c r="O288">
        <v>272</v>
      </c>
      <c r="P288">
        <v>163</v>
      </c>
      <c r="Q288">
        <v>96</v>
      </c>
      <c r="R288">
        <v>196</v>
      </c>
      <c r="S288">
        <v>231</v>
      </c>
      <c r="T288">
        <v>86</v>
      </c>
      <c r="U288">
        <v>229</v>
      </c>
    </row>
    <row r="289" spans="1:21">
      <c r="A289">
        <v>190825</v>
      </c>
      <c r="B289" t="s">
        <v>320</v>
      </c>
      <c r="C289">
        <v>59.5</v>
      </c>
      <c r="D289">
        <v>27</v>
      </c>
      <c r="E289">
        <v>57.5</v>
      </c>
      <c r="F289">
        <v>60</v>
      </c>
      <c r="G289">
        <v>73</v>
      </c>
      <c r="H289">
        <v>35</v>
      </c>
      <c r="I289">
        <v>58</v>
      </c>
      <c r="J289">
        <v>43</v>
      </c>
      <c r="K289">
        <v>413</v>
      </c>
      <c r="L289">
        <v>234</v>
      </c>
      <c r="M289">
        <v>35</v>
      </c>
      <c r="N289">
        <v>254</v>
      </c>
      <c r="O289">
        <v>235</v>
      </c>
      <c r="P289">
        <v>180</v>
      </c>
      <c r="Q289">
        <v>250</v>
      </c>
      <c r="R289">
        <v>141</v>
      </c>
      <c r="S289">
        <v>257</v>
      </c>
      <c r="T289">
        <v>187</v>
      </c>
      <c r="U289">
        <v>234</v>
      </c>
    </row>
    <row r="290" spans="1:21">
      <c r="A290">
        <v>190826</v>
      </c>
      <c r="B290" t="s">
        <v>321</v>
      </c>
      <c r="C290">
        <v>90</v>
      </c>
      <c r="D290">
        <v>78.5</v>
      </c>
      <c r="E290">
        <v>80.5</v>
      </c>
      <c r="F290">
        <v>88</v>
      </c>
      <c r="G290">
        <v>83</v>
      </c>
      <c r="H290">
        <v>75</v>
      </c>
      <c r="I290">
        <v>84</v>
      </c>
      <c r="J290">
        <v>75</v>
      </c>
      <c r="K290">
        <v>654</v>
      </c>
      <c r="L290">
        <v>59</v>
      </c>
      <c r="M290">
        <v>12</v>
      </c>
      <c r="N290">
        <v>70</v>
      </c>
      <c r="O290">
        <v>73</v>
      </c>
      <c r="P290">
        <v>92</v>
      </c>
      <c r="Q290">
        <v>23</v>
      </c>
      <c r="R290">
        <v>58</v>
      </c>
      <c r="S290">
        <v>69</v>
      </c>
      <c r="T290">
        <v>51</v>
      </c>
      <c r="U290">
        <v>109</v>
      </c>
    </row>
    <row r="291" spans="1:21">
      <c r="A291">
        <v>190827</v>
      </c>
      <c r="B291" t="s">
        <v>322</v>
      </c>
      <c r="C291">
        <v>93.5</v>
      </c>
      <c r="D291">
        <v>100</v>
      </c>
      <c r="E291">
        <v>71</v>
      </c>
      <c r="F291">
        <v>84</v>
      </c>
      <c r="G291">
        <v>81</v>
      </c>
      <c r="H291">
        <v>62</v>
      </c>
      <c r="I291">
        <v>76</v>
      </c>
      <c r="J291">
        <v>81</v>
      </c>
      <c r="K291">
        <v>648.5</v>
      </c>
      <c r="L291">
        <v>62</v>
      </c>
      <c r="M291">
        <v>13</v>
      </c>
      <c r="N291">
        <v>52</v>
      </c>
      <c r="O291">
        <v>24</v>
      </c>
      <c r="P291">
        <v>124</v>
      </c>
      <c r="Q291">
        <v>51</v>
      </c>
      <c r="R291">
        <v>83</v>
      </c>
      <c r="S291">
        <v>128</v>
      </c>
      <c r="T291">
        <v>90</v>
      </c>
      <c r="U291">
        <v>78</v>
      </c>
    </row>
    <row r="292" spans="1:21">
      <c r="A292">
        <v>190828</v>
      </c>
      <c r="B292" t="s">
        <v>323</v>
      </c>
      <c r="C292">
        <v>74.5</v>
      </c>
      <c r="D292">
        <v>25.5</v>
      </c>
      <c r="E292">
        <v>24.5</v>
      </c>
      <c r="F292">
        <v>63</v>
      </c>
      <c r="G292">
        <v>45</v>
      </c>
      <c r="H292">
        <v>27</v>
      </c>
      <c r="I292">
        <v>28</v>
      </c>
      <c r="J292">
        <v>29</v>
      </c>
      <c r="K292">
        <v>316.5</v>
      </c>
      <c r="L292">
        <v>270</v>
      </c>
      <c r="M292">
        <v>39</v>
      </c>
      <c r="N292">
        <v>179</v>
      </c>
      <c r="O292">
        <v>242</v>
      </c>
      <c r="P292">
        <v>291</v>
      </c>
      <c r="Q292">
        <v>231</v>
      </c>
      <c r="R292">
        <v>258</v>
      </c>
      <c r="S292">
        <v>272</v>
      </c>
      <c r="T292">
        <v>285</v>
      </c>
      <c r="U292">
        <v>281</v>
      </c>
    </row>
    <row r="293" spans="1:21">
      <c r="A293">
        <v>190829</v>
      </c>
      <c r="B293" t="s">
        <v>324</v>
      </c>
      <c r="C293">
        <v>67</v>
      </c>
      <c r="D293">
        <v>23.5</v>
      </c>
      <c r="E293">
        <v>54.5</v>
      </c>
      <c r="F293">
        <v>69</v>
      </c>
      <c r="G293">
        <v>64</v>
      </c>
      <c r="H293">
        <v>59</v>
      </c>
      <c r="I293">
        <v>53</v>
      </c>
      <c r="J293">
        <v>40</v>
      </c>
      <c r="K293">
        <v>430</v>
      </c>
      <c r="L293">
        <v>219</v>
      </c>
      <c r="M293">
        <v>32</v>
      </c>
      <c r="N293">
        <v>218</v>
      </c>
      <c r="O293">
        <v>249</v>
      </c>
      <c r="P293">
        <v>194</v>
      </c>
      <c r="Q293">
        <v>194</v>
      </c>
      <c r="R293">
        <v>196</v>
      </c>
      <c r="S293">
        <v>137</v>
      </c>
      <c r="T293">
        <v>211</v>
      </c>
      <c r="U293">
        <v>248</v>
      </c>
    </row>
    <row r="294" spans="1:21">
      <c r="A294">
        <v>190830</v>
      </c>
      <c r="B294" t="s">
        <v>325</v>
      </c>
      <c r="C294">
        <v>71</v>
      </c>
      <c r="D294">
        <v>103</v>
      </c>
      <c r="E294">
        <v>61</v>
      </c>
      <c r="F294">
        <v>82</v>
      </c>
      <c r="G294">
        <v>76</v>
      </c>
      <c r="H294">
        <v>48</v>
      </c>
      <c r="I294">
        <v>75</v>
      </c>
      <c r="J294">
        <v>82</v>
      </c>
      <c r="K294">
        <v>598</v>
      </c>
      <c r="L294">
        <v>106</v>
      </c>
      <c r="M294">
        <v>17</v>
      </c>
      <c r="N294">
        <v>201</v>
      </c>
      <c r="O294">
        <v>16</v>
      </c>
      <c r="P294">
        <v>163</v>
      </c>
      <c r="Q294">
        <v>73</v>
      </c>
      <c r="R294">
        <v>119</v>
      </c>
      <c r="S294">
        <v>198</v>
      </c>
      <c r="T294">
        <v>99</v>
      </c>
      <c r="U294">
        <v>71</v>
      </c>
    </row>
    <row r="295" spans="1:21">
      <c r="A295">
        <v>190831</v>
      </c>
      <c r="B295" t="s">
        <v>326</v>
      </c>
      <c r="C295">
        <v>97.5</v>
      </c>
      <c r="D295">
        <v>108</v>
      </c>
      <c r="E295">
        <v>102</v>
      </c>
      <c r="F295">
        <v>85</v>
      </c>
      <c r="G295">
        <v>91</v>
      </c>
      <c r="H295">
        <v>90</v>
      </c>
      <c r="I295">
        <v>85</v>
      </c>
      <c r="J295">
        <v>89</v>
      </c>
      <c r="K295">
        <v>747.5</v>
      </c>
      <c r="L295">
        <v>12</v>
      </c>
      <c r="M295">
        <v>6</v>
      </c>
      <c r="N295">
        <v>26</v>
      </c>
      <c r="O295">
        <v>12</v>
      </c>
      <c r="P295">
        <v>14</v>
      </c>
      <c r="Q295">
        <v>39</v>
      </c>
      <c r="R295">
        <v>13</v>
      </c>
      <c r="S295">
        <v>24</v>
      </c>
      <c r="T295">
        <v>44</v>
      </c>
      <c r="U295">
        <v>30</v>
      </c>
    </row>
    <row r="296" spans="1:21">
      <c r="A296">
        <v>190832</v>
      </c>
      <c r="B296" t="s">
        <v>327</v>
      </c>
      <c r="K296">
        <v>0</v>
      </c>
      <c r="L296">
        <v>305</v>
      </c>
      <c r="M296">
        <v>43</v>
      </c>
      <c r="N296" t="e">
        <v>#N/A</v>
      </c>
      <c r="O296" t="e">
        <v>#N/A</v>
      </c>
      <c r="P296" t="e">
        <v>#N/A</v>
      </c>
      <c r="Q296" t="e">
        <v>#N/A</v>
      </c>
      <c r="R296" t="e">
        <v>#N/A</v>
      </c>
      <c r="S296" t="e">
        <v>#N/A</v>
      </c>
      <c r="T296" t="e">
        <v>#N/A</v>
      </c>
      <c r="U296" t="e">
        <v>#N/A</v>
      </c>
    </row>
    <row r="297" spans="1:21">
      <c r="A297">
        <v>190833</v>
      </c>
      <c r="B297" t="s">
        <v>328</v>
      </c>
      <c r="C297">
        <v>61.5</v>
      </c>
      <c r="D297">
        <v>33</v>
      </c>
      <c r="E297">
        <v>23.5</v>
      </c>
      <c r="F297">
        <v>69</v>
      </c>
      <c r="G297">
        <v>63</v>
      </c>
      <c r="H297">
        <v>58</v>
      </c>
      <c r="I297">
        <v>25</v>
      </c>
      <c r="J297">
        <v>34</v>
      </c>
      <c r="K297">
        <v>367</v>
      </c>
      <c r="L297">
        <v>248</v>
      </c>
      <c r="M297">
        <v>36</v>
      </c>
      <c r="N297">
        <v>247</v>
      </c>
      <c r="O297">
        <v>220</v>
      </c>
      <c r="P297">
        <v>295</v>
      </c>
      <c r="Q297">
        <v>194</v>
      </c>
      <c r="R297">
        <v>202</v>
      </c>
      <c r="S297">
        <v>146</v>
      </c>
      <c r="T297">
        <v>294</v>
      </c>
      <c r="U297">
        <v>262</v>
      </c>
    </row>
    <row r="298" spans="1:21">
      <c r="A298">
        <v>190834</v>
      </c>
      <c r="B298" t="s">
        <v>329</v>
      </c>
      <c r="C298">
        <v>87</v>
      </c>
      <c r="D298">
        <v>45.5</v>
      </c>
      <c r="E298">
        <v>77</v>
      </c>
      <c r="F298">
        <v>80</v>
      </c>
      <c r="G298">
        <v>79</v>
      </c>
      <c r="H298">
        <v>66</v>
      </c>
      <c r="I298">
        <v>71</v>
      </c>
      <c r="J298">
        <v>42</v>
      </c>
      <c r="K298">
        <v>547.5</v>
      </c>
      <c r="L298">
        <v>137</v>
      </c>
      <c r="M298">
        <v>21</v>
      </c>
      <c r="N298">
        <v>92</v>
      </c>
      <c r="O298">
        <v>191</v>
      </c>
      <c r="P298">
        <v>100</v>
      </c>
      <c r="Q298">
        <v>96</v>
      </c>
      <c r="R298">
        <v>97</v>
      </c>
      <c r="S298">
        <v>110</v>
      </c>
      <c r="T298">
        <v>117</v>
      </c>
      <c r="U298">
        <v>241</v>
      </c>
    </row>
    <row r="299" spans="1:21">
      <c r="A299">
        <v>190835</v>
      </c>
      <c r="B299" t="s">
        <v>330</v>
      </c>
      <c r="C299">
        <v>91</v>
      </c>
      <c r="D299">
        <v>82</v>
      </c>
      <c r="E299">
        <v>83.5</v>
      </c>
      <c r="F299">
        <v>92</v>
      </c>
      <c r="G299">
        <v>75</v>
      </c>
      <c r="H299">
        <v>80</v>
      </c>
      <c r="I299">
        <v>73</v>
      </c>
      <c r="J299">
        <v>67</v>
      </c>
      <c r="K299">
        <v>643.5</v>
      </c>
      <c r="L299">
        <v>64</v>
      </c>
      <c r="M299">
        <v>15</v>
      </c>
      <c r="N299">
        <v>64</v>
      </c>
      <c r="O299">
        <v>60</v>
      </c>
      <c r="P299">
        <v>80</v>
      </c>
      <c r="Q299">
        <v>4</v>
      </c>
      <c r="R299">
        <v>123</v>
      </c>
      <c r="S299">
        <v>52</v>
      </c>
      <c r="T299">
        <v>104</v>
      </c>
      <c r="U299">
        <v>137</v>
      </c>
    </row>
    <row r="300" spans="1:21">
      <c r="A300">
        <v>190836</v>
      </c>
      <c r="B300" t="s">
        <v>331</v>
      </c>
      <c r="C300">
        <v>84</v>
      </c>
      <c r="D300">
        <v>67</v>
      </c>
      <c r="E300">
        <v>73.5</v>
      </c>
      <c r="F300">
        <v>76</v>
      </c>
      <c r="G300">
        <v>71</v>
      </c>
      <c r="H300">
        <v>74</v>
      </c>
      <c r="I300">
        <v>66</v>
      </c>
      <c r="J300">
        <v>60</v>
      </c>
      <c r="K300">
        <v>571.5</v>
      </c>
      <c r="L300">
        <v>123</v>
      </c>
      <c r="M300">
        <v>20</v>
      </c>
      <c r="N300">
        <v>117</v>
      </c>
      <c r="O300">
        <v>123</v>
      </c>
      <c r="P300">
        <v>115</v>
      </c>
      <c r="Q300">
        <v>135</v>
      </c>
      <c r="R300">
        <v>151</v>
      </c>
      <c r="S300">
        <v>75</v>
      </c>
      <c r="T300">
        <v>137</v>
      </c>
      <c r="U300">
        <v>162</v>
      </c>
    </row>
    <row r="301" spans="1:21">
      <c r="A301">
        <v>190837</v>
      </c>
      <c r="B301" t="s">
        <v>332</v>
      </c>
      <c r="C301">
        <v>56.5</v>
      </c>
      <c r="D301">
        <v>32</v>
      </c>
      <c r="E301">
        <v>35</v>
      </c>
      <c r="F301">
        <v>52</v>
      </c>
      <c r="G301">
        <v>58</v>
      </c>
      <c r="H301">
        <v>41</v>
      </c>
      <c r="I301">
        <v>41</v>
      </c>
      <c r="J301">
        <v>30</v>
      </c>
      <c r="K301">
        <v>345.5</v>
      </c>
      <c r="L301">
        <v>259</v>
      </c>
      <c r="M301">
        <v>37</v>
      </c>
      <c r="N301">
        <v>266</v>
      </c>
      <c r="O301">
        <v>222</v>
      </c>
      <c r="P301">
        <v>259</v>
      </c>
      <c r="Q301">
        <v>281</v>
      </c>
      <c r="R301">
        <v>225</v>
      </c>
      <c r="S301">
        <v>235</v>
      </c>
      <c r="T301">
        <v>253</v>
      </c>
      <c r="U301">
        <v>277</v>
      </c>
    </row>
    <row r="302" spans="1:21">
      <c r="A302">
        <v>190838</v>
      </c>
      <c r="B302" t="s">
        <v>333</v>
      </c>
      <c r="C302">
        <v>62</v>
      </c>
      <c r="H302">
        <v>44</v>
      </c>
      <c r="I302">
        <v>36</v>
      </c>
      <c r="J302">
        <v>59</v>
      </c>
      <c r="K302">
        <v>201</v>
      </c>
      <c r="L302">
        <v>299</v>
      </c>
      <c r="M302">
        <v>42</v>
      </c>
      <c r="N302">
        <v>243</v>
      </c>
      <c r="O302" t="e">
        <v>#N/A</v>
      </c>
      <c r="P302" t="e">
        <v>#N/A</v>
      </c>
      <c r="Q302" t="e">
        <v>#N/A</v>
      </c>
      <c r="R302" t="e">
        <v>#N/A</v>
      </c>
      <c r="S302">
        <v>219</v>
      </c>
      <c r="T302">
        <v>268</v>
      </c>
      <c r="U302">
        <v>164</v>
      </c>
    </row>
    <row r="303" spans="1:21">
      <c r="A303">
        <v>190839</v>
      </c>
      <c r="B303" t="s">
        <v>334</v>
      </c>
      <c r="C303">
        <v>59</v>
      </c>
      <c r="D303">
        <v>17</v>
      </c>
      <c r="E303">
        <v>22.5</v>
      </c>
      <c r="F303">
        <v>67</v>
      </c>
      <c r="G303">
        <v>16</v>
      </c>
      <c r="H303">
        <v>17</v>
      </c>
      <c r="I303">
        <v>28</v>
      </c>
      <c r="J303">
        <v>19</v>
      </c>
      <c r="K303">
        <v>245.5</v>
      </c>
      <c r="L303">
        <v>288</v>
      </c>
      <c r="M303">
        <v>40</v>
      </c>
      <c r="N303">
        <v>256</v>
      </c>
      <c r="O303">
        <v>260</v>
      </c>
      <c r="P303">
        <v>298</v>
      </c>
      <c r="Q303">
        <v>209</v>
      </c>
      <c r="R303">
        <v>298</v>
      </c>
      <c r="S303">
        <v>298</v>
      </c>
      <c r="T303">
        <v>285</v>
      </c>
      <c r="U303">
        <v>293</v>
      </c>
    </row>
    <row r="304" spans="1:21">
      <c r="A304">
        <v>190430</v>
      </c>
      <c r="B304" t="s">
        <v>335</v>
      </c>
      <c r="C304">
        <v>104</v>
      </c>
      <c r="D304">
        <v>109</v>
      </c>
      <c r="E304">
        <v>105</v>
      </c>
      <c r="F304">
        <v>98</v>
      </c>
      <c r="G304">
        <v>87</v>
      </c>
      <c r="H304">
        <v>99</v>
      </c>
      <c r="I304">
        <v>91</v>
      </c>
      <c r="J304">
        <v>97</v>
      </c>
      <c r="K304">
        <v>790</v>
      </c>
      <c r="L304">
        <v>5</v>
      </c>
      <c r="M304">
        <v>3</v>
      </c>
      <c r="N304">
        <v>4</v>
      </c>
      <c r="O304">
        <v>10</v>
      </c>
      <c r="P304">
        <v>6</v>
      </c>
      <c r="Q304">
        <v>1</v>
      </c>
      <c r="R304">
        <v>31</v>
      </c>
      <c r="S304">
        <v>2</v>
      </c>
      <c r="T304">
        <v>18</v>
      </c>
      <c r="U304">
        <v>6</v>
      </c>
    </row>
    <row r="305" spans="1:21">
      <c r="A305">
        <v>190525</v>
      </c>
      <c r="B305" t="s">
        <v>336</v>
      </c>
      <c r="C305">
        <v>108</v>
      </c>
      <c r="D305">
        <v>120</v>
      </c>
      <c r="E305">
        <v>112</v>
      </c>
      <c r="F305">
        <v>88</v>
      </c>
      <c r="G305">
        <v>92</v>
      </c>
      <c r="H305">
        <v>99</v>
      </c>
      <c r="I305">
        <v>96</v>
      </c>
      <c r="J305">
        <v>99</v>
      </c>
      <c r="K305">
        <v>814</v>
      </c>
      <c r="L305">
        <v>1</v>
      </c>
      <c r="M305">
        <v>1</v>
      </c>
      <c r="N305">
        <v>2</v>
      </c>
      <c r="O305">
        <v>1</v>
      </c>
      <c r="P305">
        <v>1</v>
      </c>
      <c r="Q305">
        <v>23</v>
      </c>
      <c r="R305">
        <v>8</v>
      </c>
      <c r="S305">
        <v>2</v>
      </c>
      <c r="T305">
        <v>5</v>
      </c>
      <c r="U305">
        <v>2</v>
      </c>
    </row>
    <row r="306" spans="1:21">
      <c r="A306">
        <v>190615</v>
      </c>
      <c r="B306" t="s">
        <v>337</v>
      </c>
      <c r="C306">
        <v>104</v>
      </c>
      <c r="D306">
        <v>117</v>
      </c>
      <c r="E306">
        <v>103</v>
      </c>
      <c r="F306">
        <v>93</v>
      </c>
      <c r="G306">
        <v>91</v>
      </c>
      <c r="H306">
        <v>90</v>
      </c>
      <c r="I306">
        <v>88</v>
      </c>
      <c r="J306">
        <v>93</v>
      </c>
      <c r="K306">
        <v>779</v>
      </c>
      <c r="L306">
        <v>6</v>
      </c>
      <c r="M306">
        <v>4</v>
      </c>
      <c r="N306">
        <v>4</v>
      </c>
      <c r="O306">
        <v>5</v>
      </c>
      <c r="P306">
        <v>10</v>
      </c>
      <c r="Q306">
        <v>3</v>
      </c>
      <c r="R306">
        <v>13</v>
      </c>
      <c r="S306">
        <v>24</v>
      </c>
      <c r="T306">
        <v>31</v>
      </c>
      <c r="U306">
        <v>13</v>
      </c>
    </row>
    <row r="307" spans="1:21">
      <c r="A307">
        <v>190719</v>
      </c>
      <c r="B307" t="s">
        <v>338</v>
      </c>
      <c r="C307">
        <v>96</v>
      </c>
      <c r="D307">
        <v>106.5</v>
      </c>
      <c r="E307">
        <v>94.5</v>
      </c>
      <c r="F307">
        <v>92</v>
      </c>
      <c r="G307">
        <v>96</v>
      </c>
      <c r="H307">
        <v>83</v>
      </c>
      <c r="I307">
        <v>81</v>
      </c>
      <c r="J307">
        <v>77</v>
      </c>
      <c r="K307">
        <v>726</v>
      </c>
      <c r="L307">
        <v>23</v>
      </c>
      <c r="M307">
        <v>8</v>
      </c>
      <c r="N307">
        <v>33</v>
      </c>
      <c r="O307">
        <v>13</v>
      </c>
      <c r="P307">
        <v>35</v>
      </c>
      <c r="Q307">
        <v>4</v>
      </c>
      <c r="R307">
        <v>2</v>
      </c>
      <c r="S307">
        <v>43</v>
      </c>
      <c r="T307">
        <v>71</v>
      </c>
      <c r="U307">
        <v>97</v>
      </c>
    </row>
    <row r="308" spans="1:21">
      <c r="A308">
        <v>190736</v>
      </c>
      <c r="B308" t="s">
        <v>339</v>
      </c>
      <c r="C308">
        <v>102</v>
      </c>
      <c r="D308">
        <v>120</v>
      </c>
      <c r="E308">
        <v>100</v>
      </c>
      <c r="F308">
        <v>95</v>
      </c>
      <c r="G308">
        <v>90</v>
      </c>
      <c r="H308">
        <v>95</v>
      </c>
      <c r="I308">
        <v>94</v>
      </c>
      <c r="J308">
        <v>100</v>
      </c>
      <c r="K308">
        <v>796</v>
      </c>
      <c r="L308">
        <v>3</v>
      </c>
      <c r="M308">
        <v>2</v>
      </c>
      <c r="N308">
        <v>8</v>
      </c>
      <c r="O308">
        <v>1</v>
      </c>
      <c r="P308">
        <v>22</v>
      </c>
      <c r="Q308">
        <v>2</v>
      </c>
      <c r="R308">
        <v>18</v>
      </c>
      <c r="S308">
        <v>9</v>
      </c>
      <c r="T308">
        <v>8</v>
      </c>
      <c r="U308">
        <v>1</v>
      </c>
    </row>
    <row r="310" spans="2:10">
      <c r="B310" t="s">
        <v>346</v>
      </c>
      <c r="C310">
        <v>22905</v>
      </c>
      <c r="D310">
        <v>17162.5</v>
      </c>
      <c r="E310">
        <v>19396.16</v>
      </c>
      <c r="F310">
        <v>21759</v>
      </c>
      <c r="G310">
        <v>20368</v>
      </c>
      <c r="H310">
        <v>17539</v>
      </c>
      <c r="I310">
        <v>19052</v>
      </c>
      <c r="J310">
        <v>18744</v>
      </c>
    </row>
    <row r="311" spans="2:10">
      <c r="B311" t="s">
        <v>347</v>
      </c>
      <c r="C311">
        <v>75.3453947368421</v>
      </c>
      <c r="D311">
        <v>57.2083333333333</v>
      </c>
      <c r="E311">
        <v>64.6538666666667</v>
      </c>
      <c r="F311">
        <v>72.2890365448505</v>
      </c>
      <c r="G311">
        <v>67.6677740863787</v>
      </c>
      <c r="H311">
        <v>58.0761589403973</v>
      </c>
      <c r="I311">
        <v>63.2956810631229</v>
      </c>
      <c r="J311">
        <v>62.0662251655629</v>
      </c>
    </row>
    <row r="312" spans="2:10">
      <c r="B312" t="s">
        <v>106</v>
      </c>
      <c r="C312">
        <v>194</v>
      </c>
      <c r="D312">
        <v>103</v>
      </c>
      <c r="E312">
        <v>119</v>
      </c>
      <c r="F312">
        <v>254</v>
      </c>
      <c r="G312">
        <v>219</v>
      </c>
      <c r="H312">
        <v>136</v>
      </c>
      <c r="I312">
        <v>180</v>
      </c>
      <c r="J312">
        <v>163</v>
      </c>
    </row>
    <row r="313" spans="2:10">
      <c r="B313" t="s">
        <v>107</v>
      </c>
      <c r="C313">
        <v>34</v>
      </c>
      <c r="D313">
        <v>37</v>
      </c>
      <c r="E313">
        <v>33</v>
      </c>
      <c r="F313">
        <v>102</v>
      </c>
      <c r="G313">
        <v>96</v>
      </c>
      <c r="H313">
        <v>59</v>
      </c>
      <c r="I313">
        <v>76</v>
      </c>
      <c r="J313">
        <v>85</v>
      </c>
    </row>
    <row r="314" spans="2:10">
      <c r="B314" t="s">
        <v>63</v>
      </c>
      <c r="C314">
        <v>110</v>
      </c>
      <c r="D314">
        <v>197</v>
      </c>
      <c r="E314">
        <v>181</v>
      </c>
      <c r="F314">
        <v>47</v>
      </c>
      <c r="G314">
        <v>82</v>
      </c>
      <c r="H314">
        <v>166</v>
      </c>
      <c r="I314">
        <v>121</v>
      </c>
      <c r="J314">
        <v>139</v>
      </c>
    </row>
    <row r="315" spans="2:10">
      <c r="B315" t="s">
        <v>348</v>
      </c>
      <c r="C315">
        <v>108.5</v>
      </c>
      <c r="D315">
        <v>120</v>
      </c>
      <c r="E315">
        <v>112</v>
      </c>
      <c r="F315">
        <v>98</v>
      </c>
      <c r="G315">
        <v>97</v>
      </c>
      <c r="H315">
        <v>100</v>
      </c>
      <c r="I315">
        <v>98</v>
      </c>
      <c r="J315">
        <v>100</v>
      </c>
    </row>
    <row r="316" spans="2:10">
      <c r="B316" t="s">
        <v>349</v>
      </c>
      <c r="C316">
        <v>3</v>
      </c>
      <c r="D316">
        <v>3</v>
      </c>
      <c r="E316">
        <v>17</v>
      </c>
      <c r="F316">
        <v>12</v>
      </c>
      <c r="G316">
        <v>6</v>
      </c>
      <c r="H316">
        <v>4</v>
      </c>
      <c r="I316">
        <v>5</v>
      </c>
      <c r="J316">
        <v>8</v>
      </c>
    </row>
    <row r="317" spans="2:10">
      <c r="B317" t="s">
        <v>350</v>
      </c>
      <c r="C317">
        <v>304</v>
      </c>
      <c r="D317">
        <v>300</v>
      </c>
      <c r="E317">
        <v>300</v>
      </c>
      <c r="F317">
        <v>301</v>
      </c>
      <c r="G317">
        <v>301</v>
      </c>
      <c r="H317">
        <v>302</v>
      </c>
      <c r="I317">
        <v>301</v>
      </c>
      <c r="J317">
        <v>302</v>
      </c>
    </row>
    <row r="318" spans="2:10">
      <c r="B318" t="s">
        <v>351</v>
      </c>
      <c r="C318">
        <v>11.1842105263158</v>
      </c>
      <c r="D318">
        <v>12.3333333333333</v>
      </c>
      <c r="E318">
        <v>11</v>
      </c>
      <c r="F318">
        <v>33.8870431893688</v>
      </c>
      <c r="G318">
        <v>31.8936877076412</v>
      </c>
      <c r="H318">
        <v>19.5364238410596</v>
      </c>
      <c r="I318">
        <v>25.2491694352159</v>
      </c>
      <c r="J318">
        <v>28.1456953642384</v>
      </c>
    </row>
    <row r="319" spans="2:10">
      <c r="B319" t="s">
        <v>352</v>
      </c>
      <c r="C319">
        <v>63.8157894736842</v>
      </c>
      <c r="D319">
        <v>34.3333333333333</v>
      </c>
      <c r="E319">
        <v>39.6666666666667</v>
      </c>
      <c r="F319">
        <v>84.3853820598007</v>
      </c>
      <c r="G319">
        <v>72.7574750830565</v>
      </c>
      <c r="H319">
        <v>45.0331125827815</v>
      </c>
      <c r="I319">
        <v>59.8006644518272</v>
      </c>
      <c r="J319">
        <v>53.9735099337748</v>
      </c>
    </row>
    <row r="320" spans="2:10">
      <c r="B320" t="s">
        <v>353</v>
      </c>
      <c r="C320">
        <v>12.8205128205128</v>
      </c>
      <c r="D320">
        <v>15.3846153846154</v>
      </c>
      <c r="E320">
        <v>5.12820512820513</v>
      </c>
      <c r="F320">
        <v>28.2051282051282</v>
      </c>
      <c r="G320">
        <v>33.3333333333333</v>
      </c>
      <c r="H320">
        <v>25.6410256410256</v>
      </c>
      <c r="I320">
        <v>23.0769230769231</v>
      </c>
      <c r="J320">
        <v>25.6410256410256</v>
      </c>
    </row>
    <row r="321" spans="2:10">
      <c r="B321" t="s">
        <v>354</v>
      </c>
      <c r="C321">
        <v>76.9230769230769</v>
      </c>
      <c r="D321">
        <v>35.8974358974359</v>
      </c>
      <c r="E321">
        <v>30.7692307692308</v>
      </c>
      <c r="F321">
        <v>82.051282051282</v>
      </c>
      <c r="G321">
        <v>82.051282051282</v>
      </c>
      <c r="H321">
        <v>61.5384615384615</v>
      </c>
      <c r="I321">
        <v>58.974358974359</v>
      </c>
      <c r="J321">
        <v>64.1025641025641</v>
      </c>
    </row>
    <row r="322" spans="2:10">
      <c r="B322" t="s">
        <v>355</v>
      </c>
      <c r="C322">
        <v>82.1410256410256</v>
      </c>
      <c r="D322">
        <v>63.5384615384615</v>
      </c>
      <c r="E322">
        <v>63.4615384615385</v>
      </c>
      <c r="F322">
        <v>71.3846153846154</v>
      </c>
      <c r="G322">
        <v>69.974358974359</v>
      </c>
      <c r="H322">
        <v>65.0512820512821</v>
      </c>
      <c r="I322">
        <v>62.0769230769231</v>
      </c>
      <c r="J322">
        <v>64.6666666666667</v>
      </c>
    </row>
    <row r="323" spans="2:10">
      <c r="B323" t="s">
        <v>356</v>
      </c>
      <c r="C323">
        <v>5.71428571428571</v>
      </c>
      <c r="D323">
        <v>8.57142857142857</v>
      </c>
      <c r="E323">
        <v>0</v>
      </c>
      <c r="F323">
        <v>11.4285714285714</v>
      </c>
      <c r="G323">
        <v>17.1428571428571</v>
      </c>
      <c r="H323">
        <v>0</v>
      </c>
      <c r="I323">
        <v>0</v>
      </c>
      <c r="J323">
        <v>14.2857142857143</v>
      </c>
    </row>
    <row r="324" spans="2:10">
      <c r="B324" t="s">
        <v>357</v>
      </c>
      <c r="C324">
        <v>40</v>
      </c>
      <c r="D324">
        <v>20</v>
      </c>
      <c r="E324">
        <v>14.2857142857143</v>
      </c>
      <c r="F324">
        <v>74.2857142857143</v>
      </c>
      <c r="G324">
        <v>60</v>
      </c>
      <c r="H324">
        <v>20</v>
      </c>
      <c r="I324">
        <v>17.1428571428571</v>
      </c>
      <c r="J324">
        <v>25.7142857142857</v>
      </c>
    </row>
    <row r="325" spans="2:10">
      <c r="B325" t="s">
        <v>358</v>
      </c>
      <c r="C325">
        <v>67.8142857142857</v>
      </c>
      <c r="D325">
        <v>43.6428571428571</v>
      </c>
      <c r="E325">
        <v>52.3142857142857</v>
      </c>
      <c r="F325">
        <v>64.8857142857143</v>
      </c>
      <c r="G325">
        <v>60.9714285714286</v>
      </c>
      <c r="H325">
        <v>43</v>
      </c>
      <c r="I325">
        <v>46</v>
      </c>
      <c r="J325">
        <v>51.1428571428571</v>
      </c>
    </row>
    <row r="326" spans="2:10">
      <c r="B326" t="s">
        <v>359</v>
      </c>
      <c r="C326">
        <v>32.5</v>
      </c>
      <c r="D326">
        <v>25</v>
      </c>
      <c r="E326">
        <v>40</v>
      </c>
      <c r="F326">
        <v>58.974358974359</v>
      </c>
      <c r="G326">
        <v>58.974358974359</v>
      </c>
      <c r="H326">
        <v>55</v>
      </c>
      <c r="I326">
        <v>55</v>
      </c>
      <c r="J326">
        <v>69.2307692307692</v>
      </c>
    </row>
    <row r="327" spans="2:10">
      <c r="B327" t="s">
        <v>360</v>
      </c>
      <c r="C327">
        <v>95</v>
      </c>
      <c r="D327">
        <v>70</v>
      </c>
      <c r="E327">
        <v>85</v>
      </c>
      <c r="F327">
        <v>97.4358974358974</v>
      </c>
      <c r="G327">
        <v>89.7435897435898</v>
      </c>
      <c r="H327">
        <v>70</v>
      </c>
      <c r="I327">
        <v>90</v>
      </c>
      <c r="J327">
        <v>84.6153846153846</v>
      </c>
    </row>
    <row r="328" spans="2:10">
      <c r="B328" t="s">
        <v>361</v>
      </c>
      <c r="C328">
        <v>90.0875</v>
      </c>
      <c r="D328">
        <v>78.325</v>
      </c>
      <c r="E328">
        <v>87.125</v>
      </c>
      <c r="F328">
        <v>79.5897435897436</v>
      </c>
      <c r="G328">
        <v>76.8461538461538</v>
      </c>
      <c r="H328">
        <v>75.45</v>
      </c>
      <c r="I328">
        <v>78.2</v>
      </c>
      <c r="J328">
        <v>79.8461538461538</v>
      </c>
    </row>
    <row r="329" spans="2:10">
      <c r="B329" t="s">
        <v>362</v>
      </c>
      <c r="C329">
        <v>5.26315789473684</v>
      </c>
      <c r="D329">
        <v>5.26315789473684</v>
      </c>
      <c r="E329">
        <v>2.63157894736842</v>
      </c>
      <c r="F329">
        <v>13.1578947368421</v>
      </c>
      <c r="G329">
        <v>21.0526315789474</v>
      </c>
      <c r="H329">
        <v>10.5263157894737</v>
      </c>
      <c r="I329">
        <v>23.6842105263158</v>
      </c>
      <c r="J329">
        <v>10.5263157894737</v>
      </c>
    </row>
    <row r="330" spans="2:10">
      <c r="B330" t="s">
        <v>363</v>
      </c>
      <c r="C330">
        <v>68.4210526315789</v>
      </c>
      <c r="D330">
        <v>21.0526315789474</v>
      </c>
      <c r="E330">
        <v>28.9473684210526</v>
      </c>
      <c r="F330">
        <v>71.0526315789474</v>
      </c>
      <c r="G330">
        <v>55.2631578947368</v>
      </c>
      <c r="H330">
        <v>36.8421052631579</v>
      </c>
      <c r="I330">
        <v>52.6315789473684</v>
      </c>
      <c r="J330">
        <v>39.4736842105263</v>
      </c>
    </row>
    <row r="331" spans="2:10">
      <c r="B331" t="s">
        <v>364</v>
      </c>
      <c r="C331">
        <v>72.6578947368421</v>
      </c>
      <c r="D331">
        <v>49.4736842105263</v>
      </c>
      <c r="E331">
        <v>55.3026315789474</v>
      </c>
      <c r="F331">
        <v>63.1578947368421</v>
      </c>
      <c r="G331">
        <v>60.5789473684211</v>
      </c>
      <c r="H331">
        <v>51.5263157894737</v>
      </c>
      <c r="I331">
        <v>61.1052631578947</v>
      </c>
      <c r="J331">
        <v>50.5263157894737</v>
      </c>
    </row>
    <row r="332" spans="2:10">
      <c r="B332" t="s">
        <v>365</v>
      </c>
      <c r="C332">
        <v>2.63157894736842</v>
      </c>
      <c r="D332">
        <v>5.55555555555556</v>
      </c>
      <c r="E332">
        <v>2.77777777777778</v>
      </c>
      <c r="F332">
        <v>35.1351351351351</v>
      </c>
      <c r="G332">
        <v>35.1351351351351</v>
      </c>
      <c r="H332">
        <v>16.2162162162162</v>
      </c>
      <c r="I332">
        <v>44.4444444444444</v>
      </c>
      <c r="J332">
        <v>32.4324324324324</v>
      </c>
    </row>
    <row r="333" spans="2:10">
      <c r="B333" t="s">
        <v>366</v>
      </c>
      <c r="C333">
        <v>50</v>
      </c>
      <c r="D333">
        <v>33.3333333333333</v>
      </c>
      <c r="E333">
        <v>33.3333333333333</v>
      </c>
      <c r="F333">
        <v>75.6756756756757</v>
      </c>
      <c r="G333">
        <v>70.2702702702703</v>
      </c>
      <c r="H333">
        <v>43.2432432432432</v>
      </c>
      <c r="I333">
        <v>80.5555555555556</v>
      </c>
      <c r="J333">
        <v>59.4594594594595</v>
      </c>
    </row>
    <row r="334" spans="2:10">
      <c r="B334" t="s">
        <v>367</v>
      </c>
      <c r="C334">
        <v>67.3289473684211</v>
      </c>
      <c r="D334">
        <v>51.4305555555556</v>
      </c>
      <c r="E334">
        <v>64.2402777777778</v>
      </c>
      <c r="F334">
        <v>72.5675675675676</v>
      </c>
      <c r="G334">
        <v>67.972972972973</v>
      </c>
      <c r="H334">
        <v>57.5675675675676</v>
      </c>
      <c r="I334">
        <v>72.6388888888889</v>
      </c>
      <c r="J334">
        <v>64.945945945946</v>
      </c>
    </row>
    <row r="335" spans="2:10">
      <c r="B335" t="s">
        <v>368</v>
      </c>
      <c r="C335">
        <v>2.7027027027027</v>
      </c>
      <c r="D335">
        <v>5.40540540540541</v>
      </c>
      <c r="E335">
        <v>10.8108108108108</v>
      </c>
      <c r="F335">
        <v>37.8378378378378</v>
      </c>
      <c r="G335">
        <v>24.3243243243243</v>
      </c>
      <c r="H335">
        <v>13.5135135135135</v>
      </c>
      <c r="I335">
        <v>18.9189189189189</v>
      </c>
      <c r="J335">
        <v>18.9189189189189</v>
      </c>
    </row>
    <row r="336" spans="2:10">
      <c r="B336" t="s">
        <v>369</v>
      </c>
      <c r="C336">
        <v>54.0540540540541</v>
      </c>
      <c r="D336">
        <v>24.3243243243243</v>
      </c>
      <c r="E336">
        <v>48.6486486486487</v>
      </c>
      <c r="F336">
        <v>91.8918918918919</v>
      </c>
      <c r="G336">
        <v>67.5675675675676</v>
      </c>
      <c r="H336">
        <v>37.8378378378378</v>
      </c>
      <c r="I336">
        <v>67.5675675675676</v>
      </c>
      <c r="J336">
        <v>56.7567567567568</v>
      </c>
    </row>
    <row r="337" spans="2:10">
      <c r="B337" t="s">
        <v>370</v>
      </c>
      <c r="C337">
        <v>70.3108108108108</v>
      </c>
      <c r="D337">
        <v>55.9459459459459</v>
      </c>
      <c r="E337">
        <v>72.3108108108108</v>
      </c>
      <c r="F337">
        <v>73.9189189189189</v>
      </c>
      <c r="G337">
        <v>64.5945945945946</v>
      </c>
      <c r="H337">
        <v>56.4864864864865</v>
      </c>
      <c r="I337">
        <v>63.0810810810811</v>
      </c>
      <c r="J337">
        <v>62.3243243243243</v>
      </c>
    </row>
    <row r="338" spans="2:10">
      <c r="B338" t="s">
        <v>371</v>
      </c>
      <c r="C338">
        <v>0</v>
      </c>
      <c r="D338">
        <v>2.94117647058823</v>
      </c>
      <c r="E338">
        <v>0</v>
      </c>
      <c r="F338">
        <v>28.5714285714286</v>
      </c>
      <c r="G338">
        <v>22.8571428571429</v>
      </c>
      <c r="H338">
        <v>2.94117647058823</v>
      </c>
      <c r="I338">
        <v>5.88235294117647</v>
      </c>
      <c r="J338">
        <v>20</v>
      </c>
    </row>
    <row r="339" spans="2:10">
      <c r="B339" t="s">
        <v>372</v>
      </c>
      <c r="C339">
        <v>60</v>
      </c>
      <c r="D339">
        <v>26.4705882352941</v>
      </c>
      <c r="E339">
        <v>17.6470588235294</v>
      </c>
      <c r="F339">
        <v>85.7142857142857</v>
      </c>
      <c r="G339">
        <v>68.5714285714286</v>
      </c>
      <c r="H339">
        <v>23.5294117647059</v>
      </c>
      <c r="I339">
        <v>47.0588235294118</v>
      </c>
      <c r="J339">
        <v>42.8571428571429</v>
      </c>
    </row>
    <row r="340" spans="2:10">
      <c r="B340" t="s">
        <v>373</v>
      </c>
      <c r="C340">
        <v>71.5142857142857</v>
      </c>
      <c r="D340">
        <v>48.7058823529412</v>
      </c>
      <c r="E340">
        <v>49.0441176470588</v>
      </c>
      <c r="F340">
        <v>74.0285714285714</v>
      </c>
      <c r="G340">
        <v>65.2571428571429</v>
      </c>
      <c r="H340">
        <v>48.1176470588235</v>
      </c>
      <c r="I340">
        <v>56.5882352941176</v>
      </c>
      <c r="J340">
        <v>58.0571428571429</v>
      </c>
    </row>
    <row r="341" spans="2:10">
      <c r="B341" t="s">
        <v>374</v>
      </c>
      <c r="C341">
        <v>23.8095238095238</v>
      </c>
      <c r="D341">
        <v>26.8292682926829</v>
      </c>
      <c r="E341">
        <v>21.9512195121951</v>
      </c>
      <c r="F341">
        <v>53.6585365853659</v>
      </c>
      <c r="G341">
        <v>39.0243902439024</v>
      </c>
      <c r="H341">
        <v>26.1904761904762</v>
      </c>
      <c r="I341">
        <v>26.1904761904762</v>
      </c>
      <c r="J341">
        <v>30.952380952381</v>
      </c>
    </row>
    <row r="342" spans="2:10">
      <c r="B342" t="s">
        <v>375</v>
      </c>
      <c r="C342">
        <v>61.9047619047619</v>
      </c>
      <c r="D342">
        <v>39.0243902439024</v>
      </c>
      <c r="E342">
        <v>51.219512195122</v>
      </c>
      <c r="F342">
        <v>95.1219512195122</v>
      </c>
      <c r="G342">
        <v>85.3658536585366</v>
      </c>
      <c r="H342">
        <v>59.5238095238095</v>
      </c>
      <c r="I342">
        <v>59.5238095238095</v>
      </c>
      <c r="J342">
        <v>54.7619047619048</v>
      </c>
    </row>
    <row r="343" spans="2:10">
      <c r="B343" t="s">
        <v>376</v>
      </c>
      <c r="C343">
        <v>78.5833333333333</v>
      </c>
      <c r="D343">
        <v>62.5975609756098</v>
      </c>
      <c r="E343">
        <v>69.4634146341463</v>
      </c>
      <c r="F343">
        <v>77.780487804878</v>
      </c>
      <c r="G343">
        <v>73.5853658536585</v>
      </c>
      <c r="H343">
        <v>63.4523809523809</v>
      </c>
      <c r="I343">
        <v>64.2380952380952</v>
      </c>
      <c r="J343">
        <v>63.2619047619048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0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Q37" sqref="Q37"/>
    </sheetView>
  </sheetViews>
  <sheetFormatPr defaultColWidth="5.625" defaultRowHeight="30" customHeight="1"/>
  <cols>
    <col min="1" max="3" width="5.625" style="86" customWidth="1"/>
    <col min="4" max="4" width="6.375" style="86" customWidth="1"/>
    <col min="5" max="9" width="5.625" style="86" customWidth="1"/>
    <col min="10" max="10" width="6.875" style="86" customWidth="1"/>
    <col min="11" max="18" width="5.625" style="86" customWidth="1"/>
    <col min="19" max="19" width="7.125" style="86" customWidth="1"/>
    <col min="20" max="27" width="5.625" style="86" customWidth="1"/>
    <col min="28" max="28" width="6.875" style="86" customWidth="1"/>
    <col min="29" max="29" width="5.625" style="86"/>
    <col min="30" max="30" width="7.5" style="86"/>
    <col min="31" max="16384" width="5.625" style="86"/>
  </cols>
  <sheetData>
    <row r="1" customHeight="1" spans="2:27">
      <c r="B1" s="132" t="s">
        <v>60</v>
      </c>
      <c r="C1" s="132"/>
      <c r="D1" s="132"/>
      <c r="E1" s="132"/>
      <c r="F1" s="132"/>
      <c r="G1" s="132"/>
      <c r="H1" s="132"/>
      <c r="I1" s="132"/>
      <c r="J1" s="132"/>
      <c r="K1" s="132" t="s">
        <v>68</v>
      </c>
      <c r="L1" s="132"/>
      <c r="M1" s="132"/>
      <c r="N1" s="132"/>
      <c r="O1" s="132"/>
      <c r="P1" s="132"/>
      <c r="Q1" s="132"/>
      <c r="R1" s="132"/>
      <c r="S1" s="132"/>
      <c r="T1" s="132" t="s">
        <v>67</v>
      </c>
      <c r="U1" s="132"/>
      <c r="V1" s="132"/>
      <c r="W1" s="132"/>
      <c r="X1" s="132"/>
      <c r="Y1" s="132"/>
      <c r="Z1" s="132"/>
      <c r="AA1" s="132"/>
    </row>
    <row r="2" customHeight="1" spans="2:30">
      <c r="B2" s="86">
        <v>1</v>
      </c>
      <c r="C2" s="86">
        <v>2</v>
      </c>
      <c r="D2" s="86">
        <v>3</v>
      </c>
      <c r="E2" s="86">
        <v>4</v>
      </c>
      <c r="F2" s="86">
        <v>5</v>
      </c>
      <c r="G2" s="86">
        <v>6</v>
      </c>
      <c r="H2" s="86">
        <v>7</v>
      </c>
      <c r="I2" s="86">
        <v>8</v>
      </c>
      <c r="J2" s="86" t="s">
        <v>377</v>
      </c>
      <c r="K2" s="86">
        <v>1</v>
      </c>
      <c r="L2" s="86">
        <v>2</v>
      </c>
      <c r="M2" s="86">
        <v>3</v>
      </c>
      <c r="N2" s="86">
        <v>4</v>
      </c>
      <c r="O2" s="86">
        <v>5</v>
      </c>
      <c r="P2" s="86">
        <v>6</v>
      </c>
      <c r="Q2" s="86">
        <v>7</v>
      </c>
      <c r="R2" s="86">
        <v>8</v>
      </c>
      <c r="S2" s="86" t="s">
        <v>377</v>
      </c>
      <c r="T2" s="86">
        <v>1</v>
      </c>
      <c r="U2" s="86">
        <v>2</v>
      </c>
      <c r="V2" s="86">
        <v>3</v>
      </c>
      <c r="W2" s="86">
        <v>4</v>
      </c>
      <c r="X2" s="86">
        <v>5</v>
      </c>
      <c r="Y2" s="86">
        <v>6</v>
      </c>
      <c r="Z2" s="86">
        <v>7</v>
      </c>
      <c r="AA2" s="86">
        <v>8</v>
      </c>
      <c r="AB2" s="86" t="s">
        <v>377</v>
      </c>
      <c r="AD2" s="86" t="s">
        <v>378</v>
      </c>
    </row>
    <row r="3" customHeight="1" spans="1:30">
      <c r="A3" s="86" t="s">
        <v>341</v>
      </c>
      <c r="B3" s="87">
        <f>总表!C322</f>
        <v>82.1410256410256</v>
      </c>
      <c r="C3" s="87">
        <f>总表!C325</f>
        <v>67.8142857142857</v>
      </c>
      <c r="D3" s="87">
        <f>总表!C328</f>
        <v>90.0875</v>
      </c>
      <c r="E3" s="87">
        <f>总表!C331</f>
        <v>72.6578947368421</v>
      </c>
      <c r="F3" s="87">
        <f>总表!C334</f>
        <v>67.3289473684211</v>
      </c>
      <c r="G3" s="87">
        <f>总表!C337</f>
        <v>70.3108108108108</v>
      </c>
      <c r="H3" s="87">
        <f>总表!C340</f>
        <v>71.5142857142857</v>
      </c>
      <c r="I3" s="87">
        <f>总表!C343</f>
        <v>78.5833333333333</v>
      </c>
      <c r="J3" s="142">
        <f>总表!C311</f>
        <v>75.3453947368421</v>
      </c>
      <c r="K3" s="87">
        <f>总表!C321</f>
        <v>76.9230769230769</v>
      </c>
      <c r="L3" s="87">
        <f>总表!C324</f>
        <v>40</v>
      </c>
      <c r="M3" s="87">
        <f>总表!C327</f>
        <v>95</v>
      </c>
      <c r="N3" s="87">
        <f>总表!C330</f>
        <v>68.4210526315789</v>
      </c>
      <c r="O3" s="87">
        <f>总表!C333</f>
        <v>50</v>
      </c>
      <c r="P3" s="87">
        <f>总表!C336</f>
        <v>54.0540540540541</v>
      </c>
      <c r="Q3" s="87">
        <f>总表!C339</f>
        <v>60</v>
      </c>
      <c r="R3" s="87">
        <f>总表!C342</f>
        <v>61.9047619047619</v>
      </c>
      <c r="S3" s="142">
        <f>总表!C319</f>
        <v>63.8157894736842</v>
      </c>
      <c r="T3" s="87">
        <f>总表!C320</f>
        <v>12.8205128205128</v>
      </c>
      <c r="U3" s="87">
        <f>总表!C323</f>
        <v>5.71428571428571</v>
      </c>
      <c r="V3" s="87">
        <f>总表!C326</f>
        <v>32.5</v>
      </c>
      <c r="W3" s="87">
        <f>总表!C329</f>
        <v>5.26315789473684</v>
      </c>
      <c r="X3" s="94">
        <f>总表!C332</f>
        <v>2.63157894736842</v>
      </c>
      <c r="Y3" s="87">
        <f>总表!C335</f>
        <v>2.7027027027027</v>
      </c>
      <c r="Z3" s="87">
        <f>总表!C338</f>
        <v>0</v>
      </c>
      <c r="AA3" s="87">
        <f>总表!C341</f>
        <v>23.8095238095238</v>
      </c>
      <c r="AB3" s="95">
        <f>总表!C318</f>
        <v>11.1842105263158</v>
      </c>
      <c r="AD3" s="86">
        <f>J3*0.3+S3*0.3+AB3*0.4</f>
        <v>46.2220394736842</v>
      </c>
    </row>
    <row r="4" customHeight="1" spans="1:30">
      <c r="A4" s="86" t="s">
        <v>342</v>
      </c>
      <c r="B4" s="87">
        <f>总表!D322</f>
        <v>63.5384615384615</v>
      </c>
      <c r="C4" s="87">
        <f>总表!D325</f>
        <v>43.6428571428571</v>
      </c>
      <c r="D4" s="87">
        <f>总表!D328</f>
        <v>78.325</v>
      </c>
      <c r="E4" s="87">
        <f>总表!D331</f>
        <v>49.4736842105263</v>
      </c>
      <c r="F4" s="87">
        <f>总表!D334</f>
        <v>51.4305555555556</v>
      </c>
      <c r="G4" s="87">
        <f>总表!D337</f>
        <v>55.9459459459459</v>
      </c>
      <c r="H4" s="87">
        <f>总表!D340</f>
        <v>48.7058823529412</v>
      </c>
      <c r="I4" s="87">
        <f>总表!D343</f>
        <v>62.5975609756098</v>
      </c>
      <c r="J4" s="142">
        <f>总表!D311</f>
        <v>57.2083333333333</v>
      </c>
      <c r="K4" s="87">
        <f>总表!D321</f>
        <v>35.8974358974359</v>
      </c>
      <c r="L4" s="87">
        <f>总表!D324</f>
        <v>20</v>
      </c>
      <c r="M4" s="87">
        <f>总表!D327</f>
        <v>70</v>
      </c>
      <c r="N4" s="87">
        <f>总表!D330</f>
        <v>21.0526315789474</v>
      </c>
      <c r="O4" s="87">
        <f>总表!D333</f>
        <v>33.3333333333333</v>
      </c>
      <c r="P4" s="87">
        <f>总表!D336</f>
        <v>24.3243243243243</v>
      </c>
      <c r="Q4" s="87">
        <f>总表!D339</f>
        <v>26.4705882352941</v>
      </c>
      <c r="R4" s="87">
        <f>总表!D342</f>
        <v>39.0243902439024</v>
      </c>
      <c r="S4" s="142">
        <f>总表!D319</f>
        <v>34.3333333333333</v>
      </c>
      <c r="T4" s="87">
        <f>总表!D320</f>
        <v>15.3846153846154</v>
      </c>
      <c r="U4" s="87">
        <f>总表!D323</f>
        <v>8.57142857142857</v>
      </c>
      <c r="V4" s="87">
        <f>总表!D326</f>
        <v>25</v>
      </c>
      <c r="W4" s="87">
        <f>总表!D329</f>
        <v>5.26315789473684</v>
      </c>
      <c r="X4" s="87">
        <f>总表!D332</f>
        <v>5.55555555555556</v>
      </c>
      <c r="Y4" s="87">
        <f>总表!D335</f>
        <v>5.40540540540541</v>
      </c>
      <c r="Z4" s="87">
        <f>总表!D338</f>
        <v>2.94117647058823</v>
      </c>
      <c r="AA4" s="87">
        <f>总表!D341</f>
        <v>26.8292682926829</v>
      </c>
      <c r="AB4" s="95">
        <f>总表!D318</f>
        <v>12.3333333333333</v>
      </c>
      <c r="AD4" s="86">
        <f t="shared" ref="AD4:AD10" si="0">J4*0.3+S4*0.3+AB4*0.4</f>
        <v>32.3958333333333</v>
      </c>
    </row>
    <row r="5" customHeight="1" spans="1:30">
      <c r="A5" s="86" t="s">
        <v>343</v>
      </c>
      <c r="B5" s="87">
        <f>总表!E322</f>
        <v>63.4615384615385</v>
      </c>
      <c r="C5" s="87">
        <f>总表!E325</f>
        <v>52.3142857142857</v>
      </c>
      <c r="D5" s="133">
        <f>总表!E328</f>
        <v>87.125</v>
      </c>
      <c r="E5" s="87">
        <f>总表!E331</f>
        <v>55.3026315789474</v>
      </c>
      <c r="F5" s="87">
        <f>总表!E334</f>
        <v>64.2402777777778</v>
      </c>
      <c r="G5" s="87">
        <f>总表!E337</f>
        <v>72.3108108108108</v>
      </c>
      <c r="H5" s="87">
        <f>总表!E340</f>
        <v>49.0441176470588</v>
      </c>
      <c r="I5" s="87">
        <f>总表!E343</f>
        <v>69.4634146341463</v>
      </c>
      <c r="J5" s="142">
        <f>总表!E311</f>
        <v>64.6538666666667</v>
      </c>
      <c r="K5" s="87">
        <f>总表!E321</f>
        <v>30.7692307692308</v>
      </c>
      <c r="L5" s="87">
        <f>总表!E324</f>
        <v>14.2857142857143</v>
      </c>
      <c r="M5" s="87">
        <f>总表!E327</f>
        <v>85</v>
      </c>
      <c r="N5" s="87">
        <f>总表!E330</f>
        <v>28.9473684210526</v>
      </c>
      <c r="O5" s="87">
        <f>总表!E333</f>
        <v>33.3333333333333</v>
      </c>
      <c r="P5" s="87">
        <f>总表!E336</f>
        <v>48.6486486486487</v>
      </c>
      <c r="Q5" s="87">
        <f>总表!E339</f>
        <v>17.6470588235294</v>
      </c>
      <c r="R5" s="87">
        <f>总表!E342</f>
        <v>51.219512195122</v>
      </c>
      <c r="S5" s="142">
        <f>总表!E319</f>
        <v>39.6666666666667</v>
      </c>
      <c r="T5" s="87">
        <f>总表!E320</f>
        <v>5.12820512820513</v>
      </c>
      <c r="U5" s="87">
        <f>总表!E323</f>
        <v>0</v>
      </c>
      <c r="V5" s="87">
        <f>总表!E326</f>
        <v>40</v>
      </c>
      <c r="W5" s="87">
        <f>总表!E329</f>
        <v>2.63157894736842</v>
      </c>
      <c r="X5" s="87">
        <f>总表!E332</f>
        <v>2.77777777777778</v>
      </c>
      <c r="Y5" s="87">
        <f>总表!E335</f>
        <v>10.8108108108108</v>
      </c>
      <c r="Z5" s="87">
        <f>总表!E338</f>
        <v>0</v>
      </c>
      <c r="AA5" s="87">
        <f>总表!E341</f>
        <v>21.9512195121951</v>
      </c>
      <c r="AB5" s="95">
        <f>总表!E318</f>
        <v>11</v>
      </c>
      <c r="AD5" s="86">
        <f t="shared" si="0"/>
        <v>35.69616</v>
      </c>
    </row>
    <row r="6" customHeight="1" spans="1:30">
      <c r="A6" s="86" t="s">
        <v>5</v>
      </c>
      <c r="B6" s="87">
        <f>总表!F322</f>
        <v>71.3846153846154</v>
      </c>
      <c r="C6" s="87">
        <f>总表!F325</f>
        <v>64.8857142857143</v>
      </c>
      <c r="D6" s="87">
        <f>总表!F328</f>
        <v>79.5897435897436</v>
      </c>
      <c r="E6" s="87">
        <f>总表!F331</f>
        <v>63.1578947368421</v>
      </c>
      <c r="F6" s="87">
        <f>总表!F334</f>
        <v>72.5675675675676</v>
      </c>
      <c r="G6" s="87">
        <f>总表!F337</f>
        <v>73.9189189189189</v>
      </c>
      <c r="H6" s="87">
        <f>总表!F340</f>
        <v>74.0285714285714</v>
      </c>
      <c r="I6" s="87">
        <f>总表!F343</f>
        <v>77.780487804878</v>
      </c>
      <c r="J6" s="142">
        <f>总表!F311</f>
        <v>72.2890365448505</v>
      </c>
      <c r="K6" s="87">
        <f>总表!F321</f>
        <v>82.051282051282</v>
      </c>
      <c r="L6" s="87">
        <f>总表!F324</f>
        <v>74.2857142857143</v>
      </c>
      <c r="M6" s="87">
        <f>总表!F327</f>
        <v>97.4358974358974</v>
      </c>
      <c r="N6" s="87">
        <f>总表!F330</f>
        <v>71.0526315789474</v>
      </c>
      <c r="O6" s="87">
        <f>总表!F333</f>
        <v>75.6756756756757</v>
      </c>
      <c r="P6" s="87">
        <f>总表!F336</f>
        <v>91.8918918918919</v>
      </c>
      <c r="Q6" s="87">
        <f>总表!F339</f>
        <v>85.7142857142857</v>
      </c>
      <c r="R6" s="87">
        <f>总表!F342</f>
        <v>95.1219512195122</v>
      </c>
      <c r="S6" s="142">
        <f>总表!F319</f>
        <v>84.3853820598007</v>
      </c>
      <c r="T6" s="87">
        <f>总表!F320</f>
        <v>28.2051282051282</v>
      </c>
      <c r="U6" s="87">
        <f>总表!F323</f>
        <v>11.4285714285714</v>
      </c>
      <c r="V6" s="87">
        <f>总表!F326</f>
        <v>58.974358974359</v>
      </c>
      <c r="W6" s="87">
        <f>总表!F329</f>
        <v>13.1578947368421</v>
      </c>
      <c r="X6" s="87">
        <f>总表!F332</f>
        <v>35.1351351351351</v>
      </c>
      <c r="Y6" s="87">
        <f>总表!F335</f>
        <v>37.8378378378378</v>
      </c>
      <c r="Z6" s="87">
        <f>总表!F338</f>
        <v>28.5714285714286</v>
      </c>
      <c r="AA6" s="87">
        <f>总表!F341</f>
        <v>53.6585365853659</v>
      </c>
      <c r="AB6" s="95">
        <f>总表!F318</f>
        <v>33.8870431893688</v>
      </c>
      <c r="AD6" s="86">
        <f t="shared" si="0"/>
        <v>60.5571428571429</v>
      </c>
    </row>
    <row r="7" s="131" customFormat="1" customHeight="1" spans="1:30">
      <c r="A7" s="134" t="s">
        <v>6</v>
      </c>
      <c r="B7" s="94">
        <f>总表!G322</f>
        <v>69.974358974359</v>
      </c>
      <c r="C7" s="94">
        <f>总表!G325</f>
        <v>60.9714285714286</v>
      </c>
      <c r="D7" s="94">
        <f>总表!G328</f>
        <v>76.8461538461538</v>
      </c>
      <c r="E7" s="94">
        <f>总表!G331</f>
        <v>60.5789473684211</v>
      </c>
      <c r="F7" s="94">
        <f>总表!G334</f>
        <v>67.972972972973</v>
      </c>
      <c r="G7" s="94">
        <f>总表!G337</f>
        <v>64.5945945945946</v>
      </c>
      <c r="H7" s="94">
        <f>总表!G340</f>
        <v>65.2571428571429</v>
      </c>
      <c r="I7" s="94">
        <f>总表!G343</f>
        <v>73.5853658536585</v>
      </c>
      <c r="J7" s="94">
        <f>总表!G311</f>
        <v>67.6677740863787</v>
      </c>
      <c r="K7" s="94">
        <f>总表!G321</f>
        <v>82.051282051282</v>
      </c>
      <c r="L7" s="94">
        <f>总表!G324</f>
        <v>60</v>
      </c>
      <c r="M7" s="94">
        <f>总表!G327</f>
        <v>89.7435897435898</v>
      </c>
      <c r="N7" s="94">
        <f>总表!G330</f>
        <v>55.2631578947368</v>
      </c>
      <c r="O7" s="94">
        <f>总表!G333</f>
        <v>70.2702702702703</v>
      </c>
      <c r="P7" s="94">
        <f>总表!G336</f>
        <v>67.5675675675676</v>
      </c>
      <c r="Q7" s="94">
        <f>总表!G339</f>
        <v>68.5714285714286</v>
      </c>
      <c r="R7" s="94">
        <f>总表!G342</f>
        <v>85.3658536585366</v>
      </c>
      <c r="S7" s="94">
        <f>总表!G319</f>
        <v>72.7574750830565</v>
      </c>
      <c r="T7" s="94">
        <f>总表!G320</f>
        <v>33.3333333333333</v>
      </c>
      <c r="U7" s="94">
        <f>总表!G323</f>
        <v>17.1428571428571</v>
      </c>
      <c r="V7" s="94">
        <f>总表!G326</f>
        <v>58.974358974359</v>
      </c>
      <c r="W7" s="94">
        <f>总表!G329</f>
        <v>21.0526315789474</v>
      </c>
      <c r="X7" s="94">
        <f>总表!G332</f>
        <v>35.1351351351351</v>
      </c>
      <c r="Y7" s="94">
        <f>总表!G335</f>
        <v>24.3243243243243</v>
      </c>
      <c r="Z7" s="94">
        <f>总表!G338</f>
        <v>22.8571428571429</v>
      </c>
      <c r="AA7" s="94">
        <f>总表!G341</f>
        <v>39.0243902439024</v>
      </c>
      <c r="AB7" s="134">
        <f>总表!G318</f>
        <v>31.8936877076412</v>
      </c>
      <c r="AC7" s="134"/>
      <c r="AD7" s="134">
        <f t="shared" si="0"/>
        <v>54.885049833887</v>
      </c>
    </row>
    <row r="8" customHeight="1" spans="1:30">
      <c r="A8" s="134" t="s">
        <v>7</v>
      </c>
      <c r="B8" s="94">
        <f>总表!H322</f>
        <v>65.0512820512821</v>
      </c>
      <c r="C8" s="94">
        <f>总表!H325</f>
        <v>43</v>
      </c>
      <c r="D8" s="94">
        <f>总表!H328</f>
        <v>75.45</v>
      </c>
      <c r="E8" s="94">
        <f>总表!H331</f>
        <v>51.5263157894737</v>
      </c>
      <c r="F8" s="94">
        <f>总表!H334</f>
        <v>57.5675675675676</v>
      </c>
      <c r="G8" s="94">
        <f>总表!H337</f>
        <v>56.4864864864865</v>
      </c>
      <c r="H8" s="94">
        <f>总表!H340</f>
        <v>48.1176470588235</v>
      </c>
      <c r="I8" s="94">
        <f>总表!H343</f>
        <v>63.4523809523809</v>
      </c>
      <c r="J8" s="94">
        <f>总表!H311</f>
        <v>58.0761589403973</v>
      </c>
      <c r="K8" s="94">
        <f>总表!H321</f>
        <v>61.5384615384615</v>
      </c>
      <c r="L8" s="94">
        <f>总表!H324</f>
        <v>20</v>
      </c>
      <c r="M8" s="94">
        <f>总表!H327</f>
        <v>70</v>
      </c>
      <c r="N8" s="94">
        <f>总表!H330</f>
        <v>36.8421052631579</v>
      </c>
      <c r="O8" s="94">
        <f>总表!H333</f>
        <v>43.2432432432432</v>
      </c>
      <c r="P8" s="94">
        <f>总表!H336</f>
        <v>37.8378378378378</v>
      </c>
      <c r="Q8" s="94">
        <f>总表!H339</f>
        <v>23.5294117647059</v>
      </c>
      <c r="R8" s="94">
        <f>总表!H342</f>
        <v>59.5238095238095</v>
      </c>
      <c r="S8" s="94">
        <f>总表!H319</f>
        <v>45.0331125827815</v>
      </c>
      <c r="T8" s="94">
        <f>总表!H320</f>
        <v>25.6410256410256</v>
      </c>
      <c r="U8" s="94">
        <f>总表!H323</f>
        <v>0</v>
      </c>
      <c r="V8" s="94">
        <f>总表!H326</f>
        <v>55</v>
      </c>
      <c r="W8" s="94">
        <f>总表!H329</f>
        <v>10.5263157894737</v>
      </c>
      <c r="X8" s="94">
        <f>总表!H332</f>
        <v>16.2162162162162</v>
      </c>
      <c r="Y8" s="94">
        <f>总表!H335</f>
        <v>13.5135135135135</v>
      </c>
      <c r="Z8" s="94">
        <f>总表!H338</f>
        <v>2.94117647058823</v>
      </c>
      <c r="AA8" s="94">
        <f>总表!H341</f>
        <v>26.1904761904762</v>
      </c>
      <c r="AB8" s="134">
        <f>总表!H318</f>
        <v>19.5364238410596</v>
      </c>
      <c r="AC8" s="134"/>
      <c r="AD8" s="134">
        <f t="shared" si="0"/>
        <v>38.7473509933775</v>
      </c>
    </row>
    <row r="9" customHeight="1" spans="1:30">
      <c r="A9" s="131" t="s">
        <v>344</v>
      </c>
      <c r="B9" s="98">
        <f>总表!I322</f>
        <v>62.0769230769231</v>
      </c>
      <c r="C9" s="98">
        <f>总表!I325</f>
        <v>46</v>
      </c>
      <c r="D9" s="98">
        <f>总表!I328</f>
        <v>78.2</v>
      </c>
      <c r="E9" s="98">
        <f>总表!I331</f>
        <v>61.1052631578947</v>
      </c>
      <c r="F9" s="98">
        <f>总表!I334</f>
        <v>72.6388888888889</v>
      </c>
      <c r="G9" s="98">
        <f>总表!I337</f>
        <v>63.0810810810811</v>
      </c>
      <c r="H9" s="98">
        <f>总表!I340</f>
        <v>56.5882352941176</v>
      </c>
      <c r="I9" s="98">
        <f>总表!I343</f>
        <v>64.2380952380952</v>
      </c>
      <c r="J9" s="98">
        <f>总表!I311</f>
        <v>63.2956810631229</v>
      </c>
      <c r="K9" s="98">
        <f>总表!I321</f>
        <v>58.974358974359</v>
      </c>
      <c r="L9" s="98">
        <f>总表!I324</f>
        <v>17.1428571428571</v>
      </c>
      <c r="M9" s="98">
        <f>总表!I327</f>
        <v>90</v>
      </c>
      <c r="N9" s="98">
        <f>总表!I330</f>
        <v>52.6315789473684</v>
      </c>
      <c r="O9" s="98">
        <f>总表!I333</f>
        <v>80.5555555555556</v>
      </c>
      <c r="P9" s="98">
        <f>总表!I336</f>
        <v>67.5675675675676</v>
      </c>
      <c r="Q9" s="98">
        <f>总表!I339</f>
        <v>47.0588235294118</v>
      </c>
      <c r="R9" s="98">
        <f>总表!I342</f>
        <v>59.5238095238095</v>
      </c>
      <c r="S9" s="98">
        <f>总表!I319</f>
        <v>59.8006644518272</v>
      </c>
      <c r="T9" s="98">
        <f>总表!I320</f>
        <v>23.0769230769231</v>
      </c>
      <c r="U9" s="98">
        <f>总表!I323</f>
        <v>0</v>
      </c>
      <c r="V9" s="98">
        <f>总表!I326</f>
        <v>55</v>
      </c>
      <c r="W9" s="98">
        <f>总表!I329</f>
        <v>23.6842105263158</v>
      </c>
      <c r="X9" s="98">
        <f>总表!I332</f>
        <v>44.4444444444444</v>
      </c>
      <c r="Y9" s="98">
        <f>总表!I335</f>
        <v>18.9189189189189</v>
      </c>
      <c r="Z9" s="98">
        <f>总表!I338</f>
        <v>5.88235294117647</v>
      </c>
      <c r="AA9" s="98">
        <f>总表!I341</f>
        <v>26.1904761904762</v>
      </c>
      <c r="AB9" s="131">
        <f>总表!I318</f>
        <v>25.2491694352159</v>
      </c>
      <c r="AC9" s="131"/>
      <c r="AD9" s="131">
        <f t="shared" si="0"/>
        <v>47.0285714285714</v>
      </c>
    </row>
    <row r="10" customHeight="1" spans="1:30">
      <c r="A10" s="131" t="s">
        <v>379</v>
      </c>
      <c r="B10" s="98">
        <f>总表!J322</f>
        <v>64.6666666666667</v>
      </c>
      <c r="C10" s="98">
        <f>总表!J325</f>
        <v>51.1428571428571</v>
      </c>
      <c r="D10" s="98">
        <f>总表!J328</f>
        <v>79.8461538461538</v>
      </c>
      <c r="E10" s="98">
        <f>总表!J331</f>
        <v>50.5263157894737</v>
      </c>
      <c r="F10" s="98">
        <f>总表!J334</f>
        <v>64.945945945946</v>
      </c>
      <c r="G10" s="98">
        <f>总表!J337</f>
        <v>62.3243243243243</v>
      </c>
      <c r="H10" s="98">
        <f>总表!J340</f>
        <v>58.0571428571429</v>
      </c>
      <c r="I10" s="98">
        <f>总表!J343</f>
        <v>63.2619047619048</v>
      </c>
      <c r="J10" s="98">
        <f>总表!J311</f>
        <v>62.0662251655629</v>
      </c>
      <c r="K10" s="98">
        <f>总表!J321</f>
        <v>64.1025641025641</v>
      </c>
      <c r="L10" s="98">
        <f>总表!J324</f>
        <v>25.7142857142857</v>
      </c>
      <c r="M10" s="98">
        <f>总表!J327</f>
        <v>84.6153846153846</v>
      </c>
      <c r="N10" s="98">
        <f>总表!J330</f>
        <v>39.4736842105263</v>
      </c>
      <c r="O10" s="98">
        <f>总表!J333</f>
        <v>59.4594594594595</v>
      </c>
      <c r="P10" s="98">
        <f>总表!J336</f>
        <v>56.7567567567568</v>
      </c>
      <c r="Q10" s="98">
        <f>总表!J339</f>
        <v>42.8571428571429</v>
      </c>
      <c r="R10" s="98">
        <f>总表!J342</f>
        <v>54.7619047619048</v>
      </c>
      <c r="S10" s="98">
        <f>总表!J319</f>
        <v>53.9735099337748</v>
      </c>
      <c r="T10" s="98">
        <f>总表!J320</f>
        <v>25.6410256410256</v>
      </c>
      <c r="U10" s="98">
        <f>总表!J323</f>
        <v>14.2857142857143</v>
      </c>
      <c r="V10" s="98">
        <f>总表!J326</f>
        <v>69.2307692307692</v>
      </c>
      <c r="W10" s="98">
        <f>总表!J329</f>
        <v>10.5263157894737</v>
      </c>
      <c r="X10" s="98">
        <f>总表!J332</f>
        <v>32.4324324324324</v>
      </c>
      <c r="Y10" s="98">
        <f>总表!J335</f>
        <v>18.9189189189189</v>
      </c>
      <c r="Z10" s="98">
        <f>总表!J338</f>
        <v>20</v>
      </c>
      <c r="AA10" s="98">
        <f>总表!J341</f>
        <v>30.952380952381</v>
      </c>
      <c r="AB10" s="131">
        <f>总表!J318</f>
        <v>28.1456953642384</v>
      </c>
      <c r="AC10" s="131"/>
      <c r="AD10" s="131">
        <f t="shared" si="0"/>
        <v>46.0701986754967</v>
      </c>
    </row>
    <row r="11" customHeight="1" spans="2:27">
      <c r="B11" s="87">
        <f t="shared" ref="B11:I11" si="1">SUM(B3:B10)</f>
        <v>542.294871794872</v>
      </c>
      <c r="C11" s="87">
        <f t="shared" si="1"/>
        <v>429.771428571429</v>
      </c>
      <c r="D11" s="87">
        <f t="shared" si="1"/>
        <v>645.469551282051</v>
      </c>
      <c r="E11" s="87">
        <f t="shared" si="1"/>
        <v>464.328947368421</v>
      </c>
      <c r="F11" s="87">
        <f t="shared" si="1"/>
        <v>518.692723644697</v>
      </c>
      <c r="G11" s="87">
        <f t="shared" si="1"/>
        <v>518.972972972973</v>
      </c>
      <c r="H11" s="87">
        <f t="shared" si="1"/>
        <v>471.313025210084</v>
      </c>
      <c r="I11" s="87">
        <f t="shared" si="1"/>
        <v>552.962543554007</v>
      </c>
      <c r="J11" s="87"/>
      <c r="K11" s="87">
        <f t="shared" ref="K11:R11" si="2">SUM(K3:K10)</f>
        <v>492.307692307692</v>
      </c>
      <c r="L11" s="87">
        <f t="shared" si="2"/>
        <v>271.428571428571</v>
      </c>
      <c r="M11" s="87">
        <f t="shared" si="2"/>
        <v>681.794871794872</v>
      </c>
      <c r="N11" s="87">
        <f t="shared" si="2"/>
        <v>373.684210526316</v>
      </c>
      <c r="O11" s="87">
        <f t="shared" si="2"/>
        <v>445.870870870871</v>
      </c>
      <c r="P11" s="87">
        <f t="shared" si="2"/>
        <v>448.648648648649</v>
      </c>
      <c r="Q11" s="87">
        <f t="shared" si="2"/>
        <v>371.848739495798</v>
      </c>
      <c r="R11" s="87">
        <f t="shared" si="2"/>
        <v>506.445993031359</v>
      </c>
      <c r="S11" s="87"/>
      <c r="T11" s="87">
        <f t="shared" ref="T11:AA11" si="3">SUM(T3:T10)</f>
        <v>169.230769230769</v>
      </c>
      <c r="U11" s="87">
        <f t="shared" si="3"/>
        <v>57.1428571428571</v>
      </c>
      <c r="V11" s="87">
        <f t="shared" si="3"/>
        <v>394.679487179487</v>
      </c>
      <c r="W11" s="87">
        <f t="shared" si="3"/>
        <v>92.1052631578947</v>
      </c>
      <c r="X11" s="87">
        <f t="shared" si="3"/>
        <v>174.328275644065</v>
      </c>
      <c r="Y11" s="87">
        <f t="shared" si="3"/>
        <v>132.432432432432</v>
      </c>
      <c r="Z11" s="87">
        <f t="shared" si="3"/>
        <v>83.1932773109244</v>
      </c>
      <c r="AA11" s="87">
        <f t="shared" si="3"/>
        <v>248.606271777004</v>
      </c>
    </row>
    <row r="12" customHeight="1" spans="2:27">
      <c r="B12" s="87">
        <f t="shared" ref="B12:I12" si="4">B11/8</f>
        <v>67.786858974359</v>
      </c>
      <c r="C12" s="87">
        <f t="shared" si="4"/>
        <v>53.7214285714286</v>
      </c>
      <c r="D12" s="87">
        <f t="shared" si="4"/>
        <v>80.6836939102564</v>
      </c>
      <c r="E12" s="87">
        <f t="shared" si="4"/>
        <v>58.0411184210526</v>
      </c>
      <c r="F12" s="87">
        <f t="shared" si="4"/>
        <v>64.8365904555872</v>
      </c>
      <c r="G12" s="87">
        <f t="shared" si="4"/>
        <v>64.8716216216216</v>
      </c>
      <c r="H12" s="87">
        <f t="shared" si="4"/>
        <v>58.9141281512605</v>
      </c>
      <c r="I12" s="87">
        <f t="shared" si="4"/>
        <v>69.1203179442509</v>
      </c>
      <c r="J12" s="87"/>
      <c r="K12" s="87">
        <f t="shared" ref="K12:R12" si="5">K11/8</f>
        <v>61.5384615384615</v>
      </c>
      <c r="L12" s="87">
        <f t="shared" si="5"/>
        <v>33.9285714285714</v>
      </c>
      <c r="M12" s="87">
        <f t="shared" si="5"/>
        <v>85.224358974359</v>
      </c>
      <c r="N12" s="87">
        <f t="shared" si="5"/>
        <v>46.7105263157895</v>
      </c>
      <c r="O12" s="87">
        <f t="shared" si="5"/>
        <v>55.7338588588589</v>
      </c>
      <c r="P12" s="87">
        <f t="shared" si="5"/>
        <v>56.0810810810811</v>
      </c>
      <c r="Q12" s="87">
        <f t="shared" si="5"/>
        <v>46.4810924369748</v>
      </c>
      <c r="R12" s="87">
        <f t="shared" si="5"/>
        <v>63.3057491289199</v>
      </c>
      <c r="S12" s="87"/>
      <c r="T12" s="87">
        <f t="shared" ref="T12:AA12" si="6">T11/8</f>
        <v>21.1538461538461</v>
      </c>
      <c r="U12" s="87">
        <f t="shared" si="6"/>
        <v>7.14285714285714</v>
      </c>
      <c r="V12" s="87">
        <f t="shared" si="6"/>
        <v>49.3349358974359</v>
      </c>
      <c r="W12" s="87">
        <f t="shared" si="6"/>
        <v>11.5131578947368</v>
      </c>
      <c r="X12" s="87">
        <f t="shared" si="6"/>
        <v>21.7910344555081</v>
      </c>
      <c r="Y12" s="87">
        <f t="shared" si="6"/>
        <v>16.5540540540541</v>
      </c>
      <c r="Z12" s="87">
        <f t="shared" si="6"/>
        <v>10.3991596638655</v>
      </c>
      <c r="AA12" s="87">
        <f t="shared" si="6"/>
        <v>31.0757839721254</v>
      </c>
    </row>
    <row r="13" customHeight="1" spans="1:18">
      <c r="A13" s="86" t="s">
        <v>380</v>
      </c>
      <c r="B13" s="87">
        <f>B11*0.3+K11*0.3+T11*0.4</f>
        <v>378.073076923077</v>
      </c>
      <c r="C13" s="87">
        <f t="shared" ref="C13:I13" si="7">C11*0.3+L11*0.3+U11*0.4</f>
        <v>233.217142857143</v>
      </c>
      <c r="D13" s="87">
        <f t="shared" si="7"/>
        <v>556.051121794872</v>
      </c>
      <c r="E13" s="87">
        <f t="shared" si="7"/>
        <v>288.246052631579</v>
      </c>
      <c r="F13" s="87">
        <f t="shared" si="7"/>
        <v>359.100388612297</v>
      </c>
      <c r="G13" s="87">
        <f t="shared" si="7"/>
        <v>343.259459459459</v>
      </c>
      <c r="H13" s="87">
        <f t="shared" si="7"/>
        <v>286.225840336134</v>
      </c>
      <c r="I13" s="87">
        <f t="shared" si="7"/>
        <v>417.265069686411</v>
      </c>
      <c r="J13" s="87"/>
      <c r="K13" s="87">
        <f t="shared" ref="K13:R13" si="8">B13/8</f>
        <v>47.2591346153846</v>
      </c>
      <c r="L13" s="87">
        <f t="shared" si="8"/>
        <v>29.1521428571429</v>
      </c>
      <c r="M13" s="87">
        <f t="shared" si="8"/>
        <v>69.506390224359</v>
      </c>
      <c r="N13" s="87">
        <f t="shared" si="8"/>
        <v>36.0307565789474</v>
      </c>
      <c r="O13" s="87">
        <f t="shared" si="8"/>
        <v>44.8875485765371</v>
      </c>
      <c r="P13" s="87">
        <f t="shared" si="8"/>
        <v>42.9074324324324</v>
      </c>
      <c r="Q13" s="87">
        <f t="shared" si="8"/>
        <v>35.7782300420168</v>
      </c>
      <c r="R13" s="87">
        <f t="shared" si="8"/>
        <v>52.1581337108014</v>
      </c>
    </row>
    <row r="14" customHeight="1" spans="1:27">
      <c r="A14" s="135" t="s">
        <v>381</v>
      </c>
      <c r="B14" s="136">
        <f>RANK(B13,$B$13:$I$13,0)</f>
        <v>3</v>
      </c>
      <c r="C14" s="136">
        <f t="shared" ref="C14:I14" si="9">RANK(C13,$B$13:$I$13,0)</f>
        <v>8</v>
      </c>
      <c r="D14" s="136">
        <f t="shared" si="9"/>
        <v>1</v>
      </c>
      <c r="E14" s="136">
        <f t="shared" si="9"/>
        <v>6</v>
      </c>
      <c r="F14" s="136">
        <f t="shared" si="9"/>
        <v>4</v>
      </c>
      <c r="G14" s="136">
        <f t="shared" si="9"/>
        <v>5</v>
      </c>
      <c r="H14" s="136">
        <f t="shared" si="9"/>
        <v>7</v>
      </c>
      <c r="I14" s="136">
        <f t="shared" si="9"/>
        <v>2</v>
      </c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</row>
    <row r="15" s="89" customFormat="1" customHeight="1" spans="1:27">
      <c r="A15" s="137" t="s">
        <v>341</v>
      </c>
      <c r="B15" s="137">
        <f>RANK(B3,$B$3:$I$3,0)</f>
        <v>2</v>
      </c>
      <c r="C15" s="137">
        <f t="shared" ref="C15:I15" si="10">RANK(C3,$B$3:$I$3,0)</f>
        <v>7</v>
      </c>
      <c r="D15" s="137">
        <f t="shared" si="10"/>
        <v>1</v>
      </c>
      <c r="E15" s="137">
        <f t="shared" si="10"/>
        <v>4</v>
      </c>
      <c r="F15" s="137">
        <f t="shared" si="10"/>
        <v>8</v>
      </c>
      <c r="G15" s="137">
        <f t="shared" si="10"/>
        <v>6</v>
      </c>
      <c r="H15" s="137">
        <f t="shared" si="10"/>
        <v>5</v>
      </c>
      <c r="I15" s="137">
        <f t="shared" si="10"/>
        <v>3</v>
      </c>
      <c r="J15" s="137"/>
      <c r="K15" s="137">
        <f>RANK(K3,$K$3:$R$3,0)</f>
        <v>2</v>
      </c>
      <c r="L15" s="137">
        <f t="shared" ref="L15:R15" si="11">RANK(L3,$K$3:$R$3,0)</f>
        <v>8</v>
      </c>
      <c r="M15" s="137">
        <f t="shared" si="11"/>
        <v>1</v>
      </c>
      <c r="N15" s="137">
        <f t="shared" si="11"/>
        <v>3</v>
      </c>
      <c r="O15" s="137">
        <f t="shared" si="11"/>
        <v>7</v>
      </c>
      <c r="P15" s="137">
        <f t="shared" si="11"/>
        <v>6</v>
      </c>
      <c r="Q15" s="137">
        <f t="shared" si="11"/>
        <v>5</v>
      </c>
      <c r="R15" s="137">
        <f t="shared" si="11"/>
        <v>4</v>
      </c>
      <c r="S15" s="137"/>
      <c r="T15" s="137">
        <f>RANK(T3,$T$3:$AA$3,0)</f>
        <v>3</v>
      </c>
      <c r="U15" s="137">
        <f t="shared" ref="U15:AA15" si="12">RANK(U3,$T$3:$AA$3,0)</f>
        <v>4</v>
      </c>
      <c r="V15" s="137">
        <f t="shared" si="12"/>
        <v>1</v>
      </c>
      <c r="W15" s="137">
        <f t="shared" si="12"/>
        <v>5</v>
      </c>
      <c r="X15" s="137">
        <f t="shared" si="12"/>
        <v>7</v>
      </c>
      <c r="Y15" s="137">
        <f t="shared" si="12"/>
        <v>6</v>
      </c>
      <c r="Z15" s="137">
        <f t="shared" si="12"/>
        <v>8</v>
      </c>
      <c r="AA15" s="137">
        <f t="shared" si="12"/>
        <v>2</v>
      </c>
    </row>
    <row r="16" customHeight="1" spans="1:27">
      <c r="A16" s="136" t="s">
        <v>342</v>
      </c>
      <c r="B16" s="136">
        <f>RANK(B4,$B$4:$I$4,0)</f>
        <v>2</v>
      </c>
      <c r="C16" s="136">
        <f t="shared" ref="C16:I16" si="13">RANK(C4,$B$4:$I$4,0)</f>
        <v>8</v>
      </c>
      <c r="D16" s="136">
        <f t="shared" si="13"/>
        <v>1</v>
      </c>
      <c r="E16" s="136">
        <f t="shared" si="13"/>
        <v>6</v>
      </c>
      <c r="F16" s="136">
        <f t="shared" si="13"/>
        <v>5</v>
      </c>
      <c r="G16" s="136">
        <f t="shared" si="13"/>
        <v>4</v>
      </c>
      <c r="H16" s="136">
        <f t="shared" si="13"/>
        <v>7</v>
      </c>
      <c r="I16" s="136">
        <f t="shared" si="13"/>
        <v>3</v>
      </c>
      <c r="J16" s="136"/>
      <c r="K16" s="136">
        <f>RANK(K4,$K$4:$R$4,0)</f>
        <v>3</v>
      </c>
      <c r="L16" s="136">
        <f t="shared" ref="L16:R16" si="14">RANK(L4,$K$4:$R$4,0)</f>
        <v>8</v>
      </c>
      <c r="M16" s="136">
        <f t="shared" si="14"/>
        <v>1</v>
      </c>
      <c r="N16" s="136">
        <f t="shared" si="14"/>
        <v>7</v>
      </c>
      <c r="O16" s="136">
        <f t="shared" si="14"/>
        <v>4</v>
      </c>
      <c r="P16" s="136">
        <f t="shared" si="14"/>
        <v>6</v>
      </c>
      <c r="Q16" s="136">
        <f t="shared" si="14"/>
        <v>5</v>
      </c>
      <c r="R16" s="136">
        <f t="shared" si="14"/>
        <v>2</v>
      </c>
      <c r="S16" s="136"/>
      <c r="T16" s="136">
        <f>RANK(T4,$T$4:$AA$4,0)</f>
        <v>3</v>
      </c>
      <c r="U16" s="136">
        <f t="shared" ref="U16:AA16" si="15">RANK(U4,$T$4:$AA$4,0)</f>
        <v>4</v>
      </c>
      <c r="V16" s="136">
        <f t="shared" si="15"/>
        <v>2</v>
      </c>
      <c r="W16" s="136">
        <f t="shared" si="15"/>
        <v>7</v>
      </c>
      <c r="X16" s="136">
        <f t="shared" si="15"/>
        <v>5</v>
      </c>
      <c r="Y16" s="136">
        <f t="shared" si="15"/>
        <v>6</v>
      </c>
      <c r="Z16" s="136">
        <f t="shared" si="15"/>
        <v>8</v>
      </c>
      <c r="AA16" s="136">
        <f t="shared" si="15"/>
        <v>1</v>
      </c>
    </row>
    <row r="17" customHeight="1" spans="1:27">
      <c r="A17" s="135" t="s">
        <v>343</v>
      </c>
      <c r="B17" s="135">
        <f>RANK(B5,$B$5:$I$5,0)</f>
        <v>5</v>
      </c>
      <c r="C17" s="135">
        <f t="shared" ref="C17:I17" si="16">RANK(C5,$B$5:$I$5,0)</f>
        <v>7</v>
      </c>
      <c r="D17" s="135">
        <f t="shared" si="16"/>
        <v>1</v>
      </c>
      <c r="E17" s="135">
        <f t="shared" si="16"/>
        <v>6</v>
      </c>
      <c r="F17" s="135">
        <f t="shared" si="16"/>
        <v>4</v>
      </c>
      <c r="G17" s="135">
        <f t="shared" si="16"/>
        <v>2</v>
      </c>
      <c r="H17" s="135">
        <f t="shared" si="16"/>
        <v>8</v>
      </c>
      <c r="I17" s="135">
        <f t="shared" si="16"/>
        <v>3</v>
      </c>
      <c r="J17" s="135"/>
      <c r="K17" s="135">
        <f>RANK(K5,$K$5:$R$5,0)</f>
        <v>5</v>
      </c>
      <c r="L17" s="135">
        <f t="shared" ref="L17:R17" si="17">RANK(L5,$K$5:$R$5,0)</f>
        <v>8</v>
      </c>
      <c r="M17" s="135">
        <f t="shared" si="17"/>
        <v>1</v>
      </c>
      <c r="N17" s="135">
        <f t="shared" si="17"/>
        <v>6</v>
      </c>
      <c r="O17" s="135">
        <f t="shared" si="17"/>
        <v>4</v>
      </c>
      <c r="P17" s="135">
        <f t="shared" si="17"/>
        <v>3</v>
      </c>
      <c r="Q17" s="135">
        <f t="shared" si="17"/>
        <v>7</v>
      </c>
      <c r="R17" s="135">
        <f t="shared" si="17"/>
        <v>2</v>
      </c>
      <c r="S17" s="135"/>
      <c r="T17" s="135">
        <f>RANK(T5,$T$5:$AA$5,0)</f>
        <v>4</v>
      </c>
      <c r="U17" s="135">
        <f t="shared" ref="U17:AA17" si="18">RANK(U5,$T$5:$AA$5,0)</f>
        <v>7</v>
      </c>
      <c r="V17" s="135">
        <f t="shared" si="18"/>
        <v>1</v>
      </c>
      <c r="W17" s="135">
        <f t="shared" si="18"/>
        <v>6</v>
      </c>
      <c r="X17" s="135">
        <f t="shared" si="18"/>
        <v>5</v>
      </c>
      <c r="Y17" s="135">
        <f t="shared" si="18"/>
        <v>3</v>
      </c>
      <c r="Z17" s="135">
        <f t="shared" si="18"/>
        <v>7</v>
      </c>
      <c r="AA17" s="135">
        <f t="shared" si="18"/>
        <v>2</v>
      </c>
    </row>
    <row r="18" customHeight="1" spans="1:27">
      <c r="A18" s="135" t="s">
        <v>5</v>
      </c>
      <c r="B18" s="135">
        <f>RANK(B6,$B$6:$I$6,0)</f>
        <v>6</v>
      </c>
      <c r="C18" s="135">
        <f t="shared" ref="C18:I18" si="19">RANK(C6,$B$6:$I$6,0)</f>
        <v>7</v>
      </c>
      <c r="D18" s="135">
        <f t="shared" si="19"/>
        <v>1</v>
      </c>
      <c r="E18" s="135">
        <f t="shared" si="19"/>
        <v>8</v>
      </c>
      <c r="F18" s="135">
        <f t="shared" si="19"/>
        <v>5</v>
      </c>
      <c r="G18" s="135">
        <f t="shared" si="19"/>
        <v>4</v>
      </c>
      <c r="H18" s="135">
        <f t="shared" si="19"/>
        <v>3</v>
      </c>
      <c r="I18" s="135">
        <f t="shared" si="19"/>
        <v>2</v>
      </c>
      <c r="J18" s="135"/>
      <c r="K18" s="135">
        <f>RANK(K6,$K$6:$R$6,0)</f>
        <v>5</v>
      </c>
      <c r="L18" s="135">
        <f t="shared" ref="L18:R18" si="20">RANK(L6,$K$6:$R$6,0)</f>
        <v>7</v>
      </c>
      <c r="M18" s="135">
        <f t="shared" si="20"/>
        <v>1</v>
      </c>
      <c r="N18" s="135">
        <f t="shared" si="20"/>
        <v>8</v>
      </c>
      <c r="O18" s="135">
        <f t="shared" si="20"/>
        <v>6</v>
      </c>
      <c r="P18" s="135">
        <f t="shared" si="20"/>
        <v>3</v>
      </c>
      <c r="Q18" s="135">
        <f t="shared" si="20"/>
        <v>4</v>
      </c>
      <c r="R18" s="135">
        <f t="shared" si="20"/>
        <v>2</v>
      </c>
      <c r="S18" s="135"/>
      <c r="T18" s="135">
        <f>RANK(T6,$T$6:$AA$6,0)</f>
        <v>6</v>
      </c>
      <c r="U18" s="135">
        <f t="shared" ref="U18:AA18" si="21">RANK(U6,$T$6:$AA$6,0)</f>
        <v>8</v>
      </c>
      <c r="V18" s="135">
        <f t="shared" si="21"/>
        <v>1</v>
      </c>
      <c r="W18" s="135">
        <f t="shared" si="21"/>
        <v>7</v>
      </c>
      <c r="X18" s="135">
        <f t="shared" si="21"/>
        <v>4</v>
      </c>
      <c r="Y18" s="135">
        <f t="shared" si="21"/>
        <v>3</v>
      </c>
      <c r="Z18" s="135">
        <f t="shared" si="21"/>
        <v>5</v>
      </c>
      <c r="AA18" s="135">
        <f t="shared" si="21"/>
        <v>2</v>
      </c>
    </row>
    <row r="19" customHeight="1" spans="1:27">
      <c r="A19" s="135" t="s">
        <v>6</v>
      </c>
      <c r="B19" s="135">
        <f>RANK(B7,$B$7:$I$7,0)</f>
        <v>3</v>
      </c>
      <c r="C19" s="135">
        <f t="shared" ref="C19:I19" si="22">RANK(C7,$B$7:$I$7,0)</f>
        <v>7</v>
      </c>
      <c r="D19" s="135">
        <f t="shared" si="22"/>
        <v>1</v>
      </c>
      <c r="E19" s="135">
        <f t="shared" si="22"/>
        <v>8</v>
      </c>
      <c r="F19" s="135">
        <f t="shared" si="22"/>
        <v>4</v>
      </c>
      <c r="G19" s="135">
        <f t="shared" si="22"/>
        <v>6</v>
      </c>
      <c r="H19" s="135">
        <f t="shared" si="22"/>
        <v>5</v>
      </c>
      <c r="I19" s="135">
        <f t="shared" si="22"/>
        <v>2</v>
      </c>
      <c r="J19" s="135"/>
      <c r="K19" s="135">
        <f>RANK(K7,$K$7:$R$7,0)</f>
        <v>3</v>
      </c>
      <c r="L19" s="135">
        <f t="shared" ref="L19:R19" si="23">RANK(L7,$K$7:$R$7,0)</f>
        <v>7</v>
      </c>
      <c r="M19" s="135">
        <f t="shared" si="23"/>
        <v>1</v>
      </c>
      <c r="N19" s="135">
        <f t="shared" si="23"/>
        <v>8</v>
      </c>
      <c r="O19" s="135">
        <f t="shared" si="23"/>
        <v>4</v>
      </c>
      <c r="P19" s="135">
        <f t="shared" si="23"/>
        <v>6</v>
      </c>
      <c r="Q19" s="135">
        <f t="shared" si="23"/>
        <v>5</v>
      </c>
      <c r="R19" s="135">
        <f t="shared" si="23"/>
        <v>2</v>
      </c>
      <c r="S19" s="135"/>
      <c r="T19" s="135">
        <f>RANK(T7,$T$7:$AA$7,0)</f>
        <v>4</v>
      </c>
      <c r="U19" s="135">
        <f t="shared" ref="U19:AA19" si="24">RANK(U7,$T$7:$AA$7,0)</f>
        <v>8</v>
      </c>
      <c r="V19" s="135">
        <f t="shared" si="24"/>
        <v>1</v>
      </c>
      <c r="W19" s="135">
        <f t="shared" si="24"/>
        <v>7</v>
      </c>
      <c r="X19" s="135">
        <f t="shared" si="24"/>
        <v>3</v>
      </c>
      <c r="Y19" s="135">
        <f t="shared" si="24"/>
        <v>5</v>
      </c>
      <c r="Z19" s="135">
        <f t="shared" si="24"/>
        <v>6</v>
      </c>
      <c r="AA19" s="135">
        <f t="shared" si="24"/>
        <v>2</v>
      </c>
    </row>
    <row r="20" customHeight="1" spans="1:27">
      <c r="A20" s="135" t="s">
        <v>7</v>
      </c>
      <c r="B20" s="135">
        <f>RANK(B8,$B$8:$I$8,0)</f>
        <v>2</v>
      </c>
      <c r="C20" s="135">
        <f t="shared" ref="C20:I20" si="25">RANK(C8,$B$8:$I$8,0)</f>
        <v>8</v>
      </c>
      <c r="D20" s="135">
        <f t="shared" si="25"/>
        <v>1</v>
      </c>
      <c r="E20" s="135">
        <f t="shared" si="25"/>
        <v>6</v>
      </c>
      <c r="F20" s="135">
        <f t="shared" si="25"/>
        <v>4</v>
      </c>
      <c r="G20" s="135">
        <f t="shared" si="25"/>
        <v>5</v>
      </c>
      <c r="H20" s="135">
        <f t="shared" si="25"/>
        <v>7</v>
      </c>
      <c r="I20" s="135">
        <f t="shared" si="25"/>
        <v>3</v>
      </c>
      <c r="J20" s="135"/>
      <c r="K20" s="135">
        <f>RANK(K8,$K$8:$R$8,0)</f>
        <v>2</v>
      </c>
      <c r="L20" s="135">
        <f t="shared" ref="L20:R20" si="26">RANK(L8,$K$8:$R$8,0)</f>
        <v>8</v>
      </c>
      <c r="M20" s="135">
        <f t="shared" si="26"/>
        <v>1</v>
      </c>
      <c r="N20" s="135">
        <f t="shared" si="26"/>
        <v>6</v>
      </c>
      <c r="O20" s="135">
        <f t="shared" si="26"/>
        <v>4</v>
      </c>
      <c r="P20" s="135">
        <f t="shared" si="26"/>
        <v>5</v>
      </c>
      <c r="Q20" s="135">
        <f t="shared" si="26"/>
        <v>7</v>
      </c>
      <c r="R20" s="135">
        <f t="shared" si="26"/>
        <v>3</v>
      </c>
      <c r="S20" s="135"/>
      <c r="T20" s="135">
        <f>RANK(T8,$T$8:$AA$8,0)</f>
        <v>3</v>
      </c>
      <c r="U20" s="135">
        <f t="shared" ref="U20:AA20" si="27">RANK(U8,$T$8:$AA$8,0)</f>
        <v>8</v>
      </c>
      <c r="V20" s="135">
        <f t="shared" si="27"/>
        <v>1</v>
      </c>
      <c r="W20" s="135">
        <f t="shared" si="27"/>
        <v>6</v>
      </c>
      <c r="X20" s="135">
        <f t="shared" si="27"/>
        <v>4</v>
      </c>
      <c r="Y20" s="135">
        <f t="shared" si="27"/>
        <v>5</v>
      </c>
      <c r="Z20" s="135">
        <f t="shared" si="27"/>
        <v>7</v>
      </c>
      <c r="AA20" s="135">
        <f t="shared" si="27"/>
        <v>2</v>
      </c>
    </row>
    <row r="21" customHeight="1" spans="1:27">
      <c r="A21" s="135" t="s">
        <v>344</v>
      </c>
      <c r="B21" s="135">
        <f>RANK(B9,$B$9:$I$9,0)</f>
        <v>5</v>
      </c>
      <c r="C21" s="135">
        <f t="shared" ref="C21:I21" si="28">RANK(C9,$B$9:$I$9,0)</f>
        <v>8</v>
      </c>
      <c r="D21" s="135">
        <f t="shared" si="28"/>
        <v>1</v>
      </c>
      <c r="E21" s="135">
        <f t="shared" si="28"/>
        <v>6</v>
      </c>
      <c r="F21" s="135">
        <f t="shared" si="28"/>
        <v>2</v>
      </c>
      <c r="G21" s="135">
        <f t="shared" si="28"/>
        <v>4</v>
      </c>
      <c r="H21" s="135">
        <f t="shared" si="28"/>
        <v>7</v>
      </c>
      <c r="I21" s="135">
        <f t="shared" si="28"/>
        <v>3</v>
      </c>
      <c r="J21" s="135"/>
      <c r="K21" s="135">
        <f>RANK(K9,$K$9:$R$9,0)</f>
        <v>5</v>
      </c>
      <c r="L21" s="135">
        <f t="shared" ref="L21:R21" si="29">RANK(L9,$K$9:$R$9,0)</f>
        <v>8</v>
      </c>
      <c r="M21" s="135">
        <f t="shared" si="29"/>
        <v>1</v>
      </c>
      <c r="N21" s="135">
        <f t="shared" si="29"/>
        <v>6</v>
      </c>
      <c r="O21" s="135">
        <f t="shared" si="29"/>
        <v>2</v>
      </c>
      <c r="P21" s="135">
        <f t="shared" si="29"/>
        <v>3</v>
      </c>
      <c r="Q21" s="135">
        <f t="shared" si="29"/>
        <v>7</v>
      </c>
      <c r="R21" s="135">
        <f t="shared" si="29"/>
        <v>4</v>
      </c>
      <c r="S21" s="135"/>
      <c r="T21" s="135">
        <f>RANK(T9,$T$9:$AA$9,0)</f>
        <v>5</v>
      </c>
      <c r="U21" s="135">
        <f t="shared" ref="U21:AA21" si="30">RANK(U9,$T$9:$AA$9,0)</f>
        <v>8</v>
      </c>
      <c r="V21" s="135">
        <f t="shared" si="30"/>
        <v>1</v>
      </c>
      <c r="W21" s="135">
        <f t="shared" si="30"/>
        <v>4</v>
      </c>
      <c r="X21" s="135">
        <f t="shared" si="30"/>
        <v>2</v>
      </c>
      <c r="Y21" s="135">
        <f t="shared" si="30"/>
        <v>6</v>
      </c>
      <c r="Z21" s="135">
        <f t="shared" si="30"/>
        <v>7</v>
      </c>
      <c r="AA21" s="135">
        <f t="shared" si="30"/>
        <v>3</v>
      </c>
    </row>
    <row r="22" customHeight="1" spans="1:27">
      <c r="A22" s="135" t="s">
        <v>379</v>
      </c>
      <c r="B22" s="135">
        <f t="shared" ref="B22:I22" si="31">RANK(B10,$B$10:$I$10,0)</f>
        <v>3</v>
      </c>
      <c r="C22" s="135">
        <f t="shared" si="31"/>
        <v>7</v>
      </c>
      <c r="D22" s="135">
        <f t="shared" si="31"/>
        <v>1</v>
      </c>
      <c r="E22" s="135">
        <f t="shared" si="31"/>
        <v>8</v>
      </c>
      <c r="F22" s="135">
        <f t="shared" si="31"/>
        <v>2</v>
      </c>
      <c r="G22" s="135">
        <f t="shared" si="31"/>
        <v>5</v>
      </c>
      <c r="H22" s="135">
        <f t="shared" si="31"/>
        <v>6</v>
      </c>
      <c r="I22" s="135">
        <f t="shared" si="31"/>
        <v>4</v>
      </c>
      <c r="J22" s="135"/>
      <c r="K22" s="135">
        <f t="shared" ref="K22:R22" si="32">RANK(K10,$K$10:$R$10,0)</f>
        <v>2</v>
      </c>
      <c r="L22" s="135">
        <f t="shared" si="32"/>
        <v>8</v>
      </c>
      <c r="M22" s="135">
        <f t="shared" si="32"/>
        <v>1</v>
      </c>
      <c r="N22" s="135">
        <f t="shared" si="32"/>
        <v>7</v>
      </c>
      <c r="O22" s="135">
        <f t="shared" si="32"/>
        <v>3</v>
      </c>
      <c r="P22" s="135">
        <f t="shared" si="32"/>
        <v>4</v>
      </c>
      <c r="Q22" s="135">
        <f t="shared" si="32"/>
        <v>6</v>
      </c>
      <c r="R22" s="135">
        <f t="shared" si="32"/>
        <v>5</v>
      </c>
      <c r="S22" s="135"/>
      <c r="T22" s="135">
        <f t="shared" ref="T22:AA22" si="33">RANK(T10,$T$10:$AA$10,0)</f>
        <v>4</v>
      </c>
      <c r="U22" s="135">
        <f t="shared" si="33"/>
        <v>7</v>
      </c>
      <c r="V22" s="135">
        <f t="shared" si="33"/>
        <v>1</v>
      </c>
      <c r="W22" s="135">
        <f t="shared" si="33"/>
        <v>8</v>
      </c>
      <c r="X22" s="135">
        <f t="shared" si="33"/>
        <v>2</v>
      </c>
      <c r="Y22" s="135">
        <f t="shared" si="33"/>
        <v>6</v>
      </c>
      <c r="Z22" s="135">
        <f t="shared" si="33"/>
        <v>5</v>
      </c>
      <c r="AA22" s="135">
        <f t="shared" si="33"/>
        <v>3</v>
      </c>
    </row>
    <row r="23" customHeight="1" spans="1:9">
      <c r="A23" s="138" t="s">
        <v>382</v>
      </c>
      <c r="B23" s="139">
        <f t="shared" ref="B23:I23" si="34">RANK(B11,$B$11:$I$11,0)</f>
        <v>3</v>
      </c>
      <c r="C23" s="139">
        <f t="shared" si="34"/>
        <v>8</v>
      </c>
      <c r="D23" s="139">
        <f t="shared" si="34"/>
        <v>1</v>
      </c>
      <c r="E23" s="139">
        <f t="shared" si="34"/>
        <v>7</v>
      </c>
      <c r="F23" s="139">
        <f t="shared" si="34"/>
        <v>5</v>
      </c>
      <c r="G23" s="139">
        <f t="shared" si="34"/>
        <v>4</v>
      </c>
      <c r="H23" s="139">
        <f t="shared" si="34"/>
        <v>6</v>
      </c>
      <c r="I23" s="139">
        <f t="shared" si="34"/>
        <v>2</v>
      </c>
    </row>
    <row r="25" customHeight="1" spans="1:9">
      <c r="A25" s="89" t="s">
        <v>341</v>
      </c>
      <c r="B25" s="86">
        <f t="shared" ref="B25:B32" si="35">B3*0.3+K3*0.3+T3*0.4</f>
        <v>52.8474358974359</v>
      </c>
      <c r="C25" s="86">
        <f t="shared" ref="C25:I25" si="36">C3*0.3+L3*0.3+U3*0.4</f>
        <v>34.63</v>
      </c>
      <c r="D25" s="86">
        <f t="shared" si="36"/>
        <v>68.52625</v>
      </c>
      <c r="E25" s="86">
        <f t="shared" si="36"/>
        <v>44.428947368421</v>
      </c>
      <c r="F25" s="86">
        <f t="shared" si="36"/>
        <v>36.2513157894737</v>
      </c>
      <c r="G25" s="86">
        <f t="shared" si="36"/>
        <v>38.3905405405405</v>
      </c>
      <c r="H25" s="86">
        <f t="shared" si="36"/>
        <v>39.4542857142857</v>
      </c>
      <c r="I25" s="86">
        <f t="shared" si="36"/>
        <v>51.6702380952381</v>
      </c>
    </row>
    <row r="26" customHeight="1" spans="1:9">
      <c r="A26" s="86" t="s">
        <v>342</v>
      </c>
      <c r="B26" s="86">
        <f t="shared" si="35"/>
        <v>35.9846153846154</v>
      </c>
      <c r="C26" s="86">
        <f t="shared" ref="C26:I26" si="37">C4*0.3+L4*0.3+U4*0.4</f>
        <v>22.5214285714286</v>
      </c>
      <c r="D26" s="86">
        <f t="shared" si="37"/>
        <v>54.4975</v>
      </c>
      <c r="E26" s="86">
        <f t="shared" si="37"/>
        <v>23.2631578947368</v>
      </c>
      <c r="F26" s="86">
        <f t="shared" si="37"/>
        <v>27.6513888888889</v>
      </c>
      <c r="G26" s="86">
        <f t="shared" si="37"/>
        <v>26.2432432432432</v>
      </c>
      <c r="H26" s="86">
        <f t="shared" si="37"/>
        <v>23.7294117647059</v>
      </c>
      <c r="I26" s="86">
        <f t="shared" si="37"/>
        <v>41.2182926829268</v>
      </c>
    </row>
    <row r="27" customHeight="1" spans="1:9">
      <c r="A27" s="86" t="s">
        <v>343</v>
      </c>
      <c r="B27" s="86">
        <f t="shared" si="35"/>
        <v>30.3205128205128</v>
      </c>
      <c r="C27" s="86">
        <f t="shared" ref="C27:I27" si="38">C5*0.3+L5*0.3+U5*0.4</f>
        <v>19.98</v>
      </c>
      <c r="D27" s="86">
        <f t="shared" si="38"/>
        <v>67.6375</v>
      </c>
      <c r="E27" s="86">
        <f t="shared" si="38"/>
        <v>26.3276315789474</v>
      </c>
      <c r="F27" s="86">
        <f t="shared" si="38"/>
        <v>30.3831944444444</v>
      </c>
      <c r="G27" s="86">
        <f t="shared" si="38"/>
        <v>40.6121621621622</v>
      </c>
      <c r="H27" s="86">
        <f t="shared" si="38"/>
        <v>20.0073529411765</v>
      </c>
      <c r="I27" s="86">
        <f t="shared" si="38"/>
        <v>44.9853658536585</v>
      </c>
    </row>
    <row r="28" customHeight="1" spans="1:9">
      <c r="A28" s="86" t="s">
        <v>5</v>
      </c>
      <c r="B28" s="86">
        <f t="shared" si="35"/>
        <v>57.3128205128205</v>
      </c>
      <c r="C28" s="86">
        <f t="shared" ref="C28:I28" si="39">C6*0.3+L6*0.3+U6*0.4</f>
        <v>46.3228571428571</v>
      </c>
      <c r="D28" s="86">
        <f t="shared" si="39"/>
        <v>76.6974358974359</v>
      </c>
      <c r="E28" s="86">
        <f t="shared" si="39"/>
        <v>45.5263157894737</v>
      </c>
      <c r="F28" s="86">
        <f t="shared" si="39"/>
        <v>58.527027027027</v>
      </c>
      <c r="G28" s="86">
        <f t="shared" si="39"/>
        <v>64.8783783783784</v>
      </c>
      <c r="H28" s="86">
        <f t="shared" si="39"/>
        <v>59.3514285714286</v>
      </c>
      <c r="I28" s="86">
        <f t="shared" si="39"/>
        <v>73.3341463414634</v>
      </c>
    </row>
    <row r="29" customHeight="1" spans="1:9">
      <c r="A29" s="86" t="s">
        <v>6</v>
      </c>
      <c r="B29" s="86">
        <f t="shared" si="35"/>
        <v>58.9410256410256</v>
      </c>
      <c r="C29" s="86">
        <f t="shared" ref="C29:I29" si="40">C7*0.3+L7*0.3+U7*0.4</f>
        <v>43.1485714285714</v>
      </c>
      <c r="D29" s="86">
        <f t="shared" si="40"/>
        <v>73.5666666666667</v>
      </c>
      <c r="E29" s="86">
        <f t="shared" si="40"/>
        <v>43.1736842105263</v>
      </c>
      <c r="F29" s="86">
        <f t="shared" si="40"/>
        <v>55.527027027027</v>
      </c>
      <c r="G29" s="86">
        <f t="shared" si="40"/>
        <v>49.3783783783784</v>
      </c>
      <c r="H29" s="86">
        <f t="shared" si="40"/>
        <v>49.2914285714286</v>
      </c>
      <c r="I29" s="86">
        <f t="shared" si="40"/>
        <v>63.2951219512195</v>
      </c>
    </row>
    <row r="30" customHeight="1" spans="1:9">
      <c r="A30" s="86" t="s">
        <v>7</v>
      </c>
      <c r="B30" s="86">
        <f t="shared" si="35"/>
        <v>48.2333333333333</v>
      </c>
      <c r="C30" s="86">
        <f t="shared" ref="C30:I30" si="41">C8*0.3+L8*0.3+U8*0.4</f>
        <v>18.9</v>
      </c>
      <c r="D30" s="86">
        <f t="shared" si="41"/>
        <v>65.635</v>
      </c>
      <c r="E30" s="86">
        <f t="shared" si="41"/>
        <v>30.7210526315789</v>
      </c>
      <c r="F30" s="86">
        <f t="shared" si="41"/>
        <v>36.7297297297297</v>
      </c>
      <c r="G30" s="86">
        <f t="shared" si="41"/>
        <v>33.7027027027027</v>
      </c>
      <c r="H30" s="86">
        <f t="shared" si="41"/>
        <v>22.6705882352941</v>
      </c>
      <c r="I30" s="86">
        <f t="shared" si="41"/>
        <v>47.3690476190476</v>
      </c>
    </row>
    <row r="31" customHeight="1" spans="1:9">
      <c r="A31" s="86" t="s">
        <v>344</v>
      </c>
      <c r="B31" s="86">
        <f t="shared" si="35"/>
        <v>45.5461538461538</v>
      </c>
      <c r="C31" s="86">
        <f t="shared" ref="C31:I31" si="42">C9*0.3+L9*0.3+U9*0.4</f>
        <v>18.9428571428571</v>
      </c>
      <c r="D31" s="86">
        <f t="shared" si="42"/>
        <v>72.46</v>
      </c>
      <c r="E31" s="86">
        <f t="shared" si="42"/>
        <v>43.5947368421053</v>
      </c>
      <c r="F31" s="86">
        <f t="shared" si="42"/>
        <v>63.7361111111111</v>
      </c>
      <c r="G31" s="86">
        <f t="shared" si="42"/>
        <v>46.7621621621622</v>
      </c>
      <c r="H31" s="86">
        <f t="shared" si="42"/>
        <v>33.4470588235294</v>
      </c>
      <c r="I31" s="86">
        <f t="shared" si="42"/>
        <v>47.6047619047619</v>
      </c>
    </row>
    <row r="32" customHeight="1" spans="1:9">
      <c r="A32" s="86" t="s">
        <v>9</v>
      </c>
      <c r="B32" s="86">
        <f t="shared" si="35"/>
        <v>48.8871794871795</v>
      </c>
      <c r="C32" s="86">
        <f t="shared" ref="C32:I32" si="43">C10*0.3+L10*0.3+U10*0.4</f>
        <v>28.7714285714286</v>
      </c>
      <c r="D32" s="86">
        <f t="shared" si="43"/>
        <v>77.0307692307692</v>
      </c>
      <c r="E32" s="86">
        <f t="shared" si="43"/>
        <v>31.2105263157895</v>
      </c>
      <c r="F32" s="86">
        <f t="shared" si="43"/>
        <v>50.2945945945946</v>
      </c>
      <c r="G32" s="86">
        <f t="shared" si="43"/>
        <v>43.2918918918919</v>
      </c>
      <c r="H32" s="86">
        <f t="shared" si="43"/>
        <v>38.2742857142857</v>
      </c>
      <c r="I32" s="86">
        <f t="shared" si="43"/>
        <v>47.7880952380952</v>
      </c>
    </row>
    <row r="33" customHeight="1" spans="1:9">
      <c r="A33" s="140" t="s">
        <v>341</v>
      </c>
      <c r="B33" s="141">
        <f>RANK(B25,$B$25:$I$25,0)</f>
        <v>2</v>
      </c>
      <c r="C33" s="141">
        <f t="shared" ref="C33:I33" si="44">RANK(C25,$B$25:$I$25,0)</f>
        <v>8</v>
      </c>
      <c r="D33" s="141">
        <f t="shared" si="44"/>
        <v>1</v>
      </c>
      <c r="E33" s="141">
        <f t="shared" si="44"/>
        <v>4</v>
      </c>
      <c r="F33" s="141">
        <f t="shared" si="44"/>
        <v>7</v>
      </c>
      <c r="G33" s="141">
        <f t="shared" si="44"/>
        <v>6</v>
      </c>
      <c r="H33" s="141">
        <f t="shared" si="44"/>
        <v>5</v>
      </c>
      <c r="I33" s="141">
        <f t="shared" si="44"/>
        <v>3</v>
      </c>
    </row>
    <row r="34" customHeight="1" spans="1:9">
      <c r="A34" s="134" t="s">
        <v>342</v>
      </c>
      <c r="B34" s="136">
        <f>RANK(B26,$B$26:$I$26,0)</f>
        <v>3</v>
      </c>
      <c r="C34" s="136">
        <f t="shared" ref="C34:I34" si="45">RANK(C26,$B$26:$I$26,0)</f>
        <v>8</v>
      </c>
      <c r="D34" s="136">
        <f t="shared" si="45"/>
        <v>1</v>
      </c>
      <c r="E34" s="136">
        <f t="shared" si="45"/>
        <v>7</v>
      </c>
      <c r="F34" s="136">
        <f t="shared" si="45"/>
        <v>4</v>
      </c>
      <c r="G34" s="136">
        <f t="shared" si="45"/>
        <v>5</v>
      </c>
      <c r="H34" s="136">
        <f t="shared" si="45"/>
        <v>6</v>
      </c>
      <c r="I34" s="136">
        <f t="shared" si="45"/>
        <v>2</v>
      </c>
    </row>
    <row r="35" customHeight="1" spans="1:9">
      <c r="A35" s="134" t="s">
        <v>343</v>
      </c>
      <c r="B35" s="141">
        <f>RANK(B27,$B$27:$I$27,0)</f>
        <v>5</v>
      </c>
      <c r="C35" s="141">
        <f t="shared" ref="C35:I35" si="46">RANK(C27,$B$27:$I$27,0)</f>
        <v>8</v>
      </c>
      <c r="D35" s="141">
        <f t="shared" si="46"/>
        <v>1</v>
      </c>
      <c r="E35" s="141">
        <f t="shared" si="46"/>
        <v>6</v>
      </c>
      <c r="F35" s="141">
        <f t="shared" si="46"/>
        <v>4</v>
      </c>
      <c r="G35" s="141">
        <f t="shared" si="46"/>
        <v>3</v>
      </c>
      <c r="H35" s="141">
        <f t="shared" si="46"/>
        <v>7</v>
      </c>
      <c r="I35" s="141">
        <f t="shared" si="46"/>
        <v>2</v>
      </c>
    </row>
    <row r="36" customHeight="1" spans="1:9">
      <c r="A36" s="134" t="s">
        <v>5</v>
      </c>
      <c r="B36" s="141">
        <f>RANK(B28,$B$28:$I$28,0)</f>
        <v>6</v>
      </c>
      <c r="C36" s="141">
        <f t="shared" ref="C36:I36" si="47">RANK(C28,$B$28:$I$28,0)</f>
        <v>7</v>
      </c>
      <c r="D36" s="141">
        <f t="shared" si="47"/>
        <v>1</v>
      </c>
      <c r="E36" s="141">
        <f t="shared" si="47"/>
        <v>8</v>
      </c>
      <c r="F36" s="141">
        <f t="shared" si="47"/>
        <v>5</v>
      </c>
      <c r="G36" s="141">
        <f t="shared" si="47"/>
        <v>3</v>
      </c>
      <c r="H36" s="141">
        <f t="shared" si="47"/>
        <v>4</v>
      </c>
      <c r="I36" s="141">
        <f t="shared" si="47"/>
        <v>2</v>
      </c>
    </row>
    <row r="37" customHeight="1" spans="1:9">
      <c r="A37" s="134" t="s">
        <v>6</v>
      </c>
      <c r="B37" s="141">
        <f>RANK(B29,$B$29:$I$29,0)</f>
        <v>3</v>
      </c>
      <c r="C37" s="141">
        <f t="shared" ref="C37:I37" si="48">RANK(C29,$B$29:$I$29,0)</f>
        <v>8</v>
      </c>
      <c r="D37" s="141">
        <f t="shared" si="48"/>
        <v>1</v>
      </c>
      <c r="E37" s="141">
        <f t="shared" si="48"/>
        <v>7</v>
      </c>
      <c r="F37" s="141">
        <f t="shared" si="48"/>
        <v>4</v>
      </c>
      <c r="G37" s="141">
        <f t="shared" si="48"/>
        <v>5</v>
      </c>
      <c r="H37" s="141">
        <f t="shared" si="48"/>
        <v>6</v>
      </c>
      <c r="I37" s="141">
        <f t="shared" si="48"/>
        <v>2</v>
      </c>
    </row>
    <row r="38" customHeight="1" spans="1:9">
      <c r="A38" s="134" t="s">
        <v>7</v>
      </c>
      <c r="B38" s="141">
        <f>RANK(B30,$B$30:$I$30,0)</f>
        <v>2</v>
      </c>
      <c r="C38" s="141">
        <f t="shared" ref="C38:I38" si="49">RANK(C30,$B$30:$I$30,0)</f>
        <v>8</v>
      </c>
      <c r="D38" s="141">
        <f t="shared" si="49"/>
        <v>1</v>
      </c>
      <c r="E38" s="141">
        <f t="shared" si="49"/>
        <v>6</v>
      </c>
      <c r="F38" s="141">
        <f t="shared" si="49"/>
        <v>4</v>
      </c>
      <c r="G38" s="141">
        <f t="shared" si="49"/>
        <v>5</v>
      </c>
      <c r="H38" s="141">
        <f t="shared" si="49"/>
        <v>7</v>
      </c>
      <c r="I38" s="141">
        <f t="shared" si="49"/>
        <v>3</v>
      </c>
    </row>
    <row r="39" customHeight="1" spans="1:9">
      <c r="A39" s="134" t="s">
        <v>344</v>
      </c>
      <c r="B39" s="141">
        <f>RANK(B31,$B$31:$I$31,0)</f>
        <v>5</v>
      </c>
      <c r="C39" s="141">
        <f t="shared" ref="C39:I39" si="50">RANK(C31,$B$31:$I$31,0)</f>
        <v>8</v>
      </c>
      <c r="D39" s="141">
        <f t="shared" si="50"/>
        <v>1</v>
      </c>
      <c r="E39" s="141">
        <f t="shared" si="50"/>
        <v>6</v>
      </c>
      <c r="F39" s="141">
        <f t="shared" si="50"/>
        <v>2</v>
      </c>
      <c r="G39" s="141">
        <f t="shared" si="50"/>
        <v>4</v>
      </c>
      <c r="H39" s="141">
        <f t="shared" si="50"/>
        <v>7</v>
      </c>
      <c r="I39" s="141">
        <f t="shared" si="50"/>
        <v>3</v>
      </c>
    </row>
    <row r="40" customHeight="1" spans="1:9">
      <c r="A40" s="86" t="s">
        <v>9</v>
      </c>
      <c r="B40" s="139">
        <f t="shared" ref="B40:I40" si="51">RANK(B32,$B$32:$I$32,0)</f>
        <v>3</v>
      </c>
      <c r="C40" s="139">
        <f t="shared" si="51"/>
        <v>8</v>
      </c>
      <c r="D40" s="139">
        <f t="shared" si="51"/>
        <v>1</v>
      </c>
      <c r="E40" s="139">
        <f t="shared" si="51"/>
        <v>7</v>
      </c>
      <c r="F40" s="139">
        <f t="shared" si="51"/>
        <v>2</v>
      </c>
      <c r="G40" s="139">
        <f t="shared" si="51"/>
        <v>5</v>
      </c>
      <c r="H40" s="139">
        <f t="shared" si="51"/>
        <v>6</v>
      </c>
      <c r="I40" s="139">
        <f t="shared" si="51"/>
        <v>4</v>
      </c>
    </row>
  </sheetData>
  <mergeCells count="3">
    <mergeCell ref="B1:I1"/>
    <mergeCell ref="K1:R1"/>
    <mergeCell ref="T1:AA1"/>
  </mergeCells>
  <pageMargins left="0.357638888888889" right="0.357638888888889" top="0.60625" bottom="0.60625" header="0.5" footer="0.5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4" sqref="Q4"/>
    </sheetView>
  </sheetViews>
  <sheetFormatPr defaultColWidth="9" defaultRowHeight="27.95" customHeight="1"/>
  <cols>
    <col min="1" max="2" width="10.625" customWidth="1"/>
    <col min="3" max="8" width="10.625" style="58" customWidth="1"/>
    <col min="9" max="10" width="11.75" customWidth="1"/>
    <col min="11" max="245" width="10.625" customWidth="1"/>
    <col min="247" max="16384" width="9" style="99"/>
  </cols>
  <sheetData>
    <row r="1" customFormat="1" customHeight="1" spans="1:12">
      <c r="A1" s="100" t="s">
        <v>340</v>
      </c>
      <c r="B1" s="100" t="s">
        <v>1</v>
      </c>
      <c r="C1" s="101" t="s">
        <v>341</v>
      </c>
      <c r="D1" s="101" t="s">
        <v>342</v>
      </c>
      <c r="E1" s="102" t="s">
        <v>343</v>
      </c>
      <c r="F1" s="101" t="s">
        <v>5</v>
      </c>
      <c r="G1" s="101" t="s">
        <v>6</v>
      </c>
      <c r="H1" s="102" t="s">
        <v>7</v>
      </c>
      <c r="I1" s="113" t="s">
        <v>344</v>
      </c>
      <c r="J1" s="113" t="s">
        <v>9</v>
      </c>
      <c r="K1" s="101" t="s">
        <v>10</v>
      </c>
      <c r="L1" s="101" t="s">
        <v>381</v>
      </c>
    </row>
    <row r="2" customFormat="1" customHeight="1" spans="1:12">
      <c r="A2" s="103">
        <v>190525</v>
      </c>
      <c r="B2" s="104" t="s">
        <v>336</v>
      </c>
      <c r="C2" s="105">
        <v>108</v>
      </c>
      <c r="D2" s="105">
        <v>120</v>
      </c>
      <c r="E2" s="105">
        <v>112</v>
      </c>
      <c r="F2" s="105">
        <v>88</v>
      </c>
      <c r="G2" s="105">
        <v>92</v>
      </c>
      <c r="H2" s="105">
        <v>99</v>
      </c>
      <c r="I2" s="105">
        <v>96</v>
      </c>
      <c r="J2" s="105">
        <v>99</v>
      </c>
      <c r="K2" s="114">
        <f t="shared" ref="K2:K65" si="0">C2+D2+E2+F2+G2+H2+I2+J2</f>
        <v>814</v>
      </c>
      <c r="L2" s="115">
        <f>RANK(K2,$K$2:$K$308,0)</f>
        <v>1</v>
      </c>
    </row>
    <row r="3" customFormat="1" customHeight="1" spans="1:12">
      <c r="A3" s="106">
        <v>190332</v>
      </c>
      <c r="B3" s="107" t="s">
        <v>139</v>
      </c>
      <c r="C3" s="108">
        <v>106.5</v>
      </c>
      <c r="D3" s="105">
        <v>118</v>
      </c>
      <c r="E3" s="105">
        <v>109</v>
      </c>
      <c r="F3" s="105">
        <v>89</v>
      </c>
      <c r="G3" s="105">
        <v>89</v>
      </c>
      <c r="H3" s="105">
        <v>99</v>
      </c>
      <c r="I3" s="105">
        <v>94</v>
      </c>
      <c r="J3" s="105">
        <v>97</v>
      </c>
      <c r="K3" s="114">
        <f t="shared" si="0"/>
        <v>801.5</v>
      </c>
      <c r="L3" s="115">
        <f>RANK(K3,$K$2:$K$308,0)</f>
        <v>2</v>
      </c>
    </row>
    <row r="4" customFormat="1" customHeight="1" spans="1:12">
      <c r="A4" s="103">
        <v>190736</v>
      </c>
      <c r="B4" s="104" t="s">
        <v>339</v>
      </c>
      <c r="C4" s="105">
        <v>102</v>
      </c>
      <c r="D4" s="105">
        <v>120</v>
      </c>
      <c r="E4" s="105">
        <v>100</v>
      </c>
      <c r="F4" s="105">
        <v>95</v>
      </c>
      <c r="G4" s="105">
        <v>90</v>
      </c>
      <c r="H4" s="105">
        <v>95</v>
      </c>
      <c r="I4" s="105">
        <v>94</v>
      </c>
      <c r="J4" s="105">
        <v>100</v>
      </c>
      <c r="K4" s="114">
        <f t="shared" si="0"/>
        <v>796</v>
      </c>
      <c r="L4" s="115">
        <f>RANK(K4,$K$2:$K$308,0)</f>
        <v>3</v>
      </c>
    </row>
    <row r="5" customFormat="1" customHeight="1" spans="1:12">
      <c r="A5" s="106">
        <v>190317</v>
      </c>
      <c r="B5" s="107" t="s">
        <v>124</v>
      </c>
      <c r="C5" s="108">
        <v>93.5</v>
      </c>
      <c r="D5" s="105">
        <v>119</v>
      </c>
      <c r="E5" s="105">
        <v>101.5</v>
      </c>
      <c r="F5" s="105">
        <v>92</v>
      </c>
      <c r="G5" s="105">
        <v>91</v>
      </c>
      <c r="H5" s="105">
        <v>100</v>
      </c>
      <c r="I5" s="105">
        <v>98</v>
      </c>
      <c r="J5" s="105">
        <v>98</v>
      </c>
      <c r="K5" s="114">
        <f t="shared" si="0"/>
        <v>793</v>
      </c>
      <c r="L5" s="115">
        <f>RANK(K5,$K$2:$K$308,0)</f>
        <v>4</v>
      </c>
    </row>
    <row r="6" customFormat="1" customHeight="1" spans="1:12">
      <c r="A6" s="103">
        <v>190430</v>
      </c>
      <c r="B6" s="104" t="s">
        <v>335</v>
      </c>
      <c r="C6" s="105">
        <v>104</v>
      </c>
      <c r="D6" s="105">
        <v>109</v>
      </c>
      <c r="E6" s="105">
        <v>105</v>
      </c>
      <c r="F6" s="105">
        <v>98</v>
      </c>
      <c r="G6" s="105">
        <v>87</v>
      </c>
      <c r="H6" s="105">
        <v>99</v>
      </c>
      <c r="I6" s="105">
        <v>91</v>
      </c>
      <c r="J6" s="105">
        <v>97</v>
      </c>
      <c r="K6" s="114">
        <f t="shared" si="0"/>
        <v>790</v>
      </c>
      <c r="L6" s="115">
        <f>RANK(K6,$K$2:$K$308,0)</f>
        <v>5</v>
      </c>
    </row>
    <row r="7" customFormat="1" customHeight="1" spans="1:12">
      <c r="A7" s="103">
        <v>190615</v>
      </c>
      <c r="B7" s="104" t="s">
        <v>337</v>
      </c>
      <c r="C7" s="105">
        <v>104</v>
      </c>
      <c r="D7" s="105">
        <v>117</v>
      </c>
      <c r="E7" s="105">
        <v>103</v>
      </c>
      <c r="F7" s="105">
        <v>93</v>
      </c>
      <c r="G7" s="105">
        <v>91</v>
      </c>
      <c r="H7" s="105">
        <v>90</v>
      </c>
      <c r="I7" s="105">
        <v>88</v>
      </c>
      <c r="J7" s="105">
        <v>93</v>
      </c>
      <c r="K7" s="114">
        <f t="shared" si="0"/>
        <v>779</v>
      </c>
      <c r="L7" s="115">
        <f>RANK(K7,$K$2:$K$308,0)</f>
        <v>6</v>
      </c>
    </row>
    <row r="8" customFormat="1" customHeight="1" spans="1:12">
      <c r="A8" s="106">
        <v>190537</v>
      </c>
      <c r="B8" s="107" t="s">
        <v>220</v>
      </c>
      <c r="C8" s="105">
        <v>89</v>
      </c>
      <c r="D8" s="105">
        <v>117</v>
      </c>
      <c r="E8" s="105">
        <v>94.5</v>
      </c>
      <c r="F8" s="105">
        <v>86</v>
      </c>
      <c r="G8" s="105">
        <v>95</v>
      </c>
      <c r="H8" s="105">
        <v>99</v>
      </c>
      <c r="I8" s="105">
        <v>98</v>
      </c>
      <c r="J8" s="105">
        <v>92</v>
      </c>
      <c r="K8" s="114">
        <f t="shared" si="0"/>
        <v>770.5</v>
      </c>
      <c r="L8" s="115">
        <f>RANK(K8,$K$2:$K$308,0)</f>
        <v>7</v>
      </c>
    </row>
    <row r="9" customFormat="1" customHeight="1" spans="1:12">
      <c r="A9" s="103">
        <v>190101</v>
      </c>
      <c r="B9" s="104" t="s">
        <v>109</v>
      </c>
      <c r="C9" s="108">
        <v>97</v>
      </c>
      <c r="D9" s="105">
        <v>109</v>
      </c>
      <c r="E9" s="105">
        <v>101</v>
      </c>
      <c r="F9" s="105">
        <v>92</v>
      </c>
      <c r="G9" s="105">
        <v>94</v>
      </c>
      <c r="H9" s="105">
        <v>89</v>
      </c>
      <c r="I9" s="105">
        <v>87</v>
      </c>
      <c r="J9" s="105">
        <v>98</v>
      </c>
      <c r="K9" s="114">
        <f t="shared" si="0"/>
        <v>767</v>
      </c>
      <c r="L9" s="115">
        <f>RANK(K9,$K$2:$K$308,0)</f>
        <v>8</v>
      </c>
    </row>
    <row r="10" customFormat="1" customHeight="1" spans="1:12">
      <c r="A10" s="106">
        <v>190320</v>
      </c>
      <c r="B10" s="107" t="s">
        <v>127</v>
      </c>
      <c r="C10" s="108">
        <v>97.5</v>
      </c>
      <c r="D10" s="105">
        <v>114</v>
      </c>
      <c r="E10" s="105">
        <v>101</v>
      </c>
      <c r="F10" s="105">
        <v>84</v>
      </c>
      <c r="G10" s="105">
        <v>85</v>
      </c>
      <c r="H10" s="105">
        <v>98</v>
      </c>
      <c r="I10" s="105">
        <v>92</v>
      </c>
      <c r="J10" s="105">
        <v>90</v>
      </c>
      <c r="K10" s="114">
        <f t="shared" si="0"/>
        <v>761.5</v>
      </c>
      <c r="L10" s="115">
        <f>RANK(K10,$K$2:$K$308,0)</f>
        <v>9</v>
      </c>
    </row>
    <row r="11" customFormat="1" customHeight="1" spans="1:12">
      <c r="A11" s="106">
        <v>190808</v>
      </c>
      <c r="B11" s="107" t="s">
        <v>303</v>
      </c>
      <c r="C11" s="105">
        <v>101.5</v>
      </c>
      <c r="D11" s="105">
        <v>103</v>
      </c>
      <c r="E11" s="105">
        <v>98.5</v>
      </c>
      <c r="F11" s="105">
        <v>92</v>
      </c>
      <c r="G11" s="105">
        <v>95</v>
      </c>
      <c r="H11" s="105">
        <v>92</v>
      </c>
      <c r="I11" s="105">
        <v>88</v>
      </c>
      <c r="J11" s="105">
        <v>90</v>
      </c>
      <c r="K11" s="114">
        <f t="shared" si="0"/>
        <v>760</v>
      </c>
      <c r="L11" s="115">
        <f>RANK(K11,$K$2:$K$308,0)</f>
        <v>10</v>
      </c>
    </row>
    <row r="12" customFormat="1" customHeight="1" spans="1:12">
      <c r="A12" s="109">
        <v>190105</v>
      </c>
      <c r="B12" s="110" t="s">
        <v>24</v>
      </c>
      <c r="C12" s="105">
        <v>108.5</v>
      </c>
      <c r="D12" s="105">
        <v>102.5</v>
      </c>
      <c r="E12" s="105">
        <v>109.5</v>
      </c>
      <c r="F12" s="105">
        <v>83</v>
      </c>
      <c r="G12" s="105">
        <v>91</v>
      </c>
      <c r="H12" s="105">
        <v>90</v>
      </c>
      <c r="I12" s="105">
        <v>87</v>
      </c>
      <c r="J12" s="105">
        <v>87</v>
      </c>
      <c r="K12" s="114">
        <f t="shared" si="0"/>
        <v>758.5</v>
      </c>
      <c r="L12" s="115">
        <f>RANK(K12,$K$2:$K$308,0)</f>
        <v>11</v>
      </c>
    </row>
    <row r="13" customFormat="1" customHeight="1" spans="1:12">
      <c r="A13" s="106">
        <v>190831</v>
      </c>
      <c r="B13" s="107" t="s">
        <v>326</v>
      </c>
      <c r="C13" s="105">
        <v>97.5</v>
      </c>
      <c r="D13" s="105">
        <v>108</v>
      </c>
      <c r="E13" s="105">
        <v>102</v>
      </c>
      <c r="F13" s="105">
        <v>85</v>
      </c>
      <c r="G13" s="105">
        <v>91</v>
      </c>
      <c r="H13" s="105">
        <v>90</v>
      </c>
      <c r="I13" s="105">
        <v>85</v>
      </c>
      <c r="J13" s="105">
        <v>89</v>
      </c>
      <c r="K13" s="114">
        <f t="shared" si="0"/>
        <v>747.5</v>
      </c>
      <c r="L13" s="115">
        <f>RANK(K13,$K$2:$K$308,0)</f>
        <v>12</v>
      </c>
    </row>
    <row r="14" customFormat="1" customHeight="1" spans="1:12">
      <c r="A14" s="106">
        <v>190303</v>
      </c>
      <c r="B14" s="107" t="s">
        <v>110</v>
      </c>
      <c r="C14" s="108">
        <v>103.5</v>
      </c>
      <c r="D14" s="105">
        <v>80</v>
      </c>
      <c r="E14" s="105">
        <v>102.5</v>
      </c>
      <c r="F14" s="105">
        <v>88</v>
      </c>
      <c r="G14" s="105">
        <v>91</v>
      </c>
      <c r="H14" s="105">
        <v>91</v>
      </c>
      <c r="I14" s="105">
        <v>91</v>
      </c>
      <c r="J14" s="105">
        <v>98</v>
      </c>
      <c r="K14" s="114">
        <f t="shared" si="0"/>
        <v>745</v>
      </c>
      <c r="L14" s="115">
        <f>RANK(K14,$K$2:$K$308,0)</f>
        <v>13</v>
      </c>
    </row>
    <row r="15" customFormat="1" customHeight="1" spans="1:12">
      <c r="A15" s="103">
        <v>190203</v>
      </c>
      <c r="B15" s="104" t="s">
        <v>138</v>
      </c>
      <c r="C15" s="108">
        <v>101</v>
      </c>
      <c r="D15" s="105">
        <v>106.5</v>
      </c>
      <c r="E15" s="105">
        <v>102</v>
      </c>
      <c r="F15" s="105">
        <v>81</v>
      </c>
      <c r="G15" s="105">
        <v>88</v>
      </c>
      <c r="H15" s="105">
        <v>98</v>
      </c>
      <c r="I15" s="105">
        <v>89</v>
      </c>
      <c r="J15" s="105">
        <v>78</v>
      </c>
      <c r="K15" s="114">
        <f t="shared" si="0"/>
        <v>743.5</v>
      </c>
      <c r="L15" s="115">
        <f>RANK(K15,$K$2:$K$308,0)</f>
        <v>14</v>
      </c>
    </row>
    <row r="16" customFormat="1" customHeight="1" spans="1:12">
      <c r="A16" s="109">
        <v>190137</v>
      </c>
      <c r="B16" s="110" t="s">
        <v>55</v>
      </c>
      <c r="C16" s="105">
        <v>98</v>
      </c>
      <c r="D16" s="105">
        <v>98</v>
      </c>
      <c r="E16" s="105">
        <v>88</v>
      </c>
      <c r="F16" s="105">
        <v>84</v>
      </c>
      <c r="G16" s="105">
        <v>95</v>
      </c>
      <c r="H16" s="105">
        <v>99</v>
      </c>
      <c r="I16" s="105">
        <v>89</v>
      </c>
      <c r="J16" s="105">
        <v>92</v>
      </c>
      <c r="K16" s="114">
        <f t="shared" si="0"/>
        <v>743</v>
      </c>
      <c r="L16" s="115">
        <f>RANK(K16,$K$2:$K$308,0)</f>
        <v>15</v>
      </c>
    </row>
    <row r="17" customFormat="1" customHeight="1" spans="1:12">
      <c r="A17" s="106">
        <v>190315</v>
      </c>
      <c r="B17" s="107" t="s">
        <v>122</v>
      </c>
      <c r="C17" s="108">
        <v>96</v>
      </c>
      <c r="D17" s="105">
        <v>111</v>
      </c>
      <c r="E17" s="105">
        <v>106</v>
      </c>
      <c r="F17" s="105">
        <v>84</v>
      </c>
      <c r="G17" s="105">
        <v>78</v>
      </c>
      <c r="H17" s="105">
        <v>80</v>
      </c>
      <c r="I17" s="105">
        <v>93</v>
      </c>
      <c r="J17" s="105">
        <v>93</v>
      </c>
      <c r="K17" s="114">
        <f t="shared" si="0"/>
        <v>741</v>
      </c>
      <c r="L17" s="115">
        <f>RANK(K17,$K$2:$K$308,0)</f>
        <v>16</v>
      </c>
    </row>
    <row r="18" customFormat="1" customHeight="1" spans="1:12">
      <c r="A18" s="111">
        <v>190301</v>
      </c>
      <c r="B18" s="112" t="s">
        <v>108</v>
      </c>
      <c r="C18" s="108">
        <v>93.5</v>
      </c>
      <c r="D18" s="105">
        <v>103</v>
      </c>
      <c r="E18" s="105">
        <v>103.5</v>
      </c>
      <c r="F18" s="105">
        <v>84</v>
      </c>
      <c r="G18" s="105">
        <v>84</v>
      </c>
      <c r="H18" s="105">
        <v>93</v>
      </c>
      <c r="I18" s="105">
        <v>85</v>
      </c>
      <c r="J18" s="105">
        <v>91</v>
      </c>
      <c r="K18" s="114">
        <f t="shared" si="0"/>
        <v>737</v>
      </c>
      <c r="L18" s="115">
        <f>RANK(K18,$K$2:$K$308,0)</f>
        <v>17</v>
      </c>
    </row>
    <row r="19" customFormat="1" customHeight="1" spans="1:12">
      <c r="A19" s="106">
        <v>190327</v>
      </c>
      <c r="B19" s="107" t="s">
        <v>134</v>
      </c>
      <c r="C19" s="108">
        <v>95</v>
      </c>
      <c r="D19" s="105">
        <v>102</v>
      </c>
      <c r="E19" s="105">
        <v>98</v>
      </c>
      <c r="F19" s="105">
        <v>75</v>
      </c>
      <c r="G19" s="105">
        <v>89</v>
      </c>
      <c r="H19" s="105">
        <v>95</v>
      </c>
      <c r="I19" s="105">
        <v>88</v>
      </c>
      <c r="J19" s="105">
        <v>93</v>
      </c>
      <c r="K19" s="114">
        <f t="shared" si="0"/>
        <v>735</v>
      </c>
      <c r="L19" s="115">
        <f>RANK(K19,$K$2:$K$308,0)</f>
        <v>18</v>
      </c>
    </row>
    <row r="20" customFormat="1" customHeight="1" spans="1:12">
      <c r="A20" s="103">
        <v>190720</v>
      </c>
      <c r="B20" s="104" t="s">
        <v>147</v>
      </c>
      <c r="C20" s="108">
        <v>98</v>
      </c>
      <c r="D20" s="105">
        <v>92.5</v>
      </c>
      <c r="E20" s="105">
        <v>93.5</v>
      </c>
      <c r="F20" s="105">
        <v>82</v>
      </c>
      <c r="G20" s="105">
        <v>86</v>
      </c>
      <c r="H20" s="105">
        <v>95</v>
      </c>
      <c r="I20" s="105">
        <v>93</v>
      </c>
      <c r="J20" s="105">
        <v>92</v>
      </c>
      <c r="K20" s="114">
        <f t="shared" si="0"/>
        <v>732</v>
      </c>
      <c r="L20" s="115">
        <f>RANK(K20,$K$2:$K$308,0)</f>
        <v>19</v>
      </c>
    </row>
    <row r="21" customFormat="1" customHeight="1" spans="1:12">
      <c r="A21" s="106">
        <v>190306</v>
      </c>
      <c r="B21" s="107" t="s">
        <v>113</v>
      </c>
      <c r="C21" s="108">
        <v>93.5</v>
      </c>
      <c r="D21" s="105">
        <v>83</v>
      </c>
      <c r="E21" s="105">
        <v>104.5</v>
      </c>
      <c r="F21" s="105">
        <v>86</v>
      </c>
      <c r="G21" s="105">
        <v>89</v>
      </c>
      <c r="H21" s="105">
        <v>91</v>
      </c>
      <c r="I21" s="105">
        <v>96</v>
      </c>
      <c r="J21" s="105">
        <v>88</v>
      </c>
      <c r="K21" s="114">
        <f t="shared" si="0"/>
        <v>731</v>
      </c>
      <c r="L21" s="115">
        <f>RANK(K21,$K$2:$K$308,0)</f>
        <v>20</v>
      </c>
    </row>
    <row r="22" customFormat="1" customHeight="1" spans="1:12">
      <c r="A22" s="106">
        <v>190815</v>
      </c>
      <c r="B22" s="107" t="s">
        <v>310</v>
      </c>
      <c r="C22" s="105">
        <v>99</v>
      </c>
      <c r="D22" s="105">
        <v>106.5</v>
      </c>
      <c r="E22" s="105">
        <v>96.5</v>
      </c>
      <c r="F22" s="105">
        <v>89</v>
      </c>
      <c r="G22" s="105">
        <v>92</v>
      </c>
      <c r="H22" s="105">
        <v>73</v>
      </c>
      <c r="I22" s="105">
        <v>85</v>
      </c>
      <c r="J22" s="105">
        <v>89</v>
      </c>
      <c r="K22" s="114">
        <f t="shared" si="0"/>
        <v>730</v>
      </c>
      <c r="L22" s="115">
        <f>RANK(K22,$K$2:$K$308,0)</f>
        <v>21</v>
      </c>
    </row>
    <row r="23" customFormat="1" customHeight="1" spans="1:12">
      <c r="A23" s="106">
        <v>190424</v>
      </c>
      <c r="B23" s="107" t="s">
        <v>171</v>
      </c>
      <c r="C23" s="105">
        <v>100</v>
      </c>
      <c r="D23" s="105">
        <v>91</v>
      </c>
      <c r="E23" s="105">
        <v>98</v>
      </c>
      <c r="F23" s="105">
        <v>86</v>
      </c>
      <c r="G23" s="105">
        <v>88</v>
      </c>
      <c r="H23" s="105">
        <v>91</v>
      </c>
      <c r="I23" s="105">
        <v>98</v>
      </c>
      <c r="J23" s="105">
        <v>77</v>
      </c>
      <c r="K23" s="114">
        <f t="shared" si="0"/>
        <v>729</v>
      </c>
      <c r="L23" s="115">
        <f>RANK(K23,$K$2:$K$308,0)</f>
        <v>22</v>
      </c>
    </row>
    <row r="24" customFormat="1" customHeight="1" spans="1:12">
      <c r="A24" s="103">
        <v>190719</v>
      </c>
      <c r="B24" s="104" t="s">
        <v>338</v>
      </c>
      <c r="C24" s="105">
        <v>96</v>
      </c>
      <c r="D24" s="105">
        <v>106.5</v>
      </c>
      <c r="E24" s="105">
        <v>94.5</v>
      </c>
      <c r="F24" s="105">
        <v>92</v>
      </c>
      <c r="G24" s="105">
        <v>96</v>
      </c>
      <c r="H24" s="105">
        <v>83</v>
      </c>
      <c r="I24" s="105">
        <v>81</v>
      </c>
      <c r="J24" s="105">
        <v>77</v>
      </c>
      <c r="K24" s="114">
        <f t="shared" si="0"/>
        <v>726</v>
      </c>
      <c r="L24" s="115">
        <f>RANK(K24,$K$2:$K$308,0)</f>
        <v>23</v>
      </c>
    </row>
    <row r="25" customFormat="1" customHeight="1" spans="1:12">
      <c r="A25" s="103">
        <v>190534</v>
      </c>
      <c r="B25" s="104" t="s">
        <v>145</v>
      </c>
      <c r="C25" s="108">
        <v>93.5</v>
      </c>
      <c r="D25" s="105">
        <v>76</v>
      </c>
      <c r="E25" s="105">
        <v>109.5</v>
      </c>
      <c r="F25" s="105">
        <v>85</v>
      </c>
      <c r="G25" s="105">
        <v>84</v>
      </c>
      <c r="H25" s="105">
        <v>89</v>
      </c>
      <c r="I25" s="105">
        <v>94</v>
      </c>
      <c r="J25" s="105">
        <v>92</v>
      </c>
      <c r="K25" s="114">
        <f t="shared" si="0"/>
        <v>723</v>
      </c>
      <c r="L25" s="115">
        <f>RANK(K25,$K$2:$K$308,0)</f>
        <v>24</v>
      </c>
    </row>
    <row r="26" customFormat="1" customHeight="1" spans="1:12">
      <c r="A26" s="109">
        <v>190131</v>
      </c>
      <c r="B26" s="110" t="s">
        <v>50</v>
      </c>
      <c r="C26" s="105">
        <v>93</v>
      </c>
      <c r="D26" s="105">
        <v>95.5</v>
      </c>
      <c r="E26" s="105">
        <v>89.5</v>
      </c>
      <c r="F26" s="105">
        <v>80</v>
      </c>
      <c r="G26" s="105">
        <v>85</v>
      </c>
      <c r="H26" s="105">
        <v>89</v>
      </c>
      <c r="I26" s="105">
        <v>95</v>
      </c>
      <c r="J26" s="105">
        <v>91</v>
      </c>
      <c r="K26" s="114">
        <f t="shared" si="0"/>
        <v>718</v>
      </c>
      <c r="L26" s="115">
        <f>RANK(K26,$K$2:$K$308,0)</f>
        <v>25</v>
      </c>
    </row>
    <row r="27" customFormat="1" customHeight="1" spans="1:12">
      <c r="A27" s="109">
        <v>190133</v>
      </c>
      <c r="B27" s="110" t="s">
        <v>52</v>
      </c>
      <c r="C27" s="105">
        <v>94.5</v>
      </c>
      <c r="D27" s="105">
        <v>97</v>
      </c>
      <c r="E27" s="105">
        <v>92.5</v>
      </c>
      <c r="F27" s="105">
        <v>85</v>
      </c>
      <c r="G27" s="105">
        <v>79</v>
      </c>
      <c r="H27" s="105">
        <v>88</v>
      </c>
      <c r="I27" s="105">
        <v>87</v>
      </c>
      <c r="J27" s="105">
        <v>95</v>
      </c>
      <c r="K27" s="114">
        <f t="shared" si="0"/>
        <v>718</v>
      </c>
      <c r="L27" s="115">
        <f>RANK(K27,$K$2:$K$308,0)</f>
        <v>25</v>
      </c>
    </row>
    <row r="28" customFormat="1" customHeight="1" spans="1:12">
      <c r="A28" s="106">
        <v>190811</v>
      </c>
      <c r="B28" s="107" t="s">
        <v>306</v>
      </c>
      <c r="C28" s="105">
        <v>100</v>
      </c>
      <c r="D28" s="105">
        <v>91</v>
      </c>
      <c r="E28" s="105">
        <v>90</v>
      </c>
      <c r="F28" s="105">
        <v>90</v>
      </c>
      <c r="G28" s="105">
        <v>90</v>
      </c>
      <c r="H28" s="105">
        <v>85</v>
      </c>
      <c r="I28" s="105">
        <v>86</v>
      </c>
      <c r="J28" s="105">
        <v>84</v>
      </c>
      <c r="K28" s="114">
        <f t="shared" si="0"/>
        <v>716</v>
      </c>
      <c r="L28" s="115">
        <f>RANK(K28,$K$2:$K$308,0)</f>
        <v>27</v>
      </c>
    </row>
    <row r="29" customFormat="1" customHeight="1" spans="1:12">
      <c r="A29" s="106">
        <v>190629</v>
      </c>
      <c r="B29" s="107" t="s">
        <v>249</v>
      </c>
      <c r="C29" s="105">
        <v>80.5</v>
      </c>
      <c r="D29" s="105">
        <v>98</v>
      </c>
      <c r="E29" s="105">
        <v>85.5</v>
      </c>
      <c r="F29" s="105">
        <v>90</v>
      </c>
      <c r="G29" s="105">
        <v>86</v>
      </c>
      <c r="H29" s="105">
        <v>93</v>
      </c>
      <c r="I29" s="105">
        <v>97</v>
      </c>
      <c r="J29" s="105">
        <v>85</v>
      </c>
      <c r="K29" s="114">
        <f t="shared" si="0"/>
        <v>715</v>
      </c>
      <c r="L29" s="115">
        <f>RANK(K29,$K$2:$K$308,0)</f>
        <v>28</v>
      </c>
    </row>
    <row r="30" customFormat="1" customHeight="1" spans="1:12">
      <c r="A30" s="109">
        <v>190118</v>
      </c>
      <c r="B30" s="110" t="s">
        <v>37</v>
      </c>
      <c r="C30" s="105">
        <v>99.5</v>
      </c>
      <c r="D30" s="105">
        <v>91.5</v>
      </c>
      <c r="E30" s="105">
        <v>102.5</v>
      </c>
      <c r="F30" s="105">
        <v>89</v>
      </c>
      <c r="G30" s="105">
        <v>95</v>
      </c>
      <c r="H30" s="105">
        <v>75</v>
      </c>
      <c r="I30" s="105">
        <v>73</v>
      </c>
      <c r="J30" s="105">
        <v>88</v>
      </c>
      <c r="K30" s="114">
        <f t="shared" si="0"/>
        <v>713.5</v>
      </c>
      <c r="L30" s="115">
        <f>RANK(K30,$K$2:$K$308,0)</f>
        <v>29</v>
      </c>
    </row>
    <row r="31" customFormat="1" customHeight="1" spans="1:12">
      <c r="A31" s="103">
        <v>190627</v>
      </c>
      <c r="B31" s="104" t="s">
        <v>146</v>
      </c>
      <c r="C31" s="108">
        <v>92</v>
      </c>
      <c r="D31" s="105">
        <v>99.5</v>
      </c>
      <c r="E31" s="105">
        <v>104</v>
      </c>
      <c r="F31" s="105">
        <v>84</v>
      </c>
      <c r="G31" s="105">
        <v>82</v>
      </c>
      <c r="H31" s="105">
        <v>79</v>
      </c>
      <c r="I31" s="105">
        <v>88</v>
      </c>
      <c r="J31" s="105">
        <v>85</v>
      </c>
      <c r="K31" s="114">
        <f t="shared" si="0"/>
        <v>713.5</v>
      </c>
      <c r="L31" s="115">
        <f>RANK(K31,$K$2:$K$308,0)</f>
        <v>29</v>
      </c>
    </row>
    <row r="32" customFormat="1" customHeight="1" spans="1:12">
      <c r="A32" s="106">
        <v>190728</v>
      </c>
      <c r="B32" s="107" t="s">
        <v>286</v>
      </c>
      <c r="C32" s="105">
        <v>91</v>
      </c>
      <c r="D32" s="105">
        <v>99</v>
      </c>
      <c r="E32" s="105">
        <v>90</v>
      </c>
      <c r="F32" s="105">
        <v>86</v>
      </c>
      <c r="G32" s="105">
        <v>83</v>
      </c>
      <c r="H32" s="105">
        <v>75</v>
      </c>
      <c r="I32" s="105">
        <v>93</v>
      </c>
      <c r="J32" s="105">
        <v>94</v>
      </c>
      <c r="K32" s="114">
        <f t="shared" si="0"/>
        <v>711</v>
      </c>
      <c r="L32" s="115">
        <f>RANK(K32,$K$2:$K$308,0)</f>
        <v>31</v>
      </c>
    </row>
    <row r="33" customFormat="1" customHeight="1" spans="1:12">
      <c r="A33" s="106">
        <v>190328</v>
      </c>
      <c r="B33" s="107" t="s">
        <v>135</v>
      </c>
      <c r="C33" s="108">
        <v>101</v>
      </c>
      <c r="D33" s="105">
        <v>85</v>
      </c>
      <c r="E33" s="105">
        <v>103</v>
      </c>
      <c r="F33" s="105">
        <v>82</v>
      </c>
      <c r="G33" s="105">
        <v>86</v>
      </c>
      <c r="H33" s="105">
        <v>81</v>
      </c>
      <c r="I33" s="105">
        <v>83</v>
      </c>
      <c r="J33" s="105">
        <v>86</v>
      </c>
      <c r="K33" s="114">
        <f t="shared" si="0"/>
        <v>707</v>
      </c>
      <c r="L33" s="115">
        <f>RANK(K33,$K$2:$K$308,0)</f>
        <v>32</v>
      </c>
    </row>
    <row r="34" customFormat="1" customHeight="1" spans="1:12">
      <c r="A34" s="106">
        <v>190535</v>
      </c>
      <c r="B34" s="107" t="s">
        <v>218</v>
      </c>
      <c r="C34" s="105">
        <v>91.5</v>
      </c>
      <c r="D34" s="105">
        <v>81</v>
      </c>
      <c r="E34" s="105">
        <v>98.5</v>
      </c>
      <c r="F34" s="105">
        <v>81</v>
      </c>
      <c r="G34" s="105">
        <v>83</v>
      </c>
      <c r="H34" s="105">
        <v>93</v>
      </c>
      <c r="I34" s="105">
        <v>91</v>
      </c>
      <c r="J34" s="105">
        <v>87</v>
      </c>
      <c r="K34" s="114">
        <f t="shared" si="0"/>
        <v>706</v>
      </c>
      <c r="L34" s="115">
        <f>RANK(K34,$K$2:$K$308,0)</f>
        <v>33</v>
      </c>
    </row>
    <row r="35" customFormat="1" customHeight="1" spans="1:12">
      <c r="A35" s="106">
        <v>190307</v>
      </c>
      <c r="B35" s="107" t="s">
        <v>114</v>
      </c>
      <c r="C35" s="108">
        <v>98.5</v>
      </c>
      <c r="D35" s="105">
        <v>78</v>
      </c>
      <c r="E35" s="105">
        <v>84</v>
      </c>
      <c r="F35" s="105">
        <v>85</v>
      </c>
      <c r="G35" s="105">
        <v>82</v>
      </c>
      <c r="H35" s="105">
        <v>94</v>
      </c>
      <c r="I35" s="105">
        <v>89</v>
      </c>
      <c r="J35" s="105">
        <v>95</v>
      </c>
      <c r="K35" s="114">
        <f t="shared" si="0"/>
        <v>705.5</v>
      </c>
      <c r="L35" s="115">
        <f>RANK(K35,$K$2:$K$308,0)</f>
        <v>34</v>
      </c>
    </row>
    <row r="36" customFormat="1" customHeight="1" spans="1:12">
      <c r="A36" s="106">
        <v>190408</v>
      </c>
      <c r="B36" s="107" t="s">
        <v>155</v>
      </c>
      <c r="C36" s="105">
        <v>94.5</v>
      </c>
      <c r="D36" s="105">
        <v>100</v>
      </c>
      <c r="E36" s="105">
        <v>93</v>
      </c>
      <c r="F36" s="105">
        <v>78</v>
      </c>
      <c r="G36" s="105">
        <v>92</v>
      </c>
      <c r="H36" s="105">
        <v>83</v>
      </c>
      <c r="I36" s="105">
        <v>78</v>
      </c>
      <c r="J36" s="105">
        <v>87</v>
      </c>
      <c r="K36" s="114">
        <f t="shared" si="0"/>
        <v>705.5</v>
      </c>
      <c r="L36" s="115">
        <f>RANK(K36,$K$2:$K$308,0)</f>
        <v>34</v>
      </c>
    </row>
    <row r="37" customFormat="1" customHeight="1" spans="1:12">
      <c r="A37" s="109">
        <v>190117</v>
      </c>
      <c r="B37" s="110" t="s">
        <v>36</v>
      </c>
      <c r="C37" s="105">
        <v>94</v>
      </c>
      <c r="D37" s="105">
        <v>100</v>
      </c>
      <c r="E37" s="105">
        <v>84</v>
      </c>
      <c r="F37" s="105">
        <v>82</v>
      </c>
      <c r="G37" s="105">
        <v>82</v>
      </c>
      <c r="H37" s="105">
        <v>91</v>
      </c>
      <c r="I37" s="105">
        <v>85</v>
      </c>
      <c r="J37" s="105">
        <v>86</v>
      </c>
      <c r="K37" s="114">
        <f t="shared" si="0"/>
        <v>704</v>
      </c>
      <c r="L37" s="115">
        <f>RANK(K37,$K$2:$K$308,0)</f>
        <v>36</v>
      </c>
    </row>
    <row r="38" customFormat="1" customHeight="1" spans="1:12">
      <c r="A38" s="106">
        <v>190321</v>
      </c>
      <c r="B38" s="107" t="s">
        <v>128</v>
      </c>
      <c r="C38" s="108">
        <v>96.5</v>
      </c>
      <c r="D38" s="105">
        <v>94</v>
      </c>
      <c r="E38" s="105">
        <v>93</v>
      </c>
      <c r="F38" s="105">
        <v>76</v>
      </c>
      <c r="G38" s="105">
        <v>82</v>
      </c>
      <c r="H38" s="105">
        <v>90</v>
      </c>
      <c r="I38" s="105">
        <v>89</v>
      </c>
      <c r="J38" s="105">
        <v>83</v>
      </c>
      <c r="K38" s="114">
        <f t="shared" si="0"/>
        <v>703.5</v>
      </c>
      <c r="L38" s="115">
        <f>RANK(K38,$K$2:$K$308,0)</f>
        <v>37</v>
      </c>
    </row>
    <row r="39" customFormat="1" customHeight="1" spans="1:12">
      <c r="A39" s="106">
        <v>190820</v>
      </c>
      <c r="B39" s="107" t="s">
        <v>315</v>
      </c>
      <c r="C39" s="105">
        <v>102.5</v>
      </c>
      <c r="D39" s="105">
        <v>63</v>
      </c>
      <c r="E39" s="105">
        <v>96.5</v>
      </c>
      <c r="F39" s="105">
        <v>86</v>
      </c>
      <c r="G39" s="105">
        <v>88</v>
      </c>
      <c r="H39" s="105">
        <v>82</v>
      </c>
      <c r="I39" s="105">
        <v>83</v>
      </c>
      <c r="J39" s="105">
        <v>94</v>
      </c>
      <c r="K39" s="114">
        <f t="shared" si="0"/>
        <v>695</v>
      </c>
      <c r="L39" s="115">
        <f>RANK(K39,$K$2:$K$308,0)</f>
        <v>38</v>
      </c>
    </row>
    <row r="40" customFormat="1" customHeight="1" spans="1:12">
      <c r="A40" s="106">
        <v>190621</v>
      </c>
      <c r="B40" s="107" t="s">
        <v>242</v>
      </c>
      <c r="C40" s="105">
        <v>91</v>
      </c>
      <c r="D40" s="105">
        <v>88.5</v>
      </c>
      <c r="E40" s="105">
        <v>100.5</v>
      </c>
      <c r="F40" s="105">
        <v>82</v>
      </c>
      <c r="G40" s="105">
        <v>80</v>
      </c>
      <c r="H40" s="105">
        <v>87</v>
      </c>
      <c r="I40" s="105">
        <v>83</v>
      </c>
      <c r="J40" s="105">
        <v>82</v>
      </c>
      <c r="K40" s="114">
        <f t="shared" si="0"/>
        <v>694</v>
      </c>
      <c r="L40" s="115">
        <f>RANK(K40,$K$2:$K$308,0)</f>
        <v>39</v>
      </c>
    </row>
    <row r="41" customFormat="1" customHeight="1" spans="1:12">
      <c r="A41" s="106">
        <v>190333</v>
      </c>
      <c r="B41" s="107" t="s">
        <v>140</v>
      </c>
      <c r="C41" s="108">
        <v>89</v>
      </c>
      <c r="D41" s="105">
        <v>74</v>
      </c>
      <c r="E41" s="105">
        <v>98.5</v>
      </c>
      <c r="F41" s="105">
        <v>87</v>
      </c>
      <c r="G41" s="105">
        <v>87</v>
      </c>
      <c r="H41" s="105">
        <v>85</v>
      </c>
      <c r="I41" s="105">
        <v>87</v>
      </c>
      <c r="J41" s="105">
        <v>83</v>
      </c>
      <c r="K41" s="114">
        <f t="shared" si="0"/>
        <v>690.5</v>
      </c>
      <c r="L41" s="115">
        <f>RANK(K41,$K$2:$K$308,0)</f>
        <v>40</v>
      </c>
    </row>
    <row r="42" customFormat="1" customHeight="1" spans="1:12">
      <c r="A42" s="109">
        <v>190102</v>
      </c>
      <c r="B42" s="110" t="s">
        <v>21</v>
      </c>
      <c r="C42" s="105">
        <v>86</v>
      </c>
      <c r="D42" s="105">
        <v>111</v>
      </c>
      <c r="E42" s="105">
        <v>67</v>
      </c>
      <c r="F42" s="105">
        <v>75</v>
      </c>
      <c r="G42" s="105">
        <v>80</v>
      </c>
      <c r="H42" s="105">
        <v>93</v>
      </c>
      <c r="I42" s="105">
        <v>83</v>
      </c>
      <c r="J42" s="105">
        <v>95</v>
      </c>
      <c r="K42" s="114">
        <f t="shared" si="0"/>
        <v>690</v>
      </c>
      <c r="L42" s="115">
        <f>RANK(K42,$K$2:$K$308,0)</f>
        <v>41</v>
      </c>
    </row>
    <row r="43" customFormat="1" customHeight="1" spans="1:12">
      <c r="A43" s="106">
        <v>190640</v>
      </c>
      <c r="B43" s="107" t="s">
        <v>259</v>
      </c>
      <c r="C43" s="105">
        <v>88</v>
      </c>
      <c r="D43" s="105">
        <v>74.5</v>
      </c>
      <c r="E43" s="105">
        <v>99.5</v>
      </c>
      <c r="F43" s="105">
        <v>82</v>
      </c>
      <c r="G43" s="105">
        <v>89</v>
      </c>
      <c r="H43" s="105">
        <v>89</v>
      </c>
      <c r="I43" s="105">
        <v>85</v>
      </c>
      <c r="J43" s="105">
        <v>80</v>
      </c>
      <c r="K43" s="114">
        <f t="shared" si="0"/>
        <v>687</v>
      </c>
      <c r="L43" s="115">
        <f>RANK(K43,$K$2:$K$308,0)</f>
        <v>42</v>
      </c>
    </row>
    <row r="44" customFormat="1" customHeight="1" spans="1:12">
      <c r="A44" s="106">
        <v>190314</v>
      </c>
      <c r="B44" s="107" t="s">
        <v>121</v>
      </c>
      <c r="C44" s="108">
        <v>97</v>
      </c>
      <c r="D44" s="105">
        <v>82</v>
      </c>
      <c r="E44" s="105">
        <v>100.5</v>
      </c>
      <c r="F44" s="105">
        <v>80</v>
      </c>
      <c r="G44" s="105">
        <v>80</v>
      </c>
      <c r="H44" s="105">
        <v>82</v>
      </c>
      <c r="I44" s="105">
        <v>76</v>
      </c>
      <c r="J44" s="105">
        <v>87</v>
      </c>
      <c r="K44" s="114">
        <f t="shared" si="0"/>
        <v>684.5</v>
      </c>
      <c r="L44" s="115">
        <f>RANK(K44,$K$2:$K$308,0)</f>
        <v>43</v>
      </c>
    </row>
    <row r="45" customFormat="1" customHeight="1" spans="1:12">
      <c r="A45" s="106">
        <v>190421</v>
      </c>
      <c r="B45" s="107" t="s">
        <v>168</v>
      </c>
      <c r="C45" s="105">
        <v>89.5</v>
      </c>
      <c r="D45" s="105">
        <v>89</v>
      </c>
      <c r="E45" s="105">
        <v>94</v>
      </c>
      <c r="F45" s="105">
        <v>83</v>
      </c>
      <c r="G45" s="105">
        <v>81</v>
      </c>
      <c r="H45" s="105">
        <v>72</v>
      </c>
      <c r="I45" s="105">
        <v>92</v>
      </c>
      <c r="J45" s="105">
        <v>84</v>
      </c>
      <c r="K45" s="114">
        <f t="shared" si="0"/>
        <v>684.5</v>
      </c>
      <c r="L45" s="115">
        <f>RANK(K45,$K$2:$K$308,0)</f>
        <v>43</v>
      </c>
    </row>
    <row r="46" customFormat="1" customHeight="1" spans="1:12">
      <c r="A46" s="106">
        <v>190210</v>
      </c>
      <c r="B46" s="107" t="s">
        <v>78</v>
      </c>
      <c r="C46" s="105">
        <v>87.5</v>
      </c>
      <c r="D46" s="105">
        <v>101</v>
      </c>
      <c r="E46" s="105">
        <v>88.5</v>
      </c>
      <c r="F46" s="105">
        <v>75</v>
      </c>
      <c r="G46" s="105">
        <v>92</v>
      </c>
      <c r="H46" s="105">
        <v>75</v>
      </c>
      <c r="I46" s="105">
        <v>78</v>
      </c>
      <c r="J46" s="105">
        <v>87</v>
      </c>
      <c r="K46" s="114">
        <f t="shared" si="0"/>
        <v>684</v>
      </c>
      <c r="L46" s="115">
        <f>RANK(K46,$K$2:$K$308,0)</f>
        <v>45</v>
      </c>
    </row>
    <row r="47" customFormat="1" customHeight="1" spans="1:12">
      <c r="A47" s="106">
        <v>190402</v>
      </c>
      <c r="B47" s="107" t="s">
        <v>149</v>
      </c>
      <c r="C47" s="105">
        <v>90</v>
      </c>
      <c r="D47" s="105">
        <v>89</v>
      </c>
      <c r="E47" s="105">
        <v>88.5</v>
      </c>
      <c r="F47" s="105">
        <v>82</v>
      </c>
      <c r="G47" s="105">
        <v>77</v>
      </c>
      <c r="H47" s="105">
        <v>80</v>
      </c>
      <c r="I47" s="105">
        <v>81</v>
      </c>
      <c r="J47" s="105">
        <v>91</v>
      </c>
      <c r="K47" s="114">
        <f t="shared" si="0"/>
        <v>678.5</v>
      </c>
      <c r="L47" s="115">
        <f>RANK(K47,$K$2:$K$308,0)</f>
        <v>46</v>
      </c>
    </row>
    <row r="48" customFormat="1" customHeight="1" spans="1:12">
      <c r="A48" s="106">
        <v>190527</v>
      </c>
      <c r="B48" s="107" t="s">
        <v>211</v>
      </c>
      <c r="C48" s="105">
        <v>84.5</v>
      </c>
      <c r="D48" s="105">
        <v>76</v>
      </c>
      <c r="E48" s="105">
        <v>93</v>
      </c>
      <c r="F48" s="105">
        <v>91</v>
      </c>
      <c r="G48" s="105">
        <v>80</v>
      </c>
      <c r="H48" s="105">
        <v>86</v>
      </c>
      <c r="I48" s="105">
        <v>84</v>
      </c>
      <c r="J48" s="105">
        <v>84</v>
      </c>
      <c r="K48" s="114">
        <f t="shared" si="0"/>
        <v>678.5</v>
      </c>
      <c r="L48" s="115">
        <f>RANK(K48,$K$2:$K$308,0)</f>
        <v>46</v>
      </c>
    </row>
    <row r="49" customFormat="1" customHeight="1" spans="1:12">
      <c r="A49" s="106">
        <v>190518</v>
      </c>
      <c r="B49" s="107" t="s">
        <v>203</v>
      </c>
      <c r="C49" s="105">
        <v>100.5</v>
      </c>
      <c r="D49" s="105">
        <v>64</v>
      </c>
      <c r="E49" s="105">
        <v>88.5</v>
      </c>
      <c r="F49" s="105">
        <v>91</v>
      </c>
      <c r="G49" s="105">
        <v>88</v>
      </c>
      <c r="H49" s="105">
        <v>80</v>
      </c>
      <c r="I49" s="105">
        <v>88</v>
      </c>
      <c r="J49" s="105">
        <v>72</v>
      </c>
      <c r="K49" s="114">
        <f t="shared" si="0"/>
        <v>672</v>
      </c>
      <c r="L49" s="115">
        <f>RANK(K49,$K$2:$K$308,0)</f>
        <v>48</v>
      </c>
    </row>
    <row r="50" customFormat="1" customHeight="1" spans="1:12">
      <c r="A50" s="106">
        <v>190803</v>
      </c>
      <c r="B50" s="107" t="s">
        <v>299</v>
      </c>
      <c r="C50" s="105">
        <v>88.5</v>
      </c>
      <c r="D50" s="105">
        <v>67.5</v>
      </c>
      <c r="E50" s="105">
        <v>84.51</v>
      </c>
      <c r="F50" s="105">
        <v>91</v>
      </c>
      <c r="G50" s="105">
        <v>85</v>
      </c>
      <c r="H50" s="105">
        <v>86</v>
      </c>
      <c r="I50" s="105">
        <v>76</v>
      </c>
      <c r="J50" s="105">
        <v>91</v>
      </c>
      <c r="K50" s="114">
        <f t="shared" si="0"/>
        <v>669.51</v>
      </c>
      <c r="L50" s="115">
        <f>RANK(K50,$K$2:$K$308,0)</f>
        <v>49</v>
      </c>
    </row>
    <row r="51" customFormat="1" customHeight="1" spans="1:12">
      <c r="A51" s="106">
        <v>190517</v>
      </c>
      <c r="B51" s="107" t="s">
        <v>202</v>
      </c>
      <c r="C51" s="105">
        <v>82.5</v>
      </c>
      <c r="D51" s="105">
        <v>76.5</v>
      </c>
      <c r="E51" s="105">
        <v>74.5</v>
      </c>
      <c r="F51" s="105">
        <v>85</v>
      </c>
      <c r="G51" s="105">
        <v>86</v>
      </c>
      <c r="H51" s="105">
        <v>87</v>
      </c>
      <c r="I51" s="105">
        <v>90</v>
      </c>
      <c r="J51" s="105">
        <v>87</v>
      </c>
      <c r="K51" s="114">
        <f t="shared" si="0"/>
        <v>668.5</v>
      </c>
      <c r="L51" s="115">
        <f>RANK(K51,$K$2:$K$308,0)</f>
        <v>50</v>
      </c>
    </row>
    <row r="52" customFormat="1" customHeight="1" spans="1:12">
      <c r="A52" s="106">
        <v>190519</v>
      </c>
      <c r="B52" s="107" t="s">
        <v>204</v>
      </c>
      <c r="C52" s="105">
        <v>83.5</v>
      </c>
      <c r="D52" s="105">
        <v>77.5</v>
      </c>
      <c r="E52" s="105">
        <v>87.5</v>
      </c>
      <c r="F52" s="105">
        <v>82</v>
      </c>
      <c r="G52" s="105">
        <v>84</v>
      </c>
      <c r="H52" s="105">
        <v>72</v>
      </c>
      <c r="I52" s="105">
        <v>89</v>
      </c>
      <c r="J52" s="105">
        <v>91</v>
      </c>
      <c r="K52" s="114">
        <f t="shared" si="0"/>
        <v>666.5</v>
      </c>
      <c r="L52" s="115">
        <f>RANK(K52,$K$2:$K$308,0)</f>
        <v>51</v>
      </c>
    </row>
    <row r="53" customFormat="1" customHeight="1" spans="1:12">
      <c r="A53" s="106">
        <v>190505</v>
      </c>
      <c r="B53" s="107" t="s">
        <v>190</v>
      </c>
      <c r="C53" s="105">
        <v>87.5</v>
      </c>
      <c r="D53" s="105">
        <v>76.5</v>
      </c>
      <c r="E53" s="105">
        <v>80.65</v>
      </c>
      <c r="F53" s="105">
        <v>88</v>
      </c>
      <c r="G53" s="105">
        <v>86</v>
      </c>
      <c r="H53" s="105">
        <v>74</v>
      </c>
      <c r="I53" s="105">
        <v>84</v>
      </c>
      <c r="J53" s="105">
        <v>87</v>
      </c>
      <c r="K53" s="114">
        <f t="shared" si="0"/>
        <v>663.65</v>
      </c>
      <c r="L53" s="115">
        <f>RANK(K53,$K$2:$K$308,0)</f>
        <v>52</v>
      </c>
    </row>
    <row r="54" customFormat="1" customHeight="1" spans="1:12">
      <c r="A54" s="106">
        <v>190613</v>
      </c>
      <c r="B54" s="107" t="s">
        <v>235</v>
      </c>
      <c r="C54" s="105">
        <v>89</v>
      </c>
      <c r="D54" s="105">
        <v>67.5</v>
      </c>
      <c r="E54" s="105">
        <v>99</v>
      </c>
      <c r="F54" s="105">
        <v>87</v>
      </c>
      <c r="G54" s="105">
        <v>83</v>
      </c>
      <c r="H54" s="105">
        <v>72</v>
      </c>
      <c r="I54" s="105">
        <v>85</v>
      </c>
      <c r="J54" s="105">
        <v>78</v>
      </c>
      <c r="K54" s="114">
        <f t="shared" si="0"/>
        <v>660.5</v>
      </c>
      <c r="L54" s="115">
        <f>RANK(K54,$K$2:$K$308,0)</f>
        <v>53</v>
      </c>
    </row>
    <row r="55" customFormat="1" customHeight="1" spans="1:12">
      <c r="A55" s="106">
        <v>190316</v>
      </c>
      <c r="B55" s="107" t="s">
        <v>123</v>
      </c>
      <c r="C55" s="108">
        <v>86.5</v>
      </c>
      <c r="D55" s="105">
        <v>78</v>
      </c>
      <c r="E55" s="105">
        <v>87.5</v>
      </c>
      <c r="F55" s="105">
        <v>79</v>
      </c>
      <c r="G55" s="105">
        <v>74</v>
      </c>
      <c r="H55" s="105">
        <v>89</v>
      </c>
      <c r="I55" s="105">
        <v>84</v>
      </c>
      <c r="J55" s="105">
        <v>82</v>
      </c>
      <c r="K55" s="114">
        <f t="shared" si="0"/>
        <v>660</v>
      </c>
      <c r="L55" s="115">
        <f>RANK(K55,$K$2:$K$308,0)</f>
        <v>54</v>
      </c>
    </row>
    <row r="56" customFormat="1" customHeight="1" spans="1:12">
      <c r="A56" s="106">
        <v>190209</v>
      </c>
      <c r="B56" s="107" t="s">
        <v>77</v>
      </c>
      <c r="C56" s="105">
        <v>93.5</v>
      </c>
      <c r="D56" s="105">
        <v>98.5</v>
      </c>
      <c r="E56" s="105">
        <v>83</v>
      </c>
      <c r="F56" s="105">
        <v>85</v>
      </c>
      <c r="G56" s="105">
        <v>78</v>
      </c>
      <c r="H56" s="105">
        <v>58</v>
      </c>
      <c r="I56" s="105">
        <v>78</v>
      </c>
      <c r="J56" s="105">
        <v>84</v>
      </c>
      <c r="K56" s="114">
        <f t="shared" si="0"/>
        <v>658</v>
      </c>
      <c r="L56" s="115">
        <f>RANK(K56,$K$2:$K$308,0)</f>
        <v>55</v>
      </c>
    </row>
    <row r="57" customFormat="1" customHeight="1" spans="1:12">
      <c r="A57" s="106">
        <v>190326</v>
      </c>
      <c r="B57" s="107" t="s">
        <v>133</v>
      </c>
      <c r="C57" s="108">
        <v>81</v>
      </c>
      <c r="D57" s="105">
        <v>73.5</v>
      </c>
      <c r="E57" s="105">
        <v>79.5</v>
      </c>
      <c r="F57" s="105">
        <v>83</v>
      </c>
      <c r="G57" s="105">
        <v>83</v>
      </c>
      <c r="H57" s="105">
        <v>91</v>
      </c>
      <c r="I57" s="105">
        <v>83</v>
      </c>
      <c r="J57" s="105">
        <v>84</v>
      </c>
      <c r="K57" s="114">
        <f t="shared" si="0"/>
        <v>658</v>
      </c>
      <c r="L57" s="115">
        <f>RANK(K57,$K$2:$K$308,0)</f>
        <v>55</v>
      </c>
    </row>
    <row r="58" customFormat="1" customHeight="1" spans="1:12">
      <c r="A58" s="106">
        <v>190336</v>
      </c>
      <c r="B58" s="107" t="s">
        <v>143</v>
      </c>
      <c r="C58" s="108">
        <v>94</v>
      </c>
      <c r="D58" s="105">
        <v>76</v>
      </c>
      <c r="E58" s="105">
        <v>82</v>
      </c>
      <c r="F58" s="105">
        <v>79</v>
      </c>
      <c r="G58" s="105">
        <v>70</v>
      </c>
      <c r="H58" s="105">
        <v>80</v>
      </c>
      <c r="I58" s="105">
        <v>84</v>
      </c>
      <c r="J58" s="105">
        <v>91</v>
      </c>
      <c r="K58" s="114">
        <f t="shared" si="0"/>
        <v>656</v>
      </c>
      <c r="L58" s="115">
        <f>RANK(K58,$K$2:$K$308,0)</f>
        <v>57</v>
      </c>
    </row>
    <row r="59" customFormat="1" customHeight="1" spans="1:12">
      <c r="A59" s="106">
        <v>190312</v>
      </c>
      <c r="B59" s="107" t="s">
        <v>119</v>
      </c>
      <c r="C59" s="108">
        <v>86</v>
      </c>
      <c r="D59" s="105">
        <v>96</v>
      </c>
      <c r="E59" s="105">
        <v>87</v>
      </c>
      <c r="F59" s="105">
        <v>75</v>
      </c>
      <c r="G59" s="105">
        <v>67</v>
      </c>
      <c r="H59" s="105">
        <v>87</v>
      </c>
      <c r="I59" s="105">
        <v>72</v>
      </c>
      <c r="J59" s="105">
        <v>85</v>
      </c>
      <c r="K59" s="114">
        <f t="shared" si="0"/>
        <v>655</v>
      </c>
      <c r="L59" s="115">
        <f>RANK(K59,$K$2:$K$308,0)</f>
        <v>58</v>
      </c>
    </row>
    <row r="60" customFormat="1" customHeight="1" spans="1:12">
      <c r="A60" s="106">
        <v>190533</v>
      </c>
      <c r="B60" s="107" t="s">
        <v>217</v>
      </c>
      <c r="C60" s="105">
        <v>79.5</v>
      </c>
      <c r="D60" s="105">
        <v>94.5</v>
      </c>
      <c r="E60" s="105">
        <v>87</v>
      </c>
      <c r="F60" s="105">
        <v>79</v>
      </c>
      <c r="G60" s="105">
        <v>80</v>
      </c>
      <c r="H60" s="105">
        <v>67</v>
      </c>
      <c r="I60" s="105">
        <v>82</v>
      </c>
      <c r="J60" s="105">
        <v>85</v>
      </c>
      <c r="K60" s="114">
        <f t="shared" si="0"/>
        <v>654</v>
      </c>
      <c r="L60" s="115">
        <f>RANK(K60,$K$2:$K$308,0)</f>
        <v>59</v>
      </c>
    </row>
    <row r="61" customFormat="1" customHeight="1" spans="1:12">
      <c r="A61" s="106">
        <v>190826</v>
      </c>
      <c r="B61" s="107" t="s">
        <v>321</v>
      </c>
      <c r="C61" s="105">
        <v>90</v>
      </c>
      <c r="D61" s="105">
        <v>78.5</v>
      </c>
      <c r="E61" s="105">
        <v>80.5</v>
      </c>
      <c r="F61" s="105">
        <v>88</v>
      </c>
      <c r="G61" s="105">
        <v>83</v>
      </c>
      <c r="H61" s="105">
        <v>75</v>
      </c>
      <c r="I61" s="105">
        <v>84</v>
      </c>
      <c r="J61" s="105">
        <v>75</v>
      </c>
      <c r="K61" s="114">
        <f t="shared" si="0"/>
        <v>654</v>
      </c>
      <c r="L61" s="115">
        <f>RANK(K61,$K$2:$K$308,0)</f>
        <v>59</v>
      </c>
    </row>
    <row r="62" customFormat="1" customHeight="1" spans="1:12">
      <c r="A62" s="106">
        <v>190521</v>
      </c>
      <c r="B62" s="107" t="s">
        <v>206</v>
      </c>
      <c r="C62" s="105">
        <v>88</v>
      </c>
      <c r="D62" s="105">
        <v>76.5</v>
      </c>
      <c r="E62" s="105">
        <v>84.5</v>
      </c>
      <c r="F62" s="105">
        <v>84</v>
      </c>
      <c r="G62" s="105">
        <v>77</v>
      </c>
      <c r="H62" s="105">
        <v>80</v>
      </c>
      <c r="I62" s="105">
        <v>91</v>
      </c>
      <c r="J62" s="105">
        <v>72</v>
      </c>
      <c r="K62" s="114">
        <f t="shared" si="0"/>
        <v>653</v>
      </c>
      <c r="L62" s="115">
        <f>RANK(K62,$K$2:$K$308,0)</f>
        <v>61</v>
      </c>
    </row>
    <row r="63" customFormat="1" customHeight="1" spans="1:12">
      <c r="A63" s="106">
        <v>190827</v>
      </c>
      <c r="B63" s="107" t="s">
        <v>322</v>
      </c>
      <c r="C63" s="105">
        <v>93.5</v>
      </c>
      <c r="D63" s="105">
        <v>100</v>
      </c>
      <c r="E63" s="105">
        <v>71</v>
      </c>
      <c r="F63" s="105">
        <v>84</v>
      </c>
      <c r="G63" s="105">
        <v>81</v>
      </c>
      <c r="H63" s="105">
        <v>62</v>
      </c>
      <c r="I63" s="105">
        <v>76</v>
      </c>
      <c r="J63" s="105">
        <v>81</v>
      </c>
      <c r="K63" s="114">
        <f t="shared" si="0"/>
        <v>648.5</v>
      </c>
      <c r="L63" s="115">
        <f>RANK(K63,$K$2:$K$308,0)</f>
        <v>62</v>
      </c>
    </row>
    <row r="64" customFormat="1" customHeight="1" spans="1:12">
      <c r="A64" s="106">
        <v>190817</v>
      </c>
      <c r="B64" s="107" t="s">
        <v>312</v>
      </c>
      <c r="C64" s="105">
        <v>94</v>
      </c>
      <c r="D64" s="105">
        <v>82.5</v>
      </c>
      <c r="E64" s="105">
        <v>83.5</v>
      </c>
      <c r="F64" s="105">
        <v>82</v>
      </c>
      <c r="G64" s="105">
        <v>86</v>
      </c>
      <c r="H64" s="105">
        <v>65</v>
      </c>
      <c r="I64" s="105">
        <v>77</v>
      </c>
      <c r="J64" s="105">
        <v>78</v>
      </c>
      <c r="K64" s="114">
        <f t="shared" si="0"/>
        <v>648</v>
      </c>
      <c r="L64" s="115">
        <f>RANK(K64,$K$2:$K$308,0)</f>
        <v>63</v>
      </c>
    </row>
    <row r="65" customFormat="1" customHeight="1" spans="1:12">
      <c r="A65" s="106">
        <v>190835</v>
      </c>
      <c r="B65" s="107" t="s">
        <v>330</v>
      </c>
      <c r="C65" s="105">
        <v>91</v>
      </c>
      <c r="D65" s="105">
        <v>82</v>
      </c>
      <c r="E65" s="105">
        <v>83.5</v>
      </c>
      <c r="F65" s="105">
        <v>92</v>
      </c>
      <c r="G65" s="105">
        <v>75</v>
      </c>
      <c r="H65" s="105">
        <v>80</v>
      </c>
      <c r="I65" s="105">
        <v>73</v>
      </c>
      <c r="J65" s="105">
        <v>67</v>
      </c>
      <c r="K65" s="114">
        <f t="shared" si="0"/>
        <v>643.5</v>
      </c>
      <c r="L65" s="115">
        <f>RANK(K65,$K$2:$K$308,0)</f>
        <v>64</v>
      </c>
    </row>
    <row r="66" customFormat="1" customHeight="1" spans="1:12">
      <c r="A66" s="109">
        <v>190132</v>
      </c>
      <c r="B66" s="110" t="s">
        <v>51</v>
      </c>
      <c r="C66" s="105">
        <v>98</v>
      </c>
      <c r="D66" s="105">
        <v>100</v>
      </c>
      <c r="E66" s="105">
        <v>54.5</v>
      </c>
      <c r="F66" s="105">
        <v>86</v>
      </c>
      <c r="G66" s="105">
        <v>97</v>
      </c>
      <c r="H66" s="105">
        <v>69</v>
      </c>
      <c r="I66" s="105">
        <v>82</v>
      </c>
      <c r="J66" s="105">
        <v>55</v>
      </c>
      <c r="K66" s="114">
        <f t="shared" ref="K66:K129" si="1">C66+D66+E66+F66+G66+H66+I66+J66</f>
        <v>641.5</v>
      </c>
      <c r="L66" s="115">
        <f>RANK(K66,$K$2:$K$308,0)</f>
        <v>65</v>
      </c>
    </row>
    <row r="67" customFormat="1" customHeight="1" spans="1:12">
      <c r="A67" s="106">
        <v>190334</v>
      </c>
      <c r="B67" s="107" t="s">
        <v>141</v>
      </c>
      <c r="C67" s="108">
        <v>93</v>
      </c>
      <c r="D67" s="105">
        <v>65</v>
      </c>
      <c r="E67" s="105">
        <v>87.5</v>
      </c>
      <c r="F67" s="105">
        <v>89</v>
      </c>
      <c r="G67" s="105">
        <v>83</v>
      </c>
      <c r="H67" s="105">
        <v>80</v>
      </c>
      <c r="I67" s="105">
        <v>78</v>
      </c>
      <c r="J67" s="105">
        <v>65</v>
      </c>
      <c r="K67" s="114">
        <f t="shared" si="1"/>
        <v>640.5</v>
      </c>
      <c r="L67" s="115">
        <f>RANK(K67,$K$2:$K$308,0)</f>
        <v>66</v>
      </c>
    </row>
    <row r="68" customFormat="1" customHeight="1" spans="1:12">
      <c r="A68" s="109">
        <v>190106</v>
      </c>
      <c r="B68" s="110" t="s">
        <v>25</v>
      </c>
      <c r="C68" s="105">
        <v>99.5</v>
      </c>
      <c r="D68" s="105">
        <v>78</v>
      </c>
      <c r="E68" s="105">
        <v>54</v>
      </c>
      <c r="F68" s="105">
        <v>83</v>
      </c>
      <c r="G68" s="105">
        <v>75</v>
      </c>
      <c r="H68" s="105">
        <v>83</v>
      </c>
      <c r="I68" s="105">
        <v>86</v>
      </c>
      <c r="J68" s="105">
        <v>81</v>
      </c>
      <c r="K68" s="114">
        <f t="shared" si="1"/>
        <v>639.5</v>
      </c>
      <c r="L68" s="115">
        <f>RANK(K68,$K$2:$K$308,0)</f>
        <v>67</v>
      </c>
    </row>
    <row r="69" customFormat="1" customHeight="1" spans="1:12">
      <c r="A69" s="109">
        <v>190120</v>
      </c>
      <c r="B69" s="110" t="s">
        <v>39</v>
      </c>
      <c r="C69" s="105">
        <v>95.5</v>
      </c>
      <c r="D69" s="105">
        <v>79.5</v>
      </c>
      <c r="E69" s="105">
        <v>80.5</v>
      </c>
      <c r="F69" s="105">
        <v>76</v>
      </c>
      <c r="G69" s="105">
        <v>74</v>
      </c>
      <c r="H69" s="105">
        <v>73</v>
      </c>
      <c r="I69" s="105">
        <v>78</v>
      </c>
      <c r="J69" s="105">
        <v>83</v>
      </c>
      <c r="K69" s="114">
        <f t="shared" si="1"/>
        <v>639.5</v>
      </c>
      <c r="L69" s="115">
        <f>RANK(K69,$K$2:$K$308,0)</f>
        <v>67</v>
      </c>
    </row>
    <row r="70" customFormat="1" customHeight="1" spans="1:12">
      <c r="A70" s="106">
        <v>190604</v>
      </c>
      <c r="B70" s="107" t="s">
        <v>227</v>
      </c>
      <c r="C70" s="105">
        <v>101</v>
      </c>
      <c r="D70" s="105">
        <v>72</v>
      </c>
      <c r="E70" s="105">
        <v>95</v>
      </c>
      <c r="F70" s="105">
        <v>84</v>
      </c>
      <c r="G70" s="105">
        <v>75</v>
      </c>
      <c r="H70" s="105">
        <v>70</v>
      </c>
      <c r="I70" s="105">
        <v>79</v>
      </c>
      <c r="J70" s="105">
        <v>62</v>
      </c>
      <c r="K70" s="114">
        <f t="shared" si="1"/>
        <v>638</v>
      </c>
      <c r="L70" s="115">
        <f>RANK(K70,$K$2:$K$308,0)</f>
        <v>69</v>
      </c>
    </row>
    <row r="71" customFormat="1" customHeight="1" spans="1:12">
      <c r="A71" s="106">
        <v>190610</v>
      </c>
      <c r="B71" s="107" t="s">
        <v>232</v>
      </c>
      <c r="C71" s="105">
        <v>79</v>
      </c>
      <c r="D71" s="105">
        <v>64</v>
      </c>
      <c r="E71" s="105">
        <v>85.5</v>
      </c>
      <c r="F71" s="105">
        <v>83</v>
      </c>
      <c r="G71" s="105">
        <v>80</v>
      </c>
      <c r="H71" s="105">
        <v>82</v>
      </c>
      <c r="I71" s="105">
        <v>82</v>
      </c>
      <c r="J71" s="105">
        <v>82</v>
      </c>
      <c r="K71" s="114">
        <f t="shared" si="1"/>
        <v>637.5</v>
      </c>
      <c r="L71" s="115">
        <f>RANK(K71,$K$2:$K$308,0)</f>
        <v>70</v>
      </c>
    </row>
    <row r="72" customFormat="1" customHeight="1" spans="1:12">
      <c r="A72" s="109">
        <v>190107</v>
      </c>
      <c r="B72" s="110" t="s">
        <v>26</v>
      </c>
      <c r="C72" s="105">
        <v>88.5</v>
      </c>
      <c r="D72" s="105">
        <v>66.5</v>
      </c>
      <c r="E72" s="105">
        <v>73.5</v>
      </c>
      <c r="F72" s="105">
        <v>78</v>
      </c>
      <c r="G72" s="105">
        <v>83</v>
      </c>
      <c r="H72" s="105">
        <v>90</v>
      </c>
      <c r="I72" s="105">
        <v>91</v>
      </c>
      <c r="J72" s="105">
        <v>66</v>
      </c>
      <c r="K72" s="114">
        <f t="shared" si="1"/>
        <v>636.5</v>
      </c>
      <c r="L72" s="115">
        <f>RANK(K72,$K$2:$K$308,0)</f>
        <v>71</v>
      </c>
    </row>
    <row r="73" customFormat="1" customHeight="1" spans="1:12">
      <c r="A73" s="106">
        <v>190319</v>
      </c>
      <c r="B73" s="107" t="s">
        <v>126</v>
      </c>
      <c r="C73" s="108">
        <v>89</v>
      </c>
      <c r="D73" s="105">
        <v>65.5</v>
      </c>
      <c r="E73" s="105">
        <v>84.5</v>
      </c>
      <c r="F73" s="105">
        <v>81</v>
      </c>
      <c r="G73" s="105">
        <v>81</v>
      </c>
      <c r="H73" s="105">
        <v>73</v>
      </c>
      <c r="I73" s="105">
        <v>80</v>
      </c>
      <c r="J73" s="105">
        <v>81</v>
      </c>
      <c r="K73" s="114">
        <f t="shared" si="1"/>
        <v>635</v>
      </c>
      <c r="L73" s="115">
        <f>RANK(K73,$K$2:$K$308,0)</f>
        <v>72</v>
      </c>
    </row>
    <row r="74" customFormat="1" customHeight="1" spans="1:12">
      <c r="A74" s="106">
        <v>190639</v>
      </c>
      <c r="B74" s="107" t="s">
        <v>258</v>
      </c>
      <c r="C74" s="105">
        <v>94.5</v>
      </c>
      <c r="D74" s="105">
        <v>102.5</v>
      </c>
      <c r="E74" s="105">
        <v>85</v>
      </c>
      <c r="F74" s="105">
        <v>78</v>
      </c>
      <c r="G74" s="105">
        <v>66</v>
      </c>
      <c r="H74" s="105">
        <v>56</v>
      </c>
      <c r="I74" s="105">
        <v>62</v>
      </c>
      <c r="J74" s="105">
        <v>89</v>
      </c>
      <c r="K74" s="114">
        <f t="shared" si="1"/>
        <v>633</v>
      </c>
      <c r="L74" s="115">
        <f>RANK(K74,$K$2:$K$308,0)</f>
        <v>73</v>
      </c>
    </row>
    <row r="75" customFormat="1" customHeight="1" spans="1:12">
      <c r="A75" s="106">
        <v>190702</v>
      </c>
      <c r="B75" s="107" t="s">
        <v>262</v>
      </c>
      <c r="C75" s="105">
        <v>90</v>
      </c>
      <c r="D75" s="105">
        <v>71</v>
      </c>
      <c r="E75" s="105">
        <v>77</v>
      </c>
      <c r="F75" s="105">
        <v>81</v>
      </c>
      <c r="G75" s="105">
        <v>82</v>
      </c>
      <c r="H75" s="105">
        <v>73</v>
      </c>
      <c r="I75" s="105">
        <v>69</v>
      </c>
      <c r="J75" s="105">
        <v>87</v>
      </c>
      <c r="K75" s="114">
        <f t="shared" si="1"/>
        <v>630</v>
      </c>
      <c r="L75" s="115">
        <f>RANK(K75,$K$2:$K$308,0)</f>
        <v>74</v>
      </c>
    </row>
    <row r="76" customFormat="1" customHeight="1" spans="1:12">
      <c r="A76" s="106">
        <v>190705</v>
      </c>
      <c r="B76" s="107" t="s">
        <v>265</v>
      </c>
      <c r="C76" s="105">
        <v>85.5</v>
      </c>
      <c r="D76" s="105">
        <v>81</v>
      </c>
      <c r="E76" s="105">
        <v>77</v>
      </c>
      <c r="F76" s="105">
        <v>79</v>
      </c>
      <c r="G76" s="105">
        <v>79</v>
      </c>
      <c r="H76" s="105">
        <v>77</v>
      </c>
      <c r="I76" s="105">
        <v>66</v>
      </c>
      <c r="J76" s="105">
        <v>85</v>
      </c>
      <c r="K76" s="114">
        <f t="shared" si="1"/>
        <v>629.5</v>
      </c>
      <c r="L76" s="115">
        <f>RANK(K76,$K$2:$K$308,0)</f>
        <v>75</v>
      </c>
    </row>
    <row r="77" customFormat="1" customHeight="1" spans="1:12">
      <c r="A77" s="106">
        <v>190322</v>
      </c>
      <c r="B77" s="107" t="s">
        <v>129</v>
      </c>
      <c r="C77" s="108">
        <v>94</v>
      </c>
      <c r="D77" s="105">
        <v>80</v>
      </c>
      <c r="E77" s="105">
        <v>87</v>
      </c>
      <c r="F77" s="105">
        <v>86</v>
      </c>
      <c r="G77" s="105">
        <v>63</v>
      </c>
      <c r="H77" s="105">
        <v>66</v>
      </c>
      <c r="I77" s="105">
        <v>69</v>
      </c>
      <c r="J77" s="105">
        <v>84</v>
      </c>
      <c r="K77" s="114">
        <f t="shared" si="1"/>
        <v>629</v>
      </c>
      <c r="L77" s="115">
        <f>RANK(K77,$K$2:$K$308,0)</f>
        <v>76</v>
      </c>
    </row>
    <row r="78" customFormat="1" customHeight="1" spans="1:12">
      <c r="A78" s="106">
        <v>190423</v>
      </c>
      <c r="B78" s="107" t="s">
        <v>170</v>
      </c>
      <c r="C78" s="105">
        <v>95</v>
      </c>
      <c r="D78" s="105">
        <v>69</v>
      </c>
      <c r="E78" s="105">
        <v>83.5</v>
      </c>
      <c r="F78" s="105">
        <v>70</v>
      </c>
      <c r="G78" s="105">
        <v>85</v>
      </c>
      <c r="H78" s="105">
        <v>68</v>
      </c>
      <c r="I78" s="105">
        <v>80</v>
      </c>
      <c r="J78" s="105">
        <v>77</v>
      </c>
      <c r="K78" s="114">
        <f t="shared" si="1"/>
        <v>627.5</v>
      </c>
      <c r="L78" s="115">
        <f>RANK(K78,$K$2:$K$308,0)</f>
        <v>77</v>
      </c>
    </row>
    <row r="79" customFormat="1" customHeight="1" spans="1:12">
      <c r="A79" s="106">
        <v>190818</v>
      </c>
      <c r="B79" s="107" t="s">
        <v>313</v>
      </c>
      <c r="C79" s="105">
        <v>72</v>
      </c>
      <c r="D79" s="105">
        <v>102</v>
      </c>
      <c r="E79" s="105">
        <v>87.5</v>
      </c>
      <c r="F79" s="105">
        <v>69</v>
      </c>
      <c r="G79" s="105">
        <v>78</v>
      </c>
      <c r="H79" s="105">
        <v>68</v>
      </c>
      <c r="I79" s="105">
        <v>59</v>
      </c>
      <c r="J79" s="105">
        <v>90</v>
      </c>
      <c r="K79" s="114">
        <f t="shared" si="1"/>
        <v>625.5</v>
      </c>
      <c r="L79" s="115">
        <f>RANK(K79,$K$2:$K$308,0)</f>
        <v>78</v>
      </c>
    </row>
    <row r="80" customFormat="1" customHeight="1" spans="1:12">
      <c r="A80" s="106">
        <v>190624</v>
      </c>
      <c r="B80" s="107" t="s">
        <v>245</v>
      </c>
      <c r="C80" s="105">
        <v>91</v>
      </c>
      <c r="D80" s="105">
        <v>78</v>
      </c>
      <c r="E80" s="105">
        <v>61</v>
      </c>
      <c r="F80" s="105">
        <v>81</v>
      </c>
      <c r="G80" s="105">
        <v>87</v>
      </c>
      <c r="H80" s="105">
        <v>66</v>
      </c>
      <c r="I80" s="105">
        <v>92</v>
      </c>
      <c r="J80" s="105">
        <v>68</v>
      </c>
      <c r="K80" s="114">
        <f t="shared" si="1"/>
        <v>624</v>
      </c>
      <c r="L80" s="115">
        <f>RANK(K80,$K$2:$K$308,0)</f>
        <v>79</v>
      </c>
    </row>
    <row r="81" customFormat="1" customHeight="1" spans="1:12">
      <c r="A81" s="106">
        <v>190406</v>
      </c>
      <c r="B81" s="107" t="s">
        <v>153</v>
      </c>
      <c r="C81" s="105">
        <v>95</v>
      </c>
      <c r="D81" s="105">
        <v>60</v>
      </c>
      <c r="E81" s="105">
        <v>76.5</v>
      </c>
      <c r="F81" s="105">
        <v>70</v>
      </c>
      <c r="G81" s="105">
        <v>83</v>
      </c>
      <c r="H81" s="105">
        <v>82</v>
      </c>
      <c r="I81" s="105">
        <v>82</v>
      </c>
      <c r="J81" s="105">
        <v>75</v>
      </c>
      <c r="K81" s="114">
        <f t="shared" si="1"/>
        <v>623.5</v>
      </c>
      <c r="L81" s="115">
        <f>RANK(K81,$K$2:$K$308,0)</f>
        <v>80</v>
      </c>
    </row>
    <row r="82" customFormat="1" customHeight="1" spans="1:12">
      <c r="A82" s="106">
        <v>190325</v>
      </c>
      <c r="B82" s="107" t="s">
        <v>132</v>
      </c>
      <c r="C82" s="108">
        <v>99.5</v>
      </c>
      <c r="D82" s="105">
        <v>81</v>
      </c>
      <c r="E82" s="105">
        <v>89.5</v>
      </c>
      <c r="F82" s="105">
        <v>57</v>
      </c>
      <c r="G82" s="105">
        <v>81</v>
      </c>
      <c r="H82" s="105">
        <v>55</v>
      </c>
      <c r="I82" s="105">
        <v>76</v>
      </c>
      <c r="J82" s="105">
        <v>83</v>
      </c>
      <c r="K82" s="114">
        <f t="shared" si="1"/>
        <v>622</v>
      </c>
      <c r="L82" s="115">
        <f>RANK(K82,$K$2:$K$308,0)</f>
        <v>81</v>
      </c>
    </row>
    <row r="83" customFormat="1" customHeight="1" spans="1:12">
      <c r="A83" s="103">
        <v>190540</v>
      </c>
      <c r="B83" s="104" t="s">
        <v>223</v>
      </c>
      <c r="C83" s="105">
        <v>84.5</v>
      </c>
      <c r="D83" s="105">
        <v>99.5</v>
      </c>
      <c r="E83" s="105">
        <v>71</v>
      </c>
      <c r="F83" s="105">
        <v>83</v>
      </c>
      <c r="G83" s="105">
        <v>78</v>
      </c>
      <c r="H83" s="105">
        <v>75</v>
      </c>
      <c r="I83" s="105">
        <v>65</v>
      </c>
      <c r="J83" s="105">
        <v>66</v>
      </c>
      <c r="K83" s="114">
        <f t="shared" si="1"/>
        <v>622</v>
      </c>
      <c r="L83" s="115">
        <f>RANK(K83,$K$2:$K$308,0)</f>
        <v>81</v>
      </c>
    </row>
    <row r="84" customFormat="1" customHeight="1" spans="1:12">
      <c r="A84" s="106">
        <v>190428</v>
      </c>
      <c r="B84" s="107" t="s">
        <v>175</v>
      </c>
      <c r="C84" s="105">
        <v>81.5</v>
      </c>
      <c r="D84" s="105">
        <v>68</v>
      </c>
      <c r="E84" s="105">
        <v>68.5</v>
      </c>
      <c r="F84" s="105">
        <v>69</v>
      </c>
      <c r="G84" s="105">
        <v>90</v>
      </c>
      <c r="H84" s="105">
        <v>74</v>
      </c>
      <c r="I84" s="105">
        <v>85</v>
      </c>
      <c r="J84" s="105">
        <v>85</v>
      </c>
      <c r="K84" s="114">
        <f t="shared" si="1"/>
        <v>621</v>
      </c>
      <c r="L84" s="115">
        <f>RANK(K84,$K$2:$K$308,0)</f>
        <v>83</v>
      </c>
    </row>
    <row r="85" customFormat="1" customHeight="1" spans="1:12">
      <c r="A85" s="106">
        <v>190220</v>
      </c>
      <c r="B85" s="107" t="s">
        <v>88</v>
      </c>
      <c r="C85" s="105">
        <v>101.5</v>
      </c>
      <c r="D85" s="105">
        <v>59</v>
      </c>
      <c r="E85" s="105">
        <v>74.5</v>
      </c>
      <c r="F85" s="105">
        <v>85</v>
      </c>
      <c r="G85" s="105">
        <v>83</v>
      </c>
      <c r="H85" s="105">
        <v>65</v>
      </c>
      <c r="I85" s="105">
        <v>64</v>
      </c>
      <c r="J85" s="105">
        <v>82</v>
      </c>
      <c r="K85" s="114">
        <f t="shared" si="1"/>
        <v>614</v>
      </c>
      <c r="L85" s="115">
        <f>RANK(K85,$K$2:$K$308,0)</f>
        <v>84</v>
      </c>
    </row>
    <row r="86" customFormat="1" customHeight="1" spans="1:12">
      <c r="A86" s="106">
        <v>190532</v>
      </c>
      <c r="B86" s="107" t="s">
        <v>216</v>
      </c>
      <c r="C86" s="105">
        <v>76.5</v>
      </c>
      <c r="D86" s="105">
        <v>42.5</v>
      </c>
      <c r="E86" s="105">
        <v>89</v>
      </c>
      <c r="F86" s="105">
        <v>75</v>
      </c>
      <c r="G86" s="105">
        <v>85</v>
      </c>
      <c r="H86" s="105">
        <v>70</v>
      </c>
      <c r="I86" s="105">
        <v>92</v>
      </c>
      <c r="J86" s="105">
        <v>83</v>
      </c>
      <c r="K86" s="114">
        <f t="shared" si="1"/>
        <v>613</v>
      </c>
      <c r="L86" s="115">
        <f>RANK(K86,$K$2:$K$308,0)</f>
        <v>85</v>
      </c>
    </row>
    <row r="87" customFormat="1" customHeight="1" spans="1:12">
      <c r="A87" s="106">
        <v>190522</v>
      </c>
      <c r="B87" s="107" t="s">
        <v>207</v>
      </c>
      <c r="C87" s="105">
        <v>74.5</v>
      </c>
      <c r="D87" s="105">
        <v>75.5</v>
      </c>
      <c r="E87" s="105">
        <v>64.5</v>
      </c>
      <c r="F87" s="105">
        <v>78</v>
      </c>
      <c r="G87" s="105">
        <v>86</v>
      </c>
      <c r="H87" s="105">
        <v>67</v>
      </c>
      <c r="I87" s="105">
        <v>81</v>
      </c>
      <c r="J87" s="105">
        <v>86</v>
      </c>
      <c r="K87" s="114">
        <f t="shared" si="1"/>
        <v>612.5</v>
      </c>
      <c r="L87" s="115">
        <f>RANK(K87,$K$2:$K$308,0)</f>
        <v>86</v>
      </c>
    </row>
    <row r="88" customFormat="1" customHeight="1" spans="1:12">
      <c r="A88" s="106">
        <v>190618</v>
      </c>
      <c r="B88" s="107" t="s">
        <v>239</v>
      </c>
      <c r="C88" s="105">
        <v>83</v>
      </c>
      <c r="D88" s="105">
        <v>58</v>
      </c>
      <c r="E88" s="105">
        <v>88</v>
      </c>
      <c r="F88" s="105">
        <v>86</v>
      </c>
      <c r="G88" s="105">
        <v>82</v>
      </c>
      <c r="H88" s="105">
        <v>61</v>
      </c>
      <c r="I88" s="105">
        <v>70</v>
      </c>
      <c r="J88" s="105">
        <v>84</v>
      </c>
      <c r="K88" s="114">
        <f t="shared" si="1"/>
        <v>612</v>
      </c>
      <c r="L88" s="115">
        <f>RANK(K88,$K$2:$K$308,0)</f>
        <v>87</v>
      </c>
    </row>
    <row r="89" customFormat="1" customHeight="1" spans="1:12">
      <c r="A89" s="106">
        <v>190731</v>
      </c>
      <c r="B89" s="107" t="s">
        <v>289</v>
      </c>
      <c r="C89" s="105">
        <v>92</v>
      </c>
      <c r="D89" s="105">
        <v>56.5</v>
      </c>
      <c r="E89" s="105">
        <v>61.5</v>
      </c>
      <c r="F89" s="105">
        <v>85</v>
      </c>
      <c r="G89" s="105">
        <v>80</v>
      </c>
      <c r="H89" s="105">
        <v>74</v>
      </c>
      <c r="I89" s="105">
        <v>75</v>
      </c>
      <c r="J89" s="105">
        <v>86</v>
      </c>
      <c r="K89" s="114">
        <f t="shared" si="1"/>
        <v>610</v>
      </c>
      <c r="L89" s="115">
        <f>RANK(K89,$K$2:$K$308,0)</f>
        <v>88</v>
      </c>
    </row>
    <row r="90" customFormat="1" customHeight="1" spans="1:12">
      <c r="A90" s="106">
        <v>190512</v>
      </c>
      <c r="B90" s="107" t="s">
        <v>197</v>
      </c>
      <c r="C90" s="105">
        <v>86.5</v>
      </c>
      <c r="D90" s="105">
        <v>73</v>
      </c>
      <c r="E90" s="105">
        <v>61</v>
      </c>
      <c r="F90" s="105">
        <v>78</v>
      </c>
      <c r="G90" s="105">
        <v>83</v>
      </c>
      <c r="H90" s="105">
        <v>67</v>
      </c>
      <c r="I90" s="105">
        <v>82</v>
      </c>
      <c r="J90" s="105">
        <v>77</v>
      </c>
      <c r="K90" s="114">
        <f t="shared" si="1"/>
        <v>607.5</v>
      </c>
      <c r="L90" s="115">
        <f>RANK(K90,$K$2:$K$308,0)</f>
        <v>89</v>
      </c>
    </row>
    <row r="91" customFormat="1" customHeight="1" spans="1:12">
      <c r="A91" s="106">
        <v>190520</v>
      </c>
      <c r="B91" s="107" t="s">
        <v>205</v>
      </c>
      <c r="C91" s="105">
        <v>76</v>
      </c>
      <c r="D91" s="105">
        <v>74.5</v>
      </c>
      <c r="E91" s="105">
        <v>79</v>
      </c>
      <c r="F91" s="105">
        <v>77</v>
      </c>
      <c r="G91" s="105">
        <v>69</v>
      </c>
      <c r="H91" s="105">
        <v>76</v>
      </c>
      <c r="I91" s="105">
        <v>78</v>
      </c>
      <c r="J91" s="105">
        <v>78</v>
      </c>
      <c r="K91" s="114">
        <f t="shared" si="1"/>
        <v>607.5</v>
      </c>
      <c r="L91" s="115">
        <f>RANK(K91,$K$2:$K$308,0)</f>
        <v>89</v>
      </c>
    </row>
    <row r="92" customFormat="1" customHeight="1" spans="1:12">
      <c r="A92" s="109">
        <v>190108</v>
      </c>
      <c r="B92" s="110" t="s">
        <v>27</v>
      </c>
      <c r="C92" s="105">
        <v>94.5</v>
      </c>
      <c r="D92" s="105">
        <v>61</v>
      </c>
      <c r="E92" s="105">
        <v>71.5</v>
      </c>
      <c r="F92" s="105">
        <v>76</v>
      </c>
      <c r="G92" s="105">
        <v>79</v>
      </c>
      <c r="H92" s="105">
        <v>68</v>
      </c>
      <c r="I92" s="105">
        <v>77</v>
      </c>
      <c r="J92" s="105">
        <v>80</v>
      </c>
      <c r="K92" s="114">
        <f t="shared" si="1"/>
        <v>607</v>
      </c>
      <c r="L92" s="115">
        <f>RANK(K92,$K$2:$K$308,0)</f>
        <v>91</v>
      </c>
    </row>
    <row r="93" customFormat="1" customHeight="1" spans="1:12">
      <c r="A93" s="106">
        <v>190437</v>
      </c>
      <c r="B93" s="107" t="s">
        <v>182</v>
      </c>
      <c r="C93" s="105">
        <v>86.5</v>
      </c>
      <c r="D93" s="105">
        <v>79.5</v>
      </c>
      <c r="E93" s="105">
        <v>74.5</v>
      </c>
      <c r="F93" s="105">
        <v>76</v>
      </c>
      <c r="G93" s="105">
        <v>79</v>
      </c>
      <c r="H93" s="105">
        <v>51</v>
      </c>
      <c r="I93" s="105">
        <v>84</v>
      </c>
      <c r="J93" s="105">
        <v>76</v>
      </c>
      <c r="K93" s="114">
        <f t="shared" si="1"/>
        <v>606.5</v>
      </c>
      <c r="L93" s="115">
        <f>RANK(K93,$K$2:$K$308,0)</f>
        <v>92</v>
      </c>
    </row>
    <row r="94" customFormat="1" customHeight="1" spans="1:12">
      <c r="A94" s="106">
        <v>190726</v>
      </c>
      <c r="B94" s="107" t="s">
        <v>284</v>
      </c>
      <c r="C94" s="105">
        <v>88</v>
      </c>
      <c r="D94" s="105">
        <v>73.5</v>
      </c>
      <c r="E94" s="105">
        <v>77</v>
      </c>
      <c r="F94" s="105">
        <v>89</v>
      </c>
      <c r="G94" s="105">
        <v>76</v>
      </c>
      <c r="H94" s="105">
        <v>69</v>
      </c>
      <c r="I94" s="105">
        <v>76</v>
      </c>
      <c r="J94" s="105">
        <v>58</v>
      </c>
      <c r="K94" s="114">
        <f t="shared" si="1"/>
        <v>606.5</v>
      </c>
      <c r="L94" s="115">
        <f>RANK(K94,$K$2:$K$308,0)</f>
        <v>92</v>
      </c>
    </row>
    <row r="95" customFormat="1" customHeight="1" spans="1:12">
      <c r="A95" s="106">
        <v>190310</v>
      </c>
      <c r="B95" s="107" t="s">
        <v>117</v>
      </c>
      <c r="C95" s="108">
        <v>85</v>
      </c>
      <c r="D95" s="105">
        <v>90</v>
      </c>
      <c r="E95" s="105">
        <v>83</v>
      </c>
      <c r="F95" s="105">
        <v>81</v>
      </c>
      <c r="G95" s="105">
        <v>69</v>
      </c>
      <c r="H95" s="105">
        <v>59</v>
      </c>
      <c r="I95" s="105">
        <v>66</v>
      </c>
      <c r="J95" s="105">
        <v>73</v>
      </c>
      <c r="K95" s="114">
        <f t="shared" si="1"/>
        <v>606</v>
      </c>
      <c r="L95" s="115">
        <f>RANK(K95,$K$2:$K$308,0)</f>
        <v>94</v>
      </c>
    </row>
    <row r="96" customFormat="1" customHeight="1" spans="1:12">
      <c r="A96" s="106">
        <v>190311</v>
      </c>
      <c r="B96" s="107" t="s">
        <v>118</v>
      </c>
      <c r="C96" s="108">
        <v>95.5</v>
      </c>
      <c r="D96" s="105">
        <v>39.5</v>
      </c>
      <c r="E96" s="105">
        <v>82.5</v>
      </c>
      <c r="F96" s="105">
        <v>77</v>
      </c>
      <c r="G96" s="105">
        <v>69</v>
      </c>
      <c r="H96" s="105">
        <v>79</v>
      </c>
      <c r="I96" s="105">
        <v>71</v>
      </c>
      <c r="J96" s="105">
        <v>92</v>
      </c>
      <c r="K96" s="114">
        <f t="shared" si="1"/>
        <v>605.5</v>
      </c>
      <c r="L96" s="115">
        <f>RANK(K96,$K$2:$K$308,0)</f>
        <v>95</v>
      </c>
    </row>
    <row r="97" customFormat="1" customHeight="1" spans="1:12">
      <c r="A97" s="106">
        <v>190504</v>
      </c>
      <c r="B97" s="107" t="s">
        <v>189</v>
      </c>
      <c r="C97" s="105">
        <v>89.5</v>
      </c>
      <c r="D97" s="105">
        <v>46.5</v>
      </c>
      <c r="E97" s="105">
        <v>61.5</v>
      </c>
      <c r="F97" s="105">
        <v>89</v>
      </c>
      <c r="G97" s="105">
        <v>78</v>
      </c>
      <c r="H97" s="105">
        <v>72</v>
      </c>
      <c r="I97" s="105">
        <v>82</v>
      </c>
      <c r="J97" s="105">
        <v>87</v>
      </c>
      <c r="K97" s="114">
        <f t="shared" si="1"/>
        <v>605.5</v>
      </c>
      <c r="L97" s="115">
        <f>RANK(K97,$K$2:$K$308,0)</f>
        <v>95</v>
      </c>
    </row>
    <row r="98" customFormat="1" customHeight="1" spans="1:12">
      <c r="A98" s="109">
        <v>190110</v>
      </c>
      <c r="B98" s="110" t="s">
        <v>29</v>
      </c>
      <c r="C98" s="105">
        <v>86</v>
      </c>
      <c r="D98" s="105">
        <v>67</v>
      </c>
      <c r="E98" s="105">
        <v>84</v>
      </c>
      <c r="F98" s="105">
        <v>91</v>
      </c>
      <c r="G98" s="105">
        <v>92</v>
      </c>
      <c r="H98" s="105">
        <v>66</v>
      </c>
      <c r="I98" s="105">
        <v>61</v>
      </c>
      <c r="J98" s="105">
        <v>58</v>
      </c>
      <c r="K98" s="114">
        <f t="shared" si="1"/>
        <v>605</v>
      </c>
      <c r="L98" s="115">
        <f>RANK(K98,$K$2:$K$308,0)</f>
        <v>97</v>
      </c>
    </row>
    <row r="99" customFormat="1" customHeight="1" spans="1:12">
      <c r="A99" s="106">
        <v>190529</v>
      </c>
      <c r="B99" s="107" t="s">
        <v>213</v>
      </c>
      <c r="C99" s="105">
        <v>83</v>
      </c>
      <c r="D99" s="105">
        <v>71</v>
      </c>
      <c r="E99" s="105">
        <v>64</v>
      </c>
      <c r="F99" s="105">
        <v>85</v>
      </c>
      <c r="G99" s="105">
        <v>79</v>
      </c>
      <c r="H99" s="105">
        <v>59</v>
      </c>
      <c r="I99" s="105">
        <v>78</v>
      </c>
      <c r="J99" s="105">
        <v>86</v>
      </c>
      <c r="K99" s="114">
        <f t="shared" si="1"/>
        <v>605</v>
      </c>
      <c r="L99" s="115">
        <f>RANK(K99,$K$2:$K$308,0)</f>
        <v>97</v>
      </c>
    </row>
    <row r="100" customFormat="1" customHeight="1" spans="1:12">
      <c r="A100" s="106">
        <v>190429</v>
      </c>
      <c r="B100" s="107" t="s">
        <v>176</v>
      </c>
      <c r="C100" s="105">
        <v>79.5</v>
      </c>
      <c r="D100" s="105">
        <v>97.5</v>
      </c>
      <c r="E100" s="105">
        <v>70.5</v>
      </c>
      <c r="F100" s="105">
        <v>71</v>
      </c>
      <c r="G100" s="105">
        <v>56</v>
      </c>
      <c r="H100" s="105">
        <v>72</v>
      </c>
      <c r="I100" s="105">
        <v>82</v>
      </c>
      <c r="J100" s="105">
        <v>76</v>
      </c>
      <c r="K100" s="114">
        <f t="shared" si="1"/>
        <v>604.5</v>
      </c>
      <c r="L100" s="115">
        <f>RANK(K100,$K$2:$K$308,0)</f>
        <v>99</v>
      </c>
    </row>
    <row r="101" customFormat="1" customHeight="1" spans="1:12">
      <c r="A101" s="109">
        <v>190128</v>
      </c>
      <c r="B101" s="110" t="s">
        <v>47</v>
      </c>
      <c r="C101" s="105">
        <v>95</v>
      </c>
      <c r="D101" s="105">
        <v>67</v>
      </c>
      <c r="E101" s="105">
        <v>59</v>
      </c>
      <c r="F101" s="105">
        <v>83</v>
      </c>
      <c r="G101" s="105">
        <v>83</v>
      </c>
      <c r="H101" s="105">
        <v>80</v>
      </c>
      <c r="I101" s="105">
        <v>62</v>
      </c>
      <c r="J101" s="105">
        <v>75</v>
      </c>
      <c r="K101" s="114">
        <f t="shared" si="1"/>
        <v>604</v>
      </c>
      <c r="L101" s="115">
        <f>RANK(K101,$K$2:$K$308,0)</f>
        <v>100</v>
      </c>
    </row>
    <row r="102" customFormat="1" customHeight="1" spans="1:12">
      <c r="A102" s="106">
        <v>190330</v>
      </c>
      <c r="B102" s="107" t="s">
        <v>137</v>
      </c>
      <c r="C102" s="108">
        <v>90</v>
      </c>
      <c r="D102" s="105">
        <v>62</v>
      </c>
      <c r="E102" s="105">
        <v>88</v>
      </c>
      <c r="F102" s="105">
        <v>85</v>
      </c>
      <c r="G102" s="105">
        <v>63</v>
      </c>
      <c r="H102" s="105">
        <v>60</v>
      </c>
      <c r="I102" s="105">
        <v>76</v>
      </c>
      <c r="J102" s="105">
        <v>80</v>
      </c>
      <c r="K102" s="114">
        <f t="shared" si="1"/>
        <v>604</v>
      </c>
      <c r="L102" s="115">
        <f>RANK(K102,$K$2:$K$308,0)</f>
        <v>100</v>
      </c>
    </row>
    <row r="103" customFormat="1" customHeight="1" spans="1:12">
      <c r="A103" s="106">
        <v>190717</v>
      </c>
      <c r="B103" s="107" t="s">
        <v>277</v>
      </c>
      <c r="C103" s="105">
        <v>89.5</v>
      </c>
      <c r="D103" s="105">
        <v>65</v>
      </c>
      <c r="E103" s="105">
        <v>85</v>
      </c>
      <c r="F103" s="105">
        <v>85</v>
      </c>
      <c r="G103" s="105">
        <v>74</v>
      </c>
      <c r="H103" s="105">
        <v>81</v>
      </c>
      <c r="I103" s="105">
        <v>57</v>
      </c>
      <c r="J103" s="105">
        <v>66</v>
      </c>
      <c r="K103" s="114">
        <f t="shared" si="1"/>
        <v>602.5</v>
      </c>
      <c r="L103" s="115">
        <f>RANK(K103,$K$2:$K$308,0)</f>
        <v>102</v>
      </c>
    </row>
    <row r="104" customFormat="1" customHeight="1" spans="1:12">
      <c r="A104" s="106">
        <v>190412</v>
      </c>
      <c r="B104" s="107" t="s">
        <v>159</v>
      </c>
      <c r="C104" s="105">
        <v>97</v>
      </c>
      <c r="D104" s="105">
        <v>68.5</v>
      </c>
      <c r="E104" s="105">
        <v>69</v>
      </c>
      <c r="F104" s="105">
        <v>84</v>
      </c>
      <c r="G104" s="105">
        <v>75</v>
      </c>
      <c r="H104" s="105">
        <v>64</v>
      </c>
      <c r="I104" s="105">
        <v>87</v>
      </c>
      <c r="J104" s="105">
        <v>57</v>
      </c>
      <c r="K104" s="114">
        <f t="shared" si="1"/>
        <v>601.5</v>
      </c>
      <c r="L104" s="115">
        <f>RANK(K104,$K$2:$K$308,0)</f>
        <v>103</v>
      </c>
    </row>
    <row r="105" customFormat="1" customHeight="1" spans="1:12">
      <c r="A105" s="106">
        <v>190309</v>
      </c>
      <c r="B105" s="107" t="s">
        <v>116</v>
      </c>
      <c r="C105" s="108">
        <v>85.5</v>
      </c>
      <c r="D105" s="105">
        <v>62</v>
      </c>
      <c r="E105" s="105">
        <v>88.5</v>
      </c>
      <c r="F105" s="105">
        <v>77</v>
      </c>
      <c r="G105" s="105">
        <v>87</v>
      </c>
      <c r="H105" s="105">
        <v>50</v>
      </c>
      <c r="I105" s="105">
        <v>66</v>
      </c>
      <c r="J105" s="105">
        <v>85</v>
      </c>
      <c r="K105" s="114">
        <f t="shared" si="1"/>
        <v>601</v>
      </c>
      <c r="L105" s="115">
        <f>RANK(K105,$K$2:$K$308,0)</f>
        <v>104</v>
      </c>
    </row>
    <row r="106" customFormat="1" customHeight="1" spans="1:12">
      <c r="A106" s="109">
        <v>190130</v>
      </c>
      <c r="B106" s="110" t="s">
        <v>49</v>
      </c>
      <c r="C106" s="105">
        <v>87.5</v>
      </c>
      <c r="D106" s="105">
        <v>78</v>
      </c>
      <c r="E106" s="105">
        <v>61.5</v>
      </c>
      <c r="F106" s="105">
        <v>76</v>
      </c>
      <c r="G106" s="105">
        <v>84</v>
      </c>
      <c r="H106" s="105">
        <v>78</v>
      </c>
      <c r="I106" s="105">
        <v>62</v>
      </c>
      <c r="J106" s="105">
        <v>72</v>
      </c>
      <c r="K106" s="114">
        <f t="shared" si="1"/>
        <v>599</v>
      </c>
      <c r="L106" s="115">
        <f>RANK(K106,$K$2:$K$308,0)</f>
        <v>105</v>
      </c>
    </row>
    <row r="107" customFormat="1" customHeight="1" spans="1:12">
      <c r="A107" s="106">
        <v>190830</v>
      </c>
      <c r="B107" s="107" t="s">
        <v>325</v>
      </c>
      <c r="C107" s="105">
        <v>71</v>
      </c>
      <c r="D107" s="105">
        <v>103</v>
      </c>
      <c r="E107" s="105">
        <v>61</v>
      </c>
      <c r="F107" s="105">
        <v>82</v>
      </c>
      <c r="G107" s="105">
        <v>76</v>
      </c>
      <c r="H107" s="105">
        <v>48</v>
      </c>
      <c r="I107" s="105">
        <v>75</v>
      </c>
      <c r="J107" s="105">
        <v>82</v>
      </c>
      <c r="K107" s="114">
        <f t="shared" si="1"/>
        <v>598</v>
      </c>
      <c r="L107" s="115">
        <f>RANK(K107,$K$2:$K$308,0)</f>
        <v>106</v>
      </c>
    </row>
    <row r="108" customFormat="1" customHeight="1" spans="1:12">
      <c r="A108" s="106">
        <v>190308</v>
      </c>
      <c r="B108" s="107" t="s">
        <v>115</v>
      </c>
      <c r="C108" s="108">
        <v>94.5</v>
      </c>
      <c r="D108" s="105">
        <v>79.5</v>
      </c>
      <c r="E108" s="105">
        <v>71</v>
      </c>
      <c r="F108" s="105">
        <v>71</v>
      </c>
      <c r="G108" s="105">
        <v>83</v>
      </c>
      <c r="H108" s="105">
        <v>63</v>
      </c>
      <c r="I108" s="105">
        <v>68</v>
      </c>
      <c r="J108" s="105">
        <v>67</v>
      </c>
      <c r="K108" s="114">
        <f t="shared" si="1"/>
        <v>597</v>
      </c>
      <c r="L108" s="115">
        <f>RANK(K108,$K$2:$K$308,0)</f>
        <v>107</v>
      </c>
    </row>
    <row r="109" customFormat="1" customHeight="1" spans="1:12">
      <c r="A109" s="109">
        <v>190125</v>
      </c>
      <c r="B109" s="110" t="s">
        <v>44</v>
      </c>
      <c r="C109" s="105">
        <v>83.5</v>
      </c>
      <c r="D109" s="105">
        <v>80.5</v>
      </c>
      <c r="E109" s="105">
        <v>76.5</v>
      </c>
      <c r="F109" s="105">
        <v>69</v>
      </c>
      <c r="G109" s="105">
        <v>85</v>
      </c>
      <c r="H109" s="105">
        <v>64</v>
      </c>
      <c r="I109" s="105">
        <v>59</v>
      </c>
      <c r="J109" s="105">
        <v>79</v>
      </c>
      <c r="K109" s="114">
        <f t="shared" si="1"/>
        <v>596.5</v>
      </c>
      <c r="L109" s="115">
        <f>RANK(K109,$K$2:$K$308,0)</f>
        <v>108</v>
      </c>
    </row>
    <row r="110" customFormat="1" customHeight="1" spans="1:12">
      <c r="A110" s="109">
        <v>190109</v>
      </c>
      <c r="B110" s="110" t="s">
        <v>28</v>
      </c>
      <c r="C110" s="105">
        <v>87</v>
      </c>
      <c r="D110" s="105">
        <v>70.5</v>
      </c>
      <c r="E110" s="105">
        <v>91</v>
      </c>
      <c r="F110" s="105">
        <v>75</v>
      </c>
      <c r="G110" s="105">
        <v>68</v>
      </c>
      <c r="H110" s="105">
        <v>72</v>
      </c>
      <c r="I110" s="105">
        <v>60</v>
      </c>
      <c r="J110" s="105">
        <v>70</v>
      </c>
      <c r="K110" s="114">
        <f t="shared" si="1"/>
        <v>593.5</v>
      </c>
      <c r="L110" s="115">
        <f>RANK(K110,$K$2:$K$308,0)</f>
        <v>109</v>
      </c>
    </row>
    <row r="111" customFormat="1" customHeight="1" spans="1:12">
      <c r="A111" s="106">
        <v>190229</v>
      </c>
      <c r="B111" s="107" t="s">
        <v>96</v>
      </c>
      <c r="C111" s="105">
        <v>67</v>
      </c>
      <c r="D111" s="105">
        <v>86.5</v>
      </c>
      <c r="E111" s="105">
        <v>88</v>
      </c>
      <c r="F111" s="105">
        <v>72</v>
      </c>
      <c r="G111" s="105">
        <v>77</v>
      </c>
      <c r="H111" s="105">
        <v>63</v>
      </c>
      <c r="I111" s="105">
        <v>54</v>
      </c>
      <c r="J111" s="105">
        <v>85</v>
      </c>
      <c r="K111" s="114">
        <f t="shared" si="1"/>
        <v>592.5</v>
      </c>
      <c r="L111" s="115">
        <f>RANK(K111,$K$2:$K$308,0)</f>
        <v>110</v>
      </c>
    </row>
    <row r="112" customFormat="1" customHeight="1" spans="1:12">
      <c r="A112" s="106">
        <v>190304</v>
      </c>
      <c r="B112" s="107" t="s">
        <v>111</v>
      </c>
      <c r="C112" s="108">
        <v>100.5</v>
      </c>
      <c r="D112" s="105">
        <v>53</v>
      </c>
      <c r="E112" s="105">
        <v>82</v>
      </c>
      <c r="F112" s="105">
        <v>79</v>
      </c>
      <c r="G112" s="105">
        <v>79</v>
      </c>
      <c r="H112" s="105">
        <v>55</v>
      </c>
      <c r="I112" s="105">
        <v>64</v>
      </c>
      <c r="J112" s="105">
        <v>77</v>
      </c>
      <c r="K112" s="114">
        <f t="shared" si="1"/>
        <v>589.5</v>
      </c>
      <c r="L112" s="115">
        <f>RANK(K112,$K$2:$K$308,0)</f>
        <v>111</v>
      </c>
    </row>
    <row r="113" customFormat="1" customHeight="1" spans="1:12">
      <c r="A113" s="106">
        <v>190620</v>
      </c>
      <c r="B113" s="107" t="s">
        <v>241</v>
      </c>
      <c r="C113" s="105">
        <v>76</v>
      </c>
      <c r="D113" s="105">
        <v>78</v>
      </c>
      <c r="E113" s="105">
        <v>86.5</v>
      </c>
      <c r="F113" s="105">
        <v>77</v>
      </c>
      <c r="G113" s="105">
        <v>64</v>
      </c>
      <c r="H113" s="105">
        <v>57</v>
      </c>
      <c r="I113" s="105">
        <v>72</v>
      </c>
      <c r="J113" s="105">
        <v>77</v>
      </c>
      <c r="K113" s="114">
        <f t="shared" si="1"/>
        <v>587.5</v>
      </c>
      <c r="L113" s="115">
        <f>RANK(K113,$K$2:$K$308,0)</f>
        <v>112</v>
      </c>
    </row>
    <row r="114" customFormat="1" customHeight="1" spans="1:12">
      <c r="A114" s="106">
        <v>190821</v>
      </c>
      <c r="B114" s="107" t="s">
        <v>316</v>
      </c>
      <c r="C114" s="105">
        <v>90</v>
      </c>
      <c r="D114" s="105">
        <v>63</v>
      </c>
      <c r="E114" s="105">
        <v>79.5</v>
      </c>
      <c r="F114" s="105">
        <v>89</v>
      </c>
      <c r="G114" s="105">
        <v>75</v>
      </c>
      <c r="H114" s="105">
        <v>70</v>
      </c>
      <c r="I114" s="105">
        <v>63</v>
      </c>
      <c r="J114" s="105">
        <v>58</v>
      </c>
      <c r="K114" s="114">
        <f t="shared" si="1"/>
        <v>587.5</v>
      </c>
      <c r="L114" s="115">
        <f>RANK(K114,$K$2:$K$308,0)</f>
        <v>112</v>
      </c>
    </row>
    <row r="115" customFormat="1" customHeight="1" spans="1:12">
      <c r="A115" s="106">
        <v>190623</v>
      </c>
      <c r="B115" s="107" t="s">
        <v>244</v>
      </c>
      <c r="C115" s="105">
        <v>83.5</v>
      </c>
      <c r="D115" s="105">
        <v>62</v>
      </c>
      <c r="E115" s="105">
        <v>67.5</v>
      </c>
      <c r="F115" s="105">
        <v>79</v>
      </c>
      <c r="G115" s="105">
        <v>79</v>
      </c>
      <c r="H115" s="105">
        <v>58</v>
      </c>
      <c r="I115" s="105">
        <v>76</v>
      </c>
      <c r="J115" s="105">
        <v>80</v>
      </c>
      <c r="K115" s="114">
        <f t="shared" si="1"/>
        <v>585</v>
      </c>
      <c r="L115" s="115">
        <f>RANK(K115,$K$2:$K$308,0)</f>
        <v>114</v>
      </c>
    </row>
    <row r="116" customFormat="1" customHeight="1" spans="1:12">
      <c r="A116" s="106">
        <v>190703</v>
      </c>
      <c r="B116" s="107" t="s">
        <v>263</v>
      </c>
      <c r="C116" s="105">
        <v>87</v>
      </c>
      <c r="D116" s="105">
        <v>91</v>
      </c>
      <c r="E116" s="105">
        <v>64.5</v>
      </c>
      <c r="F116" s="105">
        <v>84</v>
      </c>
      <c r="G116" s="105">
        <v>72</v>
      </c>
      <c r="H116" s="105">
        <v>46</v>
      </c>
      <c r="I116" s="105">
        <v>70</v>
      </c>
      <c r="J116" s="105">
        <v>70</v>
      </c>
      <c r="K116" s="114">
        <f t="shared" si="1"/>
        <v>584.5</v>
      </c>
      <c r="L116" s="115">
        <f>RANK(K116,$K$2:$K$308,0)</f>
        <v>115</v>
      </c>
    </row>
    <row r="117" customFormat="1" customHeight="1" spans="1:12">
      <c r="A117" s="106">
        <v>190632</v>
      </c>
      <c r="B117" s="107" t="s">
        <v>252</v>
      </c>
      <c r="C117" s="105">
        <v>80</v>
      </c>
      <c r="D117" s="105">
        <v>55.5</v>
      </c>
      <c r="E117" s="105">
        <v>81</v>
      </c>
      <c r="F117" s="105">
        <v>80</v>
      </c>
      <c r="G117" s="105">
        <v>83</v>
      </c>
      <c r="H117" s="105">
        <v>70</v>
      </c>
      <c r="I117" s="105">
        <v>77</v>
      </c>
      <c r="J117" s="105">
        <v>57</v>
      </c>
      <c r="K117" s="114">
        <f t="shared" si="1"/>
        <v>583.5</v>
      </c>
      <c r="L117" s="115">
        <f>RANK(K117,$K$2:$K$308,0)</f>
        <v>116</v>
      </c>
    </row>
    <row r="118" customFormat="1" customHeight="1" spans="1:12">
      <c r="A118" s="106">
        <v>190722</v>
      </c>
      <c r="B118" s="107" t="s">
        <v>280</v>
      </c>
      <c r="C118" s="105">
        <v>81</v>
      </c>
      <c r="D118" s="105">
        <v>88</v>
      </c>
      <c r="E118" s="105">
        <v>48.5</v>
      </c>
      <c r="F118" s="105">
        <v>76</v>
      </c>
      <c r="G118" s="105">
        <v>80</v>
      </c>
      <c r="H118" s="105">
        <v>58</v>
      </c>
      <c r="I118" s="105">
        <v>71</v>
      </c>
      <c r="J118" s="105">
        <v>77</v>
      </c>
      <c r="K118" s="114">
        <f t="shared" si="1"/>
        <v>579.5</v>
      </c>
      <c r="L118" s="115">
        <f>RANK(K118,$K$2:$K$308,0)</f>
        <v>117</v>
      </c>
    </row>
    <row r="119" customFormat="1" customHeight="1" spans="1:12">
      <c r="A119" s="106">
        <v>190819</v>
      </c>
      <c r="B119" s="107" t="s">
        <v>314</v>
      </c>
      <c r="C119" s="105">
        <v>69.5</v>
      </c>
      <c r="D119" s="105">
        <v>62.5</v>
      </c>
      <c r="E119" s="105">
        <v>97</v>
      </c>
      <c r="F119" s="105">
        <v>81</v>
      </c>
      <c r="G119" s="105">
        <v>69</v>
      </c>
      <c r="H119" s="105">
        <v>63</v>
      </c>
      <c r="I119" s="105">
        <v>65</v>
      </c>
      <c r="J119" s="105">
        <v>71</v>
      </c>
      <c r="K119" s="114">
        <f t="shared" si="1"/>
        <v>578</v>
      </c>
      <c r="L119" s="115">
        <f>RANK(K119,$K$2:$K$308,0)</f>
        <v>118</v>
      </c>
    </row>
    <row r="120" customFormat="1" customHeight="1" spans="1:12">
      <c r="A120" s="106">
        <v>190717</v>
      </c>
      <c r="B120" s="107" t="s">
        <v>278</v>
      </c>
      <c r="C120" s="105">
        <v>80</v>
      </c>
      <c r="D120" s="105">
        <v>63.5</v>
      </c>
      <c r="E120" s="105">
        <v>63.5</v>
      </c>
      <c r="F120" s="105">
        <v>78</v>
      </c>
      <c r="G120" s="105">
        <v>77</v>
      </c>
      <c r="H120" s="105">
        <v>56</v>
      </c>
      <c r="I120" s="105">
        <v>76</v>
      </c>
      <c r="J120" s="105">
        <v>82</v>
      </c>
      <c r="K120" s="114">
        <f t="shared" si="1"/>
        <v>576</v>
      </c>
      <c r="L120" s="115">
        <f>RANK(K120,$K$2:$K$308,0)</f>
        <v>119</v>
      </c>
    </row>
    <row r="121" customFormat="1" customHeight="1" spans="1:12">
      <c r="A121" s="106">
        <v>190435</v>
      </c>
      <c r="B121" s="107" t="s">
        <v>180</v>
      </c>
      <c r="C121" s="105">
        <v>86.5</v>
      </c>
      <c r="D121" s="105">
        <v>61</v>
      </c>
      <c r="E121" s="105">
        <v>75</v>
      </c>
      <c r="F121" s="105">
        <v>71</v>
      </c>
      <c r="G121" s="105">
        <v>74</v>
      </c>
      <c r="H121" s="105">
        <v>75</v>
      </c>
      <c r="I121" s="105">
        <v>72</v>
      </c>
      <c r="J121" s="105">
        <v>60</v>
      </c>
      <c r="K121" s="114">
        <f t="shared" si="1"/>
        <v>574.5</v>
      </c>
      <c r="L121" s="115">
        <f>RANK(K121,$K$2:$K$308,0)</f>
        <v>120</v>
      </c>
    </row>
    <row r="122" customFormat="1" customHeight="1" spans="1:12">
      <c r="A122" s="106">
        <v>190235</v>
      </c>
      <c r="B122" s="107" t="s">
        <v>102</v>
      </c>
      <c r="C122" s="105">
        <v>90.5</v>
      </c>
      <c r="D122" s="105">
        <v>73.5</v>
      </c>
      <c r="E122" s="105">
        <v>69</v>
      </c>
      <c r="F122" s="105">
        <v>79</v>
      </c>
      <c r="G122" s="105">
        <v>86</v>
      </c>
      <c r="H122" s="105">
        <v>42</v>
      </c>
      <c r="I122" s="105">
        <v>54</v>
      </c>
      <c r="J122" s="105">
        <v>79</v>
      </c>
      <c r="K122" s="114">
        <f t="shared" si="1"/>
        <v>573</v>
      </c>
      <c r="L122" s="115">
        <f>RANK(K122,$K$2:$K$308,0)</f>
        <v>121</v>
      </c>
    </row>
    <row r="123" customFormat="1" customHeight="1" spans="1:12">
      <c r="A123" s="106">
        <v>190602</v>
      </c>
      <c r="B123" s="107" t="s">
        <v>225</v>
      </c>
      <c r="C123" s="105">
        <v>73</v>
      </c>
      <c r="D123" s="105">
        <v>58.5</v>
      </c>
      <c r="E123" s="105">
        <v>92</v>
      </c>
      <c r="F123" s="105">
        <v>81</v>
      </c>
      <c r="G123" s="105">
        <v>69</v>
      </c>
      <c r="H123" s="105">
        <v>68</v>
      </c>
      <c r="I123" s="105">
        <v>66</v>
      </c>
      <c r="J123" s="105">
        <v>65</v>
      </c>
      <c r="K123" s="114">
        <f t="shared" si="1"/>
        <v>572.5</v>
      </c>
      <c r="L123" s="115">
        <f>RANK(K123,$K$2:$K$308,0)</f>
        <v>122</v>
      </c>
    </row>
    <row r="124" customFormat="1" customHeight="1" spans="1:12">
      <c r="A124" s="106">
        <v>190836</v>
      </c>
      <c r="B124" s="107" t="s">
        <v>331</v>
      </c>
      <c r="C124" s="105">
        <v>84</v>
      </c>
      <c r="D124" s="105">
        <v>67</v>
      </c>
      <c r="E124" s="105">
        <v>73.5</v>
      </c>
      <c r="F124" s="105">
        <v>76</v>
      </c>
      <c r="G124" s="105">
        <v>71</v>
      </c>
      <c r="H124" s="105">
        <v>74</v>
      </c>
      <c r="I124" s="105">
        <v>66</v>
      </c>
      <c r="J124" s="105">
        <v>60</v>
      </c>
      <c r="K124" s="114">
        <f t="shared" si="1"/>
        <v>571.5</v>
      </c>
      <c r="L124" s="115">
        <f>RANK(K124,$K$2:$K$308,0)</f>
        <v>123</v>
      </c>
    </row>
    <row r="125" customFormat="1" customHeight="1" spans="1:12">
      <c r="A125" s="106">
        <v>190433</v>
      </c>
      <c r="B125" s="107" t="s">
        <v>179</v>
      </c>
      <c r="C125" s="105">
        <v>86</v>
      </c>
      <c r="D125" s="105">
        <v>68.5</v>
      </c>
      <c r="E125" s="105">
        <v>72.5</v>
      </c>
      <c r="F125" s="105">
        <v>87</v>
      </c>
      <c r="G125" s="105">
        <v>73</v>
      </c>
      <c r="H125" s="105">
        <v>57</v>
      </c>
      <c r="I125" s="105">
        <v>73</v>
      </c>
      <c r="J125" s="105">
        <v>53</v>
      </c>
      <c r="K125" s="114">
        <f t="shared" si="1"/>
        <v>570</v>
      </c>
      <c r="L125" s="115">
        <f>RANK(K125,$K$2:$K$308,0)</f>
        <v>124</v>
      </c>
    </row>
    <row r="126" customFormat="1" customHeight="1" spans="1:12">
      <c r="A126" s="106">
        <v>190708</v>
      </c>
      <c r="B126" s="107" t="s">
        <v>268</v>
      </c>
      <c r="C126" s="105">
        <v>77.5</v>
      </c>
      <c r="D126" s="105">
        <v>94</v>
      </c>
      <c r="E126" s="105">
        <v>57</v>
      </c>
      <c r="F126" s="105">
        <v>71</v>
      </c>
      <c r="G126" s="105">
        <v>72</v>
      </c>
      <c r="H126" s="105">
        <v>56</v>
      </c>
      <c r="I126" s="105">
        <v>54</v>
      </c>
      <c r="J126" s="105">
        <v>87</v>
      </c>
      <c r="K126" s="114">
        <f t="shared" si="1"/>
        <v>568.5</v>
      </c>
      <c r="L126" s="115">
        <f>RANK(K126,$K$2:$K$308,0)</f>
        <v>125</v>
      </c>
    </row>
    <row r="127" customFormat="1" customHeight="1" spans="1:12">
      <c r="A127" s="106">
        <v>190733</v>
      </c>
      <c r="B127" s="107" t="s">
        <v>291</v>
      </c>
      <c r="C127" s="105">
        <v>82.5</v>
      </c>
      <c r="D127" s="105">
        <v>52.5</v>
      </c>
      <c r="E127" s="105">
        <v>52.5</v>
      </c>
      <c r="F127" s="105">
        <v>79</v>
      </c>
      <c r="G127" s="105">
        <v>83</v>
      </c>
      <c r="H127" s="105">
        <v>77</v>
      </c>
      <c r="I127" s="105">
        <v>84</v>
      </c>
      <c r="J127" s="105">
        <v>58</v>
      </c>
      <c r="K127" s="114">
        <f t="shared" si="1"/>
        <v>568.5</v>
      </c>
      <c r="L127" s="115">
        <f>RANK(K127,$K$2:$K$308,0)</f>
        <v>125</v>
      </c>
    </row>
    <row r="128" customFormat="1" customHeight="1" spans="1:12">
      <c r="A128" s="106">
        <v>190614</v>
      </c>
      <c r="B128" s="107" t="s">
        <v>236</v>
      </c>
      <c r="C128" s="105">
        <v>80.5</v>
      </c>
      <c r="D128" s="105">
        <v>65.5</v>
      </c>
      <c r="E128" s="105">
        <v>62</v>
      </c>
      <c r="F128" s="105">
        <v>81</v>
      </c>
      <c r="G128" s="105">
        <v>82</v>
      </c>
      <c r="H128" s="105">
        <v>54</v>
      </c>
      <c r="I128" s="105">
        <v>72</v>
      </c>
      <c r="J128" s="105">
        <v>71</v>
      </c>
      <c r="K128" s="114">
        <f t="shared" si="1"/>
        <v>568</v>
      </c>
      <c r="L128" s="115">
        <f>RANK(K128,$K$2:$K$308,0)</f>
        <v>127</v>
      </c>
    </row>
    <row r="129" customFormat="1" customHeight="1" spans="1:12">
      <c r="A129" s="106">
        <v>190607</v>
      </c>
      <c r="B129" s="107" t="s">
        <v>230</v>
      </c>
      <c r="C129" s="105">
        <v>78</v>
      </c>
      <c r="D129" s="105">
        <v>77.5</v>
      </c>
      <c r="E129" s="105">
        <v>65.5</v>
      </c>
      <c r="F129" s="105">
        <v>85</v>
      </c>
      <c r="G129" s="105">
        <v>76</v>
      </c>
      <c r="H129" s="105">
        <v>58</v>
      </c>
      <c r="I129" s="105">
        <v>62</v>
      </c>
      <c r="J129" s="105">
        <v>64</v>
      </c>
      <c r="K129" s="114">
        <f t="shared" si="1"/>
        <v>566</v>
      </c>
      <c r="L129" s="115">
        <f>RANK(K129,$K$2:$K$308,0)</f>
        <v>128</v>
      </c>
    </row>
    <row r="130" customFormat="1" customHeight="1" spans="1:12">
      <c r="A130" s="106">
        <v>190630</v>
      </c>
      <c r="B130" s="107" t="s">
        <v>250</v>
      </c>
      <c r="C130" s="105">
        <v>71.5</v>
      </c>
      <c r="D130" s="105">
        <v>68</v>
      </c>
      <c r="E130" s="105">
        <v>82.5</v>
      </c>
      <c r="F130" s="105">
        <v>75</v>
      </c>
      <c r="G130" s="105">
        <v>74</v>
      </c>
      <c r="H130" s="105">
        <v>71</v>
      </c>
      <c r="I130" s="105">
        <v>66</v>
      </c>
      <c r="J130" s="105">
        <v>57</v>
      </c>
      <c r="K130" s="114">
        <f t="shared" ref="K130:K193" si="2">C130+D130+E130+F130+G130+H130+I130+J130</f>
        <v>565</v>
      </c>
      <c r="L130" s="115">
        <f>RANK(K130,$K$2:$K$308,0)</f>
        <v>129</v>
      </c>
    </row>
    <row r="131" customFormat="1" customHeight="1" spans="1:12">
      <c r="A131" s="106">
        <v>190413</v>
      </c>
      <c r="B131" s="107" t="s">
        <v>160</v>
      </c>
      <c r="C131" s="105">
        <v>94</v>
      </c>
      <c r="D131" s="105">
        <v>54.5</v>
      </c>
      <c r="E131" s="105">
        <v>77</v>
      </c>
      <c r="F131" s="105">
        <v>75</v>
      </c>
      <c r="G131" s="105">
        <v>73</v>
      </c>
      <c r="H131" s="105">
        <v>65</v>
      </c>
      <c r="I131" s="105">
        <v>59</v>
      </c>
      <c r="J131" s="105">
        <v>65</v>
      </c>
      <c r="K131" s="114">
        <f t="shared" si="2"/>
        <v>562.5</v>
      </c>
      <c r="L131" s="115">
        <f>RANK(K131,$K$2:$K$308,0)</f>
        <v>130</v>
      </c>
    </row>
    <row r="132" customFormat="1" customHeight="1" spans="1:12">
      <c r="A132" s="109">
        <v>190111</v>
      </c>
      <c r="B132" s="110" t="s">
        <v>30</v>
      </c>
      <c r="C132" s="105">
        <v>79</v>
      </c>
      <c r="D132" s="105">
        <v>56.5</v>
      </c>
      <c r="E132" s="105">
        <v>57</v>
      </c>
      <c r="F132" s="105">
        <v>80</v>
      </c>
      <c r="G132" s="105">
        <v>84</v>
      </c>
      <c r="H132" s="105">
        <v>58</v>
      </c>
      <c r="I132" s="105">
        <v>68</v>
      </c>
      <c r="J132" s="105">
        <v>79</v>
      </c>
      <c r="K132" s="114">
        <f t="shared" si="2"/>
        <v>561.5</v>
      </c>
      <c r="L132" s="115">
        <f>RANK(K132,$K$2:$K$308,0)</f>
        <v>131</v>
      </c>
    </row>
    <row r="133" customFormat="1" customHeight="1" spans="1:12">
      <c r="A133" s="106">
        <v>190404</v>
      </c>
      <c r="B133" s="107" t="s">
        <v>151</v>
      </c>
      <c r="C133" s="105">
        <v>74</v>
      </c>
      <c r="D133" s="105">
        <v>74</v>
      </c>
      <c r="E133" s="105">
        <v>52</v>
      </c>
      <c r="F133" s="105">
        <v>62</v>
      </c>
      <c r="G133" s="105">
        <v>77</v>
      </c>
      <c r="H133" s="105">
        <v>70</v>
      </c>
      <c r="I133" s="105">
        <v>73</v>
      </c>
      <c r="J133" s="105">
        <v>72</v>
      </c>
      <c r="K133" s="114">
        <f t="shared" si="2"/>
        <v>554</v>
      </c>
      <c r="L133" s="115">
        <f>RANK(K133,$K$2:$K$308,0)</f>
        <v>132</v>
      </c>
    </row>
    <row r="134" customFormat="1" customHeight="1" spans="1:12">
      <c r="A134" s="106">
        <v>190205</v>
      </c>
      <c r="B134" s="107" t="s">
        <v>73</v>
      </c>
      <c r="C134" s="105">
        <v>96.5</v>
      </c>
      <c r="D134" s="105">
        <v>55.5</v>
      </c>
      <c r="E134" s="105">
        <v>51.5</v>
      </c>
      <c r="F134" s="105">
        <v>74</v>
      </c>
      <c r="G134" s="105">
        <v>81</v>
      </c>
      <c r="H134" s="105">
        <v>70</v>
      </c>
      <c r="I134" s="105">
        <v>66</v>
      </c>
      <c r="J134" s="105">
        <v>58</v>
      </c>
      <c r="K134" s="114">
        <f t="shared" si="2"/>
        <v>552.5</v>
      </c>
      <c r="L134" s="115">
        <f>RANK(K134,$K$2:$K$308,0)</f>
        <v>133</v>
      </c>
    </row>
    <row r="135" customFormat="1" customHeight="1" spans="1:12">
      <c r="A135" s="106">
        <v>190612</v>
      </c>
      <c r="B135" s="107" t="s">
        <v>234</v>
      </c>
      <c r="C135" s="105">
        <v>77.5</v>
      </c>
      <c r="D135" s="105">
        <v>53</v>
      </c>
      <c r="E135" s="105">
        <v>89.5</v>
      </c>
      <c r="F135" s="105">
        <v>71</v>
      </c>
      <c r="G135" s="105">
        <v>71</v>
      </c>
      <c r="H135" s="105">
        <v>51</v>
      </c>
      <c r="I135" s="105">
        <v>61</v>
      </c>
      <c r="J135" s="105">
        <v>76</v>
      </c>
      <c r="K135" s="114">
        <f t="shared" si="2"/>
        <v>550</v>
      </c>
      <c r="L135" s="115">
        <f>RANK(K135,$K$2:$K$308,0)</f>
        <v>134</v>
      </c>
    </row>
    <row r="136" customFormat="1" customHeight="1" spans="1:12">
      <c r="A136" s="106">
        <v>190735</v>
      </c>
      <c r="B136" s="107" t="s">
        <v>293</v>
      </c>
      <c r="C136" s="105">
        <v>78</v>
      </c>
      <c r="D136" s="105">
        <v>63</v>
      </c>
      <c r="E136" s="105">
        <v>79</v>
      </c>
      <c r="F136" s="105">
        <v>79</v>
      </c>
      <c r="G136" s="105">
        <v>74</v>
      </c>
      <c r="H136" s="105">
        <v>51</v>
      </c>
      <c r="I136" s="105">
        <v>60</v>
      </c>
      <c r="J136" s="105">
        <v>66</v>
      </c>
      <c r="K136" s="114">
        <f t="shared" si="2"/>
        <v>550</v>
      </c>
      <c r="L136" s="115">
        <f>RANK(K136,$K$2:$K$308,0)</f>
        <v>134</v>
      </c>
    </row>
    <row r="137" customFormat="1" customHeight="1" spans="1:12">
      <c r="A137" s="106">
        <v>190214</v>
      </c>
      <c r="B137" s="107" t="s">
        <v>82</v>
      </c>
      <c r="C137" s="105">
        <v>79</v>
      </c>
      <c r="D137" s="105">
        <v>85</v>
      </c>
      <c r="E137" s="105">
        <v>66</v>
      </c>
      <c r="F137" s="105">
        <v>79</v>
      </c>
      <c r="G137" s="105">
        <v>63</v>
      </c>
      <c r="H137" s="105">
        <v>51</v>
      </c>
      <c r="I137" s="105">
        <v>53</v>
      </c>
      <c r="J137" s="105">
        <v>72</v>
      </c>
      <c r="K137" s="114">
        <f t="shared" si="2"/>
        <v>548</v>
      </c>
      <c r="L137" s="115">
        <f>RANK(K137,$K$2:$K$308,0)</f>
        <v>136</v>
      </c>
    </row>
    <row r="138" customFormat="1" customHeight="1" spans="1:12">
      <c r="A138" s="106">
        <v>190211</v>
      </c>
      <c r="B138" s="107" t="s">
        <v>79</v>
      </c>
      <c r="C138" s="105">
        <v>67</v>
      </c>
      <c r="D138" s="105">
        <v>69.5</v>
      </c>
      <c r="E138" s="105">
        <v>91</v>
      </c>
      <c r="F138" s="105">
        <v>67</v>
      </c>
      <c r="G138" s="105">
        <v>84</v>
      </c>
      <c r="H138" s="105">
        <v>39</v>
      </c>
      <c r="I138" s="105">
        <v>72</v>
      </c>
      <c r="J138" s="105">
        <v>58</v>
      </c>
      <c r="K138" s="114">
        <f t="shared" si="2"/>
        <v>547.5</v>
      </c>
      <c r="L138" s="115">
        <f>RANK(K138,$K$2:$K$308,0)</f>
        <v>137</v>
      </c>
    </row>
    <row r="139" customFormat="1" customHeight="1" spans="1:12">
      <c r="A139" s="106">
        <v>190619</v>
      </c>
      <c r="B139" s="107" t="s">
        <v>240</v>
      </c>
      <c r="C139" s="105">
        <v>67</v>
      </c>
      <c r="D139" s="105">
        <v>46</v>
      </c>
      <c r="E139" s="105">
        <v>62.5</v>
      </c>
      <c r="F139" s="105">
        <v>82</v>
      </c>
      <c r="G139" s="105">
        <v>71</v>
      </c>
      <c r="H139" s="105">
        <v>84</v>
      </c>
      <c r="I139" s="105">
        <v>60</v>
      </c>
      <c r="J139" s="105">
        <v>75</v>
      </c>
      <c r="K139" s="114">
        <f t="shared" si="2"/>
        <v>547.5</v>
      </c>
      <c r="L139" s="115">
        <f>RANK(K139,$K$2:$K$308,0)</f>
        <v>137</v>
      </c>
    </row>
    <row r="140" customFormat="1" customHeight="1" spans="1:12">
      <c r="A140" s="106">
        <v>190834</v>
      </c>
      <c r="B140" s="107" t="s">
        <v>329</v>
      </c>
      <c r="C140" s="105">
        <v>87</v>
      </c>
      <c r="D140" s="105">
        <v>45.5</v>
      </c>
      <c r="E140" s="105">
        <v>77</v>
      </c>
      <c r="F140" s="105">
        <v>80</v>
      </c>
      <c r="G140" s="105">
        <v>79</v>
      </c>
      <c r="H140" s="105">
        <v>66</v>
      </c>
      <c r="I140" s="105">
        <v>71</v>
      </c>
      <c r="J140" s="105">
        <v>42</v>
      </c>
      <c r="K140" s="114">
        <f t="shared" si="2"/>
        <v>547.5</v>
      </c>
      <c r="L140" s="115">
        <f>RANK(K140,$K$2:$K$308,0)</f>
        <v>137</v>
      </c>
    </row>
    <row r="141" customFormat="1" customHeight="1" spans="1:12">
      <c r="A141" s="106">
        <v>190617</v>
      </c>
      <c r="B141" s="107" t="s">
        <v>238</v>
      </c>
      <c r="C141" s="105">
        <v>69</v>
      </c>
      <c r="D141" s="105">
        <v>69</v>
      </c>
      <c r="E141" s="105">
        <v>64</v>
      </c>
      <c r="F141" s="105">
        <v>84</v>
      </c>
      <c r="G141" s="105">
        <v>69</v>
      </c>
      <c r="H141" s="105">
        <v>59</v>
      </c>
      <c r="I141" s="105">
        <v>65</v>
      </c>
      <c r="J141" s="105">
        <v>64</v>
      </c>
      <c r="K141" s="114">
        <f t="shared" si="2"/>
        <v>543</v>
      </c>
      <c r="L141" s="115">
        <f>RANK(K141,$K$2:$K$308,0)</f>
        <v>140</v>
      </c>
    </row>
    <row r="142" customFormat="1" customHeight="1" spans="1:12">
      <c r="A142" s="106">
        <v>190730</v>
      </c>
      <c r="B142" s="107" t="s">
        <v>288</v>
      </c>
      <c r="C142" s="105">
        <v>74</v>
      </c>
      <c r="D142" s="105">
        <v>75</v>
      </c>
      <c r="E142" s="105">
        <v>29</v>
      </c>
      <c r="F142" s="105">
        <v>83</v>
      </c>
      <c r="G142" s="105">
        <v>87</v>
      </c>
      <c r="H142" s="105">
        <v>49</v>
      </c>
      <c r="I142" s="105">
        <v>64</v>
      </c>
      <c r="J142" s="105">
        <v>82</v>
      </c>
      <c r="K142" s="114">
        <f t="shared" si="2"/>
        <v>543</v>
      </c>
      <c r="L142" s="115">
        <f>RANK(K142,$K$2:$K$308,0)</f>
        <v>140</v>
      </c>
    </row>
    <row r="143" customFormat="1" customHeight="1" spans="1:12">
      <c r="A143" s="106">
        <v>190701</v>
      </c>
      <c r="B143" s="107" t="s">
        <v>261</v>
      </c>
      <c r="C143" s="105">
        <v>80.5</v>
      </c>
      <c r="D143" s="105">
        <v>79</v>
      </c>
      <c r="E143" s="105">
        <v>57</v>
      </c>
      <c r="F143" s="105">
        <v>84</v>
      </c>
      <c r="G143" s="105">
        <v>69</v>
      </c>
      <c r="H143" s="105">
        <v>43</v>
      </c>
      <c r="I143" s="105">
        <v>51</v>
      </c>
      <c r="J143" s="105">
        <v>74</v>
      </c>
      <c r="K143" s="114">
        <f t="shared" si="2"/>
        <v>537.5</v>
      </c>
      <c r="L143" s="115">
        <f>RANK(K143,$K$2:$K$308,0)</f>
        <v>142</v>
      </c>
    </row>
    <row r="144" customFormat="1" customHeight="1" spans="1:12">
      <c r="A144" s="109">
        <v>190124</v>
      </c>
      <c r="B144" s="110" t="s">
        <v>43</v>
      </c>
      <c r="C144" s="105">
        <v>85</v>
      </c>
      <c r="D144" s="105">
        <v>53</v>
      </c>
      <c r="E144" s="105">
        <v>66</v>
      </c>
      <c r="F144" s="105">
        <v>71</v>
      </c>
      <c r="G144" s="105">
        <v>75</v>
      </c>
      <c r="H144" s="105">
        <v>53</v>
      </c>
      <c r="I144" s="105">
        <v>62</v>
      </c>
      <c r="J144" s="105">
        <v>72</v>
      </c>
      <c r="K144" s="114">
        <f t="shared" si="2"/>
        <v>537</v>
      </c>
      <c r="L144" s="115">
        <f>RANK(K144,$K$2:$K$308,0)</f>
        <v>143</v>
      </c>
    </row>
    <row r="145" customFormat="1" customHeight="1" spans="1:12">
      <c r="A145" s="109">
        <v>190119</v>
      </c>
      <c r="B145" s="110" t="s">
        <v>38</v>
      </c>
      <c r="C145" s="105">
        <v>71.5</v>
      </c>
      <c r="D145" s="105">
        <v>71.5</v>
      </c>
      <c r="E145" s="105">
        <v>57.5</v>
      </c>
      <c r="F145" s="105">
        <v>72</v>
      </c>
      <c r="G145" s="105">
        <v>75</v>
      </c>
      <c r="H145" s="105">
        <v>54</v>
      </c>
      <c r="I145" s="105">
        <v>60</v>
      </c>
      <c r="J145" s="105">
        <v>75</v>
      </c>
      <c r="K145" s="114">
        <f t="shared" si="2"/>
        <v>536.5</v>
      </c>
      <c r="L145" s="115">
        <f>RANK(K145,$K$2:$K$308,0)</f>
        <v>144</v>
      </c>
    </row>
    <row r="146" customFormat="1" customHeight="1" spans="1:12">
      <c r="A146" s="106">
        <v>190524</v>
      </c>
      <c r="B146" s="107" t="s">
        <v>209</v>
      </c>
      <c r="C146" s="105">
        <v>79.5</v>
      </c>
      <c r="D146" s="105">
        <v>46.5</v>
      </c>
      <c r="E146" s="105">
        <v>87.5</v>
      </c>
      <c r="F146" s="105">
        <v>71</v>
      </c>
      <c r="G146" s="105">
        <v>63</v>
      </c>
      <c r="H146" s="105">
        <v>46</v>
      </c>
      <c r="I146" s="105">
        <v>73</v>
      </c>
      <c r="J146" s="105">
        <v>69</v>
      </c>
      <c r="K146" s="114">
        <f t="shared" si="2"/>
        <v>535.5</v>
      </c>
      <c r="L146" s="115">
        <f>RANK(K146,$K$2:$K$308,0)</f>
        <v>145</v>
      </c>
    </row>
    <row r="147" customFormat="1" customHeight="1" spans="1:12">
      <c r="A147" s="106">
        <v>190511</v>
      </c>
      <c r="B147" s="107" t="s">
        <v>196</v>
      </c>
      <c r="C147" s="105">
        <v>61</v>
      </c>
      <c r="D147" s="105">
        <v>37.5</v>
      </c>
      <c r="E147" s="105">
        <v>56.5</v>
      </c>
      <c r="F147" s="105">
        <v>73</v>
      </c>
      <c r="G147" s="105">
        <v>88</v>
      </c>
      <c r="H147" s="105">
        <v>51</v>
      </c>
      <c r="I147" s="105">
        <v>89</v>
      </c>
      <c r="J147" s="105">
        <v>78</v>
      </c>
      <c r="K147" s="114">
        <f t="shared" si="2"/>
        <v>534</v>
      </c>
      <c r="L147" s="115">
        <f>RANK(K147,$K$2:$K$308,0)</f>
        <v>146</v>
      </c>
    </row>
    <row r="148" customFormat="1" customHeight="1" spans="1:12">
      <c r="A148" s="106">
        <v>190606</v>
      </c>
      <c r="B148" s="107" t="s">
        <v>229</v>
      </c>
      <c r="C148" s="105">
        <v>66</v>
      </c>
      <c r="D148" s="105">
        <v>64.5</v>
      </c>
      <c r="E148" s="105">
        <v>72.5</v>
      </c>
      <c r="F148" s="105">
        <v>72</v>
      </c>
      <c r="G148" s="105">
        <v>74</v>
      </c>
      <c r="H148" s="105">
        <v>47</v>
      </c>
      <c r="I148" s="105">
        <v>61</v>
      </c>
      <c r="J148" s="105">
        <v>77</v>
      </c>
      <c r="K148" s="114">
        <f t="shared" si="2"/>
        <v>534</v>
      </c>
      <c r="L148" s="115">
        <f>RANK(K148,$K$2:$K$308,0)</f>
        <v>146</v>
      </c>
    </row>
    <row r="149" customFormat="1" customHeight="1" spans="1:12">
      <c r="A149" s="106">
        <v>190528</v>
      </c>
      <c r="B149" s="107" t="s">
        <v>212</v>
      </c>
      <c r="C149" s="105">
        <v>82</v>
      </c>
      <c r="D149" s="105">
        <v>42.5</v>
      </c>
      <c r="E149" s="105">
        <v>54</v>
      </c>
      <c r="F149" s="105">
        <v>75</v>
      </c>
      <c r="G149" s="105">
        <v>78</v>
      </c>
      <c r="H149" s="105">
        <v>56</v>
      </c>
      <c r="I149" s="105">
        <v>91</v>
      </c>
      <c r="J149" s="105">
        <v>52</v>
      </c>
      <c r="K149" s="114">
        <f t="shared" si="2"/>
        <v>530.5</v>
      </c>
      <c r="L149" s="115">
        <f>RANK(K149,$K$2:$K$308,0)</f>
        <v>148</v>
      </c>
    </row>
    <row r="150" customFormat="1" customHeight="1" spans="1:12">
      <c r="A150" s="106">
        <v>190238</v>
      </c>
      <c r="B150" s="107" t="s">
        <v>105</v>
      </c>
      <c r="C150" s="105">
        <v>73.5</v>
      </c>
      <c r="D150" s="105">
        <v>62.5</v>
      </c>
      <c r="E150" s="105">
        <v>35</v>
      </c>
      <c r="F150" s="105">
        <v>77</v>
      </c>
      <c r="G150" s="105">
        <v>77</v>
      </c>
      <c r="H150" s="105">
        <v>63</v>
      </c>
      <c r="I150" s="105">
        <v>54</v>
      </c>
      <c r="J150" s="105">
        <v>88</v>
      </c>
      <c r="K150" s="114">
        <f t="shared" si="2"/>
        <v>530</v>
      </c>
      <c r="L150" s="115">
        <f>RANK(K150,$K$2:$K$308,0)</f>
        <v>149</v>
      </c>
    </row>
    <row r="151" customFormat="1" customHeight="1" spans="1:12">
      <c r="A151" s="106">
        <v>190202</v>
      </c>
      <c r="B151" s="107" t="s">
        <v>71</v>
      </c>
      <c r="C151" s="105">
        <v>63.5</v>
      </c>
      <c r="D151" s="105">
        <v>99</v>
      </c>
      <c r="E151" s="105">
        <v>48.5</v>
      </c>
      <c r="F151" s="105">
        <v>74</v>
      </c>
      <c r="G151" s="105">
        <v>65</v>
      </c>
      <c r="H151" s="105">
        <v>40</v>
      </c>
      <c r="I151" s="105">
        <v>60</v>
      </c>
      <c r="J151" s="105">
        <v>79</v>
      </c>
      <c r="K151" s="114">
        <f t="shared" si="2"/>
        <v>529</v>
      </c>
      <c r="L151" s="115">
        <f>RANK(K151,$K$2:$K$308,0)</f>
        <v>150</v>
      </c>
    </row>
    <row r="152" customFormat="1" customHeight="1" spans="1:12">
      <c r="A152" s="106">
        <v>190638</v>
      </c>
      <c r="B152" s="107" t="s">
        <v>257</v>
      </c>
      <c r="C152" s="105">
        <v>75</v>
      </c>
      <c r="D152" s="105">
        <v>62.5</v>
      </c>
      <c r="E152" s="105">
        <v>58.5</v>
      </c>
      <c r="F152" s="105">
        <v>74</v>
      </c>
      <c r="G152" s="105">
        <v>73</v>
      </c>
      <c r="H152" s="105">
        <v>52</v>
      </c>
      <c r="I152" s="105">
        <v>87</v>
      </c>
      <c r="J152" s="105">
        <v>47</v>
      </c>
      <c r="K152" s="114">
        <f t="shared" si="2"/>
        <v>529</v>
      </c>
      <c r="L152" s="115">
        <f>RANK(K152,$K$2:$K$308,0)</f>
        <v>150</v>
      </c>
    </row>
    <row r="153" customFormat="1" customHeight="1" spans="1:12">
      <c r="A153" s="109">
        <v>190140</v>
      </c>
      <c r="B153" s="110" t="s">
        <v>58</v>
      </c>
      <c r="C153" s="105">
        <v>80.5</v>
      </c>
      <c r="D153" s="105">
        <v>87.5</v>
      </c>
      <c r="E153" s="105">
        <v>62.5</v>
      </c>
      <c r="F153" s="105">
        <v>54</v>
      </c>
      <c r="G153" s="105">
        <v>64</v>
      </c>
      <c r="H153" s="105">
        <v>48</v>
      </c>
      <c r="I153" s="105">
        <v>59</v>
      </c>
      <c r="J153" s="105">
        <v>73</v>
      </c>
      <c r="K153" s="114">
        <f t="shared" si="2"/>
        <v>528.5</v>
      </c>
      <c r="L153" s="115">
        <f>RANK(K153,$K$2:$K$308,0)</f>
        <v>152</v>
      </c>
    </row>
    <row r="154" customFormat="1" customHeight="1" spans="1:12">
      <c r="A154" s="106">
        <v>190507</v>
      </c>
      <c r="B154" s="107" t="s">
        <v>192</v>
      </c>
      <c r="C154" s="105">
        <v>74.5</v>
      </c>
      <c r="D154" s="105">
        <v>22.5</v>
      </c>
      <c r="E154" s="105">
        <v>65</v>
      </c>
      <c r="F154" s="105">
        <v>76</v>
      </c>
      <c r="G154" s="105">
        <v>82</v>
      </c>
      <c r="H154" s="105">
        <v>73</v>
      </c>
      <c r="I154" s="105">
        <v>81</v>
      </c>
      <c r="J154" s="105">
        <v>54</v>
      </c>
      <c r="K154" s="114">
        <f t="shared" si="2"/>
        <v>528</v>
      </c>
      <c r="L154" s="115">
        <f>RANK(K154,$K$2:$K$308,0)</f>
        <v>153</v>
      </c>
    </row>
    <row r="155" customFormat="1" customHeight="1" spans="1:12">
      <c r="A155" s="109">
        <v>190126</v>
      </c>
      <c r="B155" s="110" t="s">
        <v>45</v>
      </c>
      <c r="C155" s="105">
        <v>73</v>
      </c>
      <c r="D155" s="105">
        <v>69</v>
      </c>
      <c r="E155" s="105">
        <v>61.5</v>
      </c>
      <c r="F155" s="105">
        <v>58</v>
      </c>
      <c r="G155" s="105">
        <v>66</v>
      </c>
      <c r="H155" s="105">
        <v>61</v>
      </c>
      <c r="I155" s="105">
        <v>64</v>
      </c>
      <c r="J155" s="105">
        <v>75</v>
      </c>
      <c r="K155" s="114">
        <f t="shared" si="2"/>
        <v>527.5</v>
      </c>
      <c r="L155" s="115">
        <f>RANK(K155,$K$2:$K$308,0)</f>
        <v>154</v>
      </c>
    </row>
    <row r="156" customFormat="1" customHeight="1" spans="1:12">
      <c r="A156" s="106">
        <v>190418</v>
      </c>
      <c r="B156" s="107" t="s">
        <v>165</v>
      </c>
      <c r="C156" s="105">
        <v>93.5</v>
      </c>
      <c r="D156" s="105">
        <v>46</v>
      </c>
      <c r="E156" s="105">
        <v>61</v>
      </c>
      <c r="F156" s="105">
        <v>73</v>
      </c>
      <c r="G156" s="105">
        <v>67</v>
      </c>
      <c r="H156" s="105">
        <v>56</v>
      </c>
      <c r="I156" s="105">
        <v>71</v>
      </c>
      <c r="J156" s="105">
        <v>55</v>
      </c>
      <c r="K156" s="114">
        <f t="shared" si="2"/>
        <v>522.5</v>
      </c>
      <c r="L156" s="115">
        <f>RANK(K156,$K$2:$K$308,0)</f>
        <v>155</v>
      </c>
    </row>
    <row r="157" customFormat="1" customHeight="1" spans="1:12">
      <c r="A157" s="106">
        <v>190635</v>
      </c>
      <c r="B157" s="107" t="s">
        <v>254</v>
      </c>
      <c r="C157" s="105">
        <v>66.5</v>
      </c>
      <c r="D157" s="105">
        <v>56</v>
      </c>
      <c r="E157" s="105">
        <v>92.5</v>
      </c>
      <c r="F157" s="105">
        <v>76</v>
      </c>
      <c r="G157" s="105">
        <v>43</v>
      </c>
      <c r="H157" s="105">
        <v>58</v>
      </c>
      <c r="I157" s="105">
        <v>74</v>
      </c>
      <c r="J157" s="105">
        <v>56</v>
      </c>
      <c r="K157" s="114">
        <f t="shared" si="2"/>
        <v>522</v>
      </c>
      <c r="L157" s="115">
        <f>RANK(K157,$K$2:$K$308,0)</f>
        <v>156</v>
      </c>
    </row>
    <row r="158" customFormat="1" customHeight="1" spans="1:12">
      <c r="A158" s="106">
        <v>190416</v>
      </c>
      <c r="B158" s="107" t="s">
        <v>163</v>
      </c>
      <c r="C158" s="105">
        <v>63.5</v>
      </c>
      <c r="D158" s="105">
        <v>88.5</v>
      </c>
      <c r="E158" s="105">
        <v>44.5</v>
      </c>
      <c r="F158" s="105">
        <v>69</v>
      </c>
      <c r="G158" s="105">
        <v>83</v>
      </c>
      <c r="H158" s="105">
        <v>60</v>
      </c>
      <c r="I158" s="105">
        <v>62</v>
      </c>
      <c r="J158" s="105">
        <v>50</v>
      </c>
      <c r="K158" s="114">
        <f t="shared" si="2"/>
        <v>520.5</v>
      </c>
      <c r="L158" s="115">
        <f>RANK(K158,$K$2:$K$308,0)</f>
        <v>157</v>
      </c>
    </row>
    <row r="159" customFormat="1" customHeight="1" spans="1:12">
      <c r="A159" s="109">
        <v>190136</v>
      </c>
      <c r="B159" s="110" t="s">
        <v>54</v>
      </c>
      <c r="C159" s="105">
        <v>78</v>
      </c>
      <c r="D159" s="105">
        <v>34</v>
      </c>
      <c r="E159" s="105">
        <v>43.5</v>
      </c>
      <c r="F159" s="105">
        <v>77</v>
      </c>
      <c r="G159" s="105">
        <v>68</v>
      </c>
      <c r="H159" s="105">
        <v>95</v>
      </c>
      <c r="I159" s="105">
        <v>72</v>
      </c>
      <c r="J159" s="105">
        <v>50</v>
      </c>
      <c r="K159" s="114">
        <f t="shared" si="2"/>
        <v>517.5</v>
      </c>
      <c r="L159" s="115">
        <f>RANK(K159,$K$2:$K$308,0)</f>
        <v>158</v>
      </c>
    </row>
    <row r="160" customFormat="1" customHeight="1" spans="1:12">
      <c r="A160" s="106">
        <v>190814</v>
      </c>
      <c r="B160" s="107" t="s">
        <v>309</v>
      </c>
      <c r="C160" s="105">
        <v>76</v>
      </c>
      <c r="D160" s="105">
        <v>67</v>
      </c>
      <c r="E160" s="105">
        <v>61.5</v>
      </c>
      <c r="F160" s="105">
        <v>78</v>
      </c>
      <c r="G160" s="105">
        <v>83</v>
      </c>
      <c r="H160" s="105">
        <v>49</v>
      </c>
      <c r="I160" s="105">
        <v>56</v>
      </c>
      <c r="J160" s="105">
        <v>47</v>
      </c>
      <c r="K160" s="114">
        <f t="shared" si="2"/>
        <v>517.5</v>
      </c>
      <c r="L160" s="115">
        <f>RANK(K160,$K$2:$K$308,0)</f>
        <v>158</v>
      </c>
    </row>
    <row r="161" customFormat="1" customHeight="1" spans="1:12">
      <c r="A161" s="109">
        <v>190112</v>
      </c>
      <c r="B161" s="110" t="s">
        <v>31</v>
      </c>
      <c r="C161" s="105">
        <v>78.5</v>
      </c>
      <c r="D161" s="105">
        <v>79</v>
      </c>
      <c r="E161" s="105">
        <v>58.5</v>
      </c>
      <c r="F161" s="105">
        <v>63</v>
      </c>
      <c r="G161" s="105">
        <v>69</v>
      </c>
      <c r="H161" s="105">
        <v>59</v>
      </c>
      <c r="I161" s="105">
        <v>49</v>
      </c>
      <c r="J161" s="105">
        <v>61</v>
      </c>
      <c r="K161" s="114">
        <f t="shared" si="2"/>
        <v>517</v>
      </c>
      <c r="L161" s="115">
        <f>RANK(K161,$K$2:$K$308,0)</f>
        <v>160</v>
      </c>
    </row>
    <row r="162" customFormat="1" customHeight="1" spans="1:12">
      <c r="A162" s="109">
        <v>190113</v>
      </c>
      <c r="B162" s="110" t="s">
        <v>32</v>
      </c>
      <c r="C162" s="105">
        <v>85.5</v>
      </c>
      <c r="D162" s="105">
        <v>69.5</v>
      </c>
      <c r="E162" s="105">
        <v>53</v>
      </c>
      <c r="F162" s="105">
        <v>76</v>
      </c>
      <c r="G162" s="105">
        <v>74</v>
      </c>
      <c r="H162" s="105">
        <v>51</v>
      </c>
      <c r="I162" s="105">
        <v>38</v>
      </c>
      <c r="J162" s="105">
        <v>69</v>
      </c>
      <c r="K162" s="114">
        <f t="shared" si="2"/>
        <v>516</v>
      </c>
      <c r="L162" s="115">
        <f>RANK(K162,$K$2:$K$308,0)</f>
        <v>161</v>
      </c>
    </row>
    <row r="163" customFormat="1" customHeight="1" spans="1:12">
      <c r="A163" s="106">
        <v>190812</v>
      </c>
      <c r="B163" s="107" t="s">
        <v>307</v>
      </c>
      <c r="C163" s="105">
        <v>76.5</v>
      </c>
      <c r="D163" s="105">
        <v>34</v>
      </c>
      <c r="E163" s="105">
        <v>75</v>
      </c>
      <c r="F163" s="105">
        <v>72</v>
      </c>
      <c r="G163" s="105">
        <v>74</v>
      </c>
      <c r="H163" s="105">
        <v>49</v>
      </c>
      <c r="I163" s="105">
        <v>66</v>
      </c>
      <c r="J163" s="105">
        <v>68</v>
      </c>
      <c r="K163" s="114">
        <f t="shared" si="2"/>
        <v>514.5</v>
      </c>
      <c r="L163" s="115">
        <f>RANK(K163,$K$2:$K$308,0)</f>
        <v>162</v>
      </c>
    </row>
    <row r="164" customFormat="1" customHeight="1" spans="1:12">
      <c r="A164" s="106">
        <v>190531</v>
      </c>
      <c r="B164" s="107" t="s">
        <v>215</v>
      </c>
      <c r="C164" s="105">
        <v>69.5</v>
      </c>
      <c r="D164" s="105">
        <v>31</v>
      </c>
      <c r="E164" s="105">
        <v>44</v>
      </c>
      <c r="F164" s="105">
        <v>90</v>
      </c>
      <c r="G164" s="105">
        <v>71</v>
      </c>
      <c r="H164" s="105">
        <v>49</v>
      </c>
      <c r="I164" s="105">
        <v>79</v>
      </c>
      <c r="J164" s="105">
        <v>80</v>
      </c>
      <c r="K164" s="114">
        <f t="shared" si="2"/>
        <v>513.5</v>
      </c>
      <c r="L164" s="115">
        <f>RANK(K164,$K$2:$K$308,0)</f>
        <v>163</v>
      </c>
    </row>
    <row r="165" customFormat="1" customHeight="1" spans="1:12">
      <c r="A165" s="106">
        <v>190706</v>
      </c>
      <c r="B165" s="107" t="s">
        <v>266</v>
      </c>
      <c r="C165" s="105">
        <v>31</v>
      </c>
      <c r="D165" s="105">
        <v>78.5</v>
      </c>
      <c r="E165" s="105">
        <v>57</v>
      </c>
      <c r="F165" s="105">
        <v>76</v>
      </c>
      <c r="G165" s="105">
        <v>59</v>
      </c>
      <c r="H165" s="105">
        <v>71</v>
      </c>
      <c r="I165" s="105">
        <v>72</v>
      </c>
      <c r="J165" s="105">
        <v>69</v>
      </c>
      <c r="K165" s="114">
        <f t="shared" si="2"/>
        <v>513.5</v>
      </c>
      <c r="L165" s="115">
        <f>RANK(K165,$K$2:$K$308,0)</f>
        <v>163</v>
      </c>
    </row>
    <row r="166" customFormat="1" customHeight="1" spans="1:12">
      <c r="A166" s="109">
        <v>190103</v>
      </c>
      <c r="B166" s="110" t="s">
        <v>22</v>
      </c>
      <c r="C166" s="105">
        <v>71.5</v>
      </c>
      <c r="D166" s="105">
        <v>62.5</v>
      </c>
      <c r="E166" s="105">
        <v>55.5</v>
      </c>
      <c r="F166" s="105">
        <v>63</v>
      </c>
      <c r="G166" s="105">
        <v>66</v>
      </c>
      <c r="H166" s="105">
        <v>69</v>
      </c>
      <c r="I166" s="105">
        <v>59</v>
      </c>
      <c r="J166" s="105">
        <v>65</v>
      </c>
      <c r="K166" s="114">
        <f t="shared" si="2"/>
        <v>511.5</v>
      </c>
      <c r="L166" s="115">
        <f>RANK(K166,$K$2:$K$308,0)</f>
        <v>165</v>
      </c>
    </row>
    <row r="167" customFormat="1" customHeight="1" spans="1:12">
      <c r="A167" s="106">
        <v>190807</v>
      </c>
      <c r="B167" s="107" t="s">
        <v>302</v>
      </c>
      <c r="C167" s="105">
        <v>60</v>
      </c>
      <c r="D167" s="105">
        <v>61</v>
      </c>
      <c r="E167" s="105">
        <v>35</v>
      </c>
      <c r="F167" s="105">
        <v>75</v>
      </c>
      <c r="G167" s="105">
        <v>72</v>
      </c>
      <c r="H167" s="105">
        <v>74</v>
      </c>
      <c r="I167" s="105">
        <v>72</v>
      </c>
      <c r="J167" s="105">
        <v>62</v>
      </c>
      <c r="K167" s="114">
        <f t="shared" si="2"/>
        <v>511</v>
      </c>
      <c r="L167" s="115">
        <f>RANK(K167,$K$2:$K$308,0)</f>
        <v>166</v>
      </c>
    </row>
    <row r="168" customFormat="1" customHeight="1" spans="1:12">
      <c r="A168" s="106">
        <v>190305</v>
      </c>
      <c r="B168" s="107" t="s">
        <v>112</v>
      </c>
      <c r="C168" s="108">
        <v>88.5</v>
      </c>
      <c r="D168" s="105">
        <v>76</v>
      </c>
      <c r="E168" s="105">
        <v>29</v>
      </c>
      <c r="F168" s="105">
        <v>77</v>
      </c>
      <c r="G168" s="105">
        <v>58</v>
      </c>
      <c r="H168" s="105">
        <v>55</v>
      </c>
      <c r="I168" s="105">
        <v>66</v>
      </c>
      <c r="J168" s="105">
        <v>61</v>
      </c>
      <c r="K168" s="114">
        <f t="shared" si="2"/>
        <v>510.5</v>
      </c>
      <c r="L168" s="115">
        <f>RANK(K168,$K$2:$K$308,0)</f>
        <v>167</v>
      </c>
    </row>
    <row r="169" customFormat="1" customHeight="1" spans="1:12">
      <c r="A169" s="106">
        <v>190414</v>
      </c>
      <c r="B169" s="107" t="s">
        <v>161</v>
      </c>
      <c r="C169" s="105">
        <v>87</v>
      </c>
      <c r="D169" s="105">
        <v>60.5</v>
      </c>
      <c r="E169" s="105">
        <v>41.5</v>
      </c>
      <c r="F169" s="105">
        <v>67</v>
      </c>
      <c r="G169" s="105">
        <v>69</v>
      </c>
      <c r="H169" s="105">
        <v>59</v>
      </c>
      <c r="I169" s="105">
        <v>76</v>
      </c>
      <c r="J169" s="105">
        <v>50</v>
      </c>
      <c r="K169" s="114">
        <f t="shared" si="2"/>
        <v>510</v>
      </c>
      <c r="L169" s="115">
        <f>RANK(K169,$K$2:$K$308,0)</f>
        <v>168</v>
      </c>
    </row>
    <row r="170" customFormat="1" customHeight="1" spans="1:12">
      <c r="A170" s="106">
        <v>190318</v>
      </c>
      <c r="B170" s="107" t="s">
        <v>125</v>
      </c>
      <c r="C170" s="108">
        <v>82.5</v>
      </c>
      <c r="D170" s="105">
        <v>42</v>
      </c>
      <c r="E170" s="105">
        <v>71.5</v>
      </c>
      <c r="F170" s="105">
        <v>74</v>
      </c>
      <c r="G170" s="105">
        <v>69</v>
      </c>
      <c r="H170" s="105">
        <v>47</v>
      </c>
      <c r="I170" s="105">
        <v>68</v>
      </c>
      <c r="J170" s="105">
        <v>55</v>
      </c>
      <c r="K170" s="114">
        <f t="shared" si="2"/>
        <v>509</v>
      </c>
      <c r="L170" s="115">
        <f>RANK(K170,$K$2:$K$308,0)</f>
        <v>169</v>
      </c>
    </row>
    <row r="171" customFormat="1" customHeight="1" spans="1:12">
      <c r="A171" s="106">
        <v>190536</v>
      </c>
      <c r="B171" s="107" t="s">
        <v>219</v>
      </c>
      <c r="C171" s="105">
        <v>53.5</v>
      </c>
      <c r="D171" s="105">
        <v>36.5</v>
      </c>
      <c r="E171" s="105">
        <v>69</v>
      </c>
      <c r="F171" s="105">
        <v>76</v>
      </c>
      <c r="G171" s="105">
        <v>70</v>
      </c>
      <c r="H171" s="105">
        <v>45</v>
      </c>
      <c r="I171" s="105">
        <v>75</v>
      </c>
      <c r="J171" s="105">
        <v>78</v>
      </c>
      <c r="K171" s="114">
        <f t="shared" si="2"/>
        <v>503</v>
      </c>
      <c r="L171" s="115">
        <f>RANK(K171,$K$2:$K$308,0)</f>
        <v>170</v>
      </c>
    </row>
    <row r="172" customFormat="1" customHeight="1" spans="1:12">
      <c r="A172" s="106">
        <v>190813</v>
      </c>
      <c r="B172" s="107" t="s">
        <v>308</v>
      </c>
      <c r="C172" s="105">
        <v>64</v>
      </c>
      <c r="D172" s="105">
        <v>27</v>
      </c>
      <c r="E172" s="105">
        <v>74</v>
      </c>
      <c r="F172" s="105">
        <v>78</v>
      </c>
      <c r="G172" s="105">
        <v>85</v>
      </c>
      <c r="H172" s="105">
        <v>76</v>
      </c>
      <c r="I172" s="105">
        <v>46</v>
      </c>
      <c r="J172" s="105">
        <v>51</v>
      </c>
      <c r="K172" s="114">
        <f t="shared" si="2"/>
        <v>501</v>
      </c>
      <c r="L172" s="115">
        <f>RANK(K172,$K$2:$K$308,0)</f>
        <v>171</v>
      </c>
    </row>
    <row r="173" customFormat="1" customHeight="1" spans="1:12">
      <c r="A173" s="106">
        <v>190411</v>
      </c>
      <c r="B173" s="107" t="s">
        <v>158</v>
      </c>
      <c r="C173" s="105">
        <v>86</v>
      </c>
      <c r="D173" s="105">
        <v>60</v>
      </c>
      <c r="E173" s="105">
        <v>49</v>
      </c>
      <c r="F173" s="105">
        <v>63</v>
      </c>
      <c r="G173" s="105">
        <v>61</v>
      </c>
      <c r="H173" s="105">
        <v>57</v>
      </c>
      <c r="I173" s="105">
        <v>53</v>
      </c>
      <c r="J173" s="105">
        <v>70</v>
      </c>
      <c r="K173" s="114">
        <f t="shared" si="2"/>
        <v>499</v>
      </c>
      <c r="L173" s="115">
        <f>RANK(K173,$K$2:$K$308,0)</f>
        <v>172</v>
      </c>
    </row>
    <row r="174" customFormat="1" customHeight="1" spans="1:12">
      <c r="A174" s="106">
        <v>190723</v>
      </c>
      <c r="B174" s="107" t="s">
        <v>281</v>
      </c>
      <c r="C174" s="105">
        <v>62</v>
      </c>
      <c r="D174" s="105">
        <v>71</v>
      </c>
      <c r="E174" s="105">
        <v>39.5</v>
      </c>
      <c r="F174" s="105">
        <v>73</v>
      </c>
      <c r="G174" s="105">
        <v>59</v>
      </c>
      <c r="H174" s="105">
        <v>47</v>
      </c>
      <c r="I174" s="105">
        <v>70</v>
      </c>
      <c r="J174" s="105">
        <v>75</v>
      </c>
      <c r="K174" s="114">
        <f t="shared" si="2"/>
        <v>496.5</v>
      </c>
      <c r="L174" s="115">
        <f>RANK(K174,$K$2:$K$308,0)</f>
        <v>173</v>
      </c>
    </row>
    <row r="175" customFormat="1" customHeight="1" spans="1:12">
      <c r="A175" s="106">
        <v>190420</v>
      </c>
      <c r="B175" s="107" t="s">
        <v>167</v>
      </c>
      <c r="C175" s="105">
        <v>78</v>
      </c>
      <c r="D175" s="105">
        <v>56</v>
      </c>
      <c r="E175" s="105">
        <v>52</v>
      </c>
      <c r="F175" s="105">
        <v>63</v>
      </c>
      <c r="G175" s="105">
        <v>64</v>
      </c>
      <c r="H175" s="105">
        <v>52</v>
      </c>
      <c r="I175" s="105">
        <v>67</v>
      </c>
      <c r="J175" s="105">
        <v>61</v>
      </c>
      <c r="K175" s="114">
        <f t="shared" si="2"/>
        <v>493</v>
      </c>
      <c r="L175" s="115">
        <f>RANK(K175,$K$2:$K$308,0)</f>
        <v>174</v>
      </c>
    </row>
    <row r="176" customFormat="1" customHeight="1" spans="1:12">
      <c r="A176" s="106">
        <v>190805</v>
      </c>
      <c r="B176" s="107" t="s">
        <v>301</v>
      </c>
      <c r="C176" s="105">
        <v>55</v>
      </c>
      <c r="D176" s="105">
        <v>57.5</v>
      </c>
      <c r="E176" s="105">
        <v>71.5</v>
      </c>
      <c r="F176" s="105">
        <v>73</v>
      </c>
      <c r="G176" s="105">
        <v>66</v>
      </c>
      <c r="H176" s="105">
        <v>58</v>
      </c>
      <c r="I176" s="105">
        <v>62</v>
      </c>
      <c r="J176" s="105">
        <v>47</v>
      </c>
      <c r="K176" s="114">
        <f t="shared" si="2"/>
        <v>490</v>
      </c>
      <c r="L176" s="115">
        <f>RANK(K176,$K$2:$K$308,0)</f>
        <v>175</v>
      </c>
    </row>
    <row r="177" customFormat="1" customHeight="1" spans="1:12">
      <c r="A177" s="106">
        <v>190636</v>
      </c>
      <c r="B177" s="107" t="s">
        <v>255</v>
      </c>
      <c r="C177" s="105">
        <v>59</v>
      </c>
      <c r="D177" s="105">
        <v>26.5</v>
      </c>
      <c r="E177" s="105">
        <v>98</v>
      </c>
      <c r="F177" s="105">
        <v>72</v>
      </c>
      <c r="G177" s="105">
        <v>70</v>
      </c>
      <c r="H177" s="105">
        <v>48</v>
      </c>
      <c r="I177" s="105">
        <v>41</v>
      </c>
      <c r="J177" s="105">
        <v>75</v>
      </c>
      <c r="K177" s="114">
        <f t="shared" si="2"/>
        <v>489.5</v>
      </c>
      <c r="L177" s="115">
        <f>RANK(K177,$K$2:$K$308,0)</f>
        <v>176</v>
      </c>
    </row>
    <row r="178" customFormat="1" customHeight="1" spans="1:12">
      <c r="A178" s="106">
        <v>190711</v>
      </c>
      <c r="B178" s="107" t="s">
        <v>271</v>
      </c>
      <c r="C178" s="105">
        <v>68.5</v>
      </c>
      <c r="D178" s="105">
        <v>62</v>
      </c>
      <c r="E178" s="105">
        <v>23</v>
      </c>
      <c r="F178" s="105">
        <v>75</v>
      </c>
      <c r="G178" s="105">
        <v>62</v>
      </c>
      <c r="H178" s="105">
        <v>55</v>
      </c>
      <c r="I178" s="105">
        <v>66</v>
      </c>
      <c r="J178" s="105">
        <v>78</v>
      </c>
      <c r="K178" s="114">
        <f t="shared" si="2"/>
        <v>489.5</v>
      </c>
      <c r="L178" s="115">
        <f>RANK(K178,$K$2:$K$308,0)</f>
        <v>176</v>
      </c>
    </row>
    <row r="179" customFormat="1" customHeight="1" spans="1:12">
      <c r="A179" s="106">
        <v>190605</v>
      </c>
      <c r="B179" s="107" t="s">
        <v>228</v>
      </c>
      <c r="C179" s="105">
        <v>38.5</v>
      </c>
      <c r="D179" s="105">
        <v>90.5</v>
      </c>
      <c r="E179" s="105">
        <v>70</v>
      </c>
      <c r="F179" s="105">
        <v>68</v>
      </c>
      <c r="G179" s="105">
        <v>44</v>
      </c>
      <c r="H179" s="105">
        <v>60</v>
      </c>
      <c r="I179" s="105">
        <v>42</v>
      </c>
      <c r="J179" s="105">
        <v>75</v>
      </c>
      <c r="K179" s="114">
        <f t="shared" si="2"/>
        <v>488</v>
      </c>
      <c r="L179" s="115">
        <f>RANK(K179,$K$2:$K$308,0)</f>
        <v>178</v>
      </c>
    </row>
    <row r="180" customFormat="1" customHeight="1" spans="1:12">
      <c r="A180" s="106">
        <v>190626</v>
      </c>
      <c r="B180" s="107" t="s">
        <v>247</v>
      </c>
      <c r="C180" s="105">
        <v>75</v>
      </c>
      <c r="D180" s="105">
        <v>47.5</v>
      </c>
      <c r="E180" s="105">
        <v>65</v>
      </c>
      <c r="F180" s="105">
        <v>71</v>
      </c>
      <c r="G180" s="105">
        <v>76</v>
      </c>
      <c r="H180" s="105">
        <v>41</v>
      </c>
      <c r="I180" s="105">
        <v>55</v>
      </c>
      <c r="J180" s="105">
        <v>57</v>
      </c>
      <c r="K180" s="114">
        <f t="shared" si="2"/>
        <v>487.5</v>
      </c>
      <c r="L180" s="115">
        <f>RANK(K180,$K$2:$K$308,0)</f>
        <v>179</v>
      </c>
    </row>
    <row r="181" customFormat="1" customHeight="1" spans="1:12">
      <c r="A181" s="106">
        <v>190226</v>
      </c>
      <c r="B181" s="107" t="s">
        <v>93</v>
      </c>
      <c r="C181" s="105">
        <v>90.5</v>
      </c>
      <c r="D181" s="105">
        <v>25.5</v>
      </c>
      <c r="E181" s="105">
        <v>58.5</v>
      </c>
      <c r="F181" s="105">
        <v>81</v>
      </c>
      <c r="G181" s="105">
        <v>72</v>
      </c>
      <c r="H181" s="105">
        <v>52</v>
      </c>
      <c r="I181" s="105">
        <v>55</v>
      </c>
      <c r="J181" s="105">
        <v>52</v>
      </c>
      <c r="K181" s="114">
        <f t="shared" si="2"/>
        <v>486.5</v>
      </c>
      <c r="L181" s="115">
        <f>RANK(K181,$K$2:$K$308,0)</f>
        <v>180</v>
      </c>
    </row>
    <row r="182" customFormat="1" customHeight="1" spans="1:12">
      <c r="A182" s="106">
        <v>190515</v>
      </c>
      <c r="B182" s="107" t="s">
        <v>200</v>
      </c>
      <c r="C182" s="105">
        <v>65</v>
      </c>
      <c r="D182" s="105">
        <v>53.5</v>
      </c>
      <c r="E182" s="105">
        <v>53</v>
      </c>
      <c r="F182" s="105">
        <v>66</v>
      </c>
      <c r="G182" s="105">
        <v>55</v>
      </c>
      <c r="H182" s="105">
        <v>51</v>
      </c>
      <c r="I182" s="105">
        <v>66</v>
      </c>
      <c r="J182" s="105">
        <v>77</v>
      </c>
      <c r="K182" s="114">
        <f t="shared" si="2"/>
        <v>486.5</v>
      </c>
      <c r="L182" s="115">
        <f>RANK(K182,$K$2:$K$308,0)</f>
        <v>180</v>
      </c>
    </row>
    <row r="183" customFormat="1" customHeight="1" spans="1:12">
      <c r="A183" s="106">
        <v>190407</v>
      </c>
      <c r="B183" s="107" t="s">
        <v>154</v>
      </c>
      <c r="C183" s="105">
        <v>86</v>
      </c>
      <c r="D183" s="105">
        <v>47.5</v>
      </c>
      <c r="E183" s="105">
        <v>45.5</v>
      </c>
      <c r="F183" s="105">
        <v>66</v>
      </c>
      <c r="G183" s="105">
        <v>88</v>
      </c>
      <c r="H183" s="105">
        <v>53</v>
      </c>
      <c r="I183" s="105">
        <v>52</v>
      </c>
      <c r="J183" s="105">
        <v>47</v>
      </c>
      <c r="K183" s="114">
        <f t="shared" si="2"/>
        <v>485</v>
      </c>
      <c r="L183" s="115">
        <f>RANK(K183,$K$2:$K$308,0)</f>
        <v>182</v>
      </c>
    </row>
    <row r="184" customFormat="1" customHeight="1" spans="1:12">
      <c r="A184" s="106">
        <v>190714</v>
      </c>
      <c r="B184" s="107" t="s">
        <v>274</v>
      </c>
      <c r="C184" s="105">
        <v>80.5</v>
      </c>
      <c r="D184" s="105">
        <v>44.5</v>
      </c>
      <c r="E184" s="105">
        <v>61</v>
      </c>
      <c r="F184" s="105">
        <v>81</v>
      </c>
      <c r="G184" s="105">
        <v>65</v>
      </c>
      <c r="H184" s="105">
        <v>43</v>
      </c>
      <c r="I184" s="105">
        <v>62</v>
      </c>
      <c r="J184" s="105">
        <v>48</v>
      </c>
      <c r="K184" s="114">
        <f t="shared" si="2"/>
        <v>485</v>
      </c>
      <c r="L184" s="115">
        <f>RANK(K184,$K$2:$K$308,0)</f>
        <v>182</v>
      </c>
    </row>
    <row r="185" customFormat="1" customHeight="1" spans="1:12">
      <c r="A185" s="106">
        <v>190313</v>
      </c>
      <c r="B185" s="107" t="s">
        <v>120</v>
      </c>
      <c r="C185" s="108">
        <v>70.5</v>
      </c>
      <c r="D185" s="105">
        <v>75</v>
      </c>
      <c r="E185" s="105">
        <v>77</v>
      </c>
      <c r="F185" s="105">
        <v>65</v>
      </c>
      <c r="G185" s="105">
        <v>51</v>
      </c>
      <c r="H185" s="105">
        <v>55</v>
      </c>
      <c r="I185" s="105">
        <v>55</v>
      </c>
      <c r="J185" s="105">
        <v>35</v>
      </c>
      <c r="K185" s="114">
        <f t="shared" si="2"/>
        <v>483.5</v>
      </c>
      <c r="L185" s="115">
        <f>RANK(K185,$K$2:$K$308,0)</f>
        <v>184</v>
      </c>
    </row>
    <row r="186" customFormat="1" customHeight="1" spans="1:12">
      <c r="A186" s="106">
        <v>190603</v>
      </c>
      <c r="B186" s="107" t="s">
        <v>226</v>
      </c>
      <c r="C186" s="105">
        <v>74.5</v>
      </c>
      <c r="D186" s="105">
        <v>40</v>
      </c>
      <c r="E186" s="105">
        <v>57</v>
      </c>
      <c r="F186" s="105">
        <v>63</v>
      </c>
      <c r="G186" s="105">
        <v>63</v>
      </c>
      <c r="H186" s="105">
        <v>63</v>
      </c>
      <c r="I186" s="105">
        <v>70</v>
      </c>
      <c r="J186" s="105">
        <v>53</v>
      </c>
      <c r="K186" s="114">
        <f t="shared" si="2"/>
        <v>483.5</v>
      </c>
      <c r="L186" s="115">
        <f>RANK(K186,$K$2:$K$308,0)</f>
        <v>184</v>
      </c>
    </row>
    <row r="187" customFormat="1" customHeight="1" spans="1:12">
      <c r="A187" s="106">
        <v>190809</v>
      </c>
      <c r="B187" s="107" t="s">
        <v>304</v>
      </c>
      <c r="C187" s="105">
        <v>85</v>
      </c>
      <c r="D187" s="105">
        <v>14</v>
      </c>
      <c r="E187" s="105">
        <v>35.5</v>
      </c>
      <c r="F187" s="105">
        <v>83</v>
      </c>
      <c r="G187" s="105">
        <v>74</v>
      </c>
      <c r="H187" s="105">
        <v>77</v>
      </c>
      <c r="I187" s="105">
        <v>69</v>
      </c>
      <c r="J187" s="105">
        <v>46</v>
      </c>
      <c r="K187" s="114">
        <f t="shared" si="2"/>
        <v>483.5</v>
      </c>
      <c r="L187" s="115">
        <f>RANK(K187,$K$2:$K$308,0)</f>
        <v>184</v>
      </c>
    </row>
    <row r="188" customFormat="1" customHeight="1" spans="1:12">
      <c r="A188" s="109">
        <v>190123</v>
      </c>
      <c r="B188" s="110" t="s">
        <v>42</v>
      </c>
      <c r="C188" s="105">
        <v>74.5</v>
      </c>
      <c r="D188" s="105">
        <v>41.5</v>
      </c>
      <c r="E188" s="105">
        <v>48.5</v>
      </c>
      <c r="F188" s="105">
        <v>78</v>
      </c>
      <c r="G188" s="105">
        <v>62</v>
      </c>
      <c r="H188" s="105">
        <v>62</v>
      </c>
      <c r="I188" s="105">
        <v>60</v>
      </c>
      <c r="J188" s="105">
        <v>55</v>
      </c>
      <c r="K188" s="114">
        <f t="shared" si="2"/>
        <v>481.5</v>
      </c>
      <c r="L188" s="115">
        <f>RANK(K188,$K$2:$K$308,0)</f>
        <v>187</v>
      </c>
    </row>
    <row r="189" customFormat="1" customHeight="1" spans="1:12">
      <c r="A189" s="106">
        <v>190641</v>
      </c>
      <c r="B189" s="107" t="s">
        <v>260</v>
      </c>
      <c r="C189" s="105">
        <v>64.5</v>
      </c>
      <c r="D189" s="105">
        <v>52.5</v>
      </c>
      <c r="E189" s="105">
        <v>64</v>
      </c>
      <c r="F189" s="105">
        <v>72</v>
      </c>
      <c r="G189" s="105">
        <v>55</v>
      </c>
      <c r="H189" s="105">
        <v>38</v>
      </c>
      <c r="I189" s="105">
        <v>67</v>
      </c>
      <c r="J189" s="105">
        <v>67</v>
      </c>
      <c r="K189" s="114">
        <f t="shared" si="2"/>
        <v>480</v>
      </c>
      <c r="L189" s="115">
        <f>RANK(K189,$K$2:$K$308,0)</f>
        <v>188</v>
      </c>
    </row>
    <row r="190" customFormat="1" customHeight="1" spans="1:12">
      <c r="A190" s="106">
        <v>190822</v>
      </c>
      <c r="B190" s="107" t="s">
        <v>317</v>
      </c>
      <c r="C190" s="105">
        <v>76.5</v>
      </c>
      <c r="D190" s="105">
        <v>52.5</v>
      </c>
      <c r="E190" s="105">
        <v>67.5</v>
      </c>
      <c r="F190" s="105">
        <v>71</v>
      </c>
      <c r="G190" s="105">
        <v>67</v>
      </c>
      <c r="H190" s="105">
        <v>43</v>
      </c>
      <c r="I190" s="105">
        <v>46</v>
      </c>
      <c r="J190" s="105">
        <v>54</v>
      </c>
      <c r="K190" s="114">
        <f t="shared" si="2"/>
        <v>477.5</v>
      </c>
      <c r="L190" s="115">
        <f>RANK(K190,$K$2:$K$308,0)</f>
        <v>189</v>
      </c>
    </row>
    <row r="191" customFormat="1" customHeight="1" spans="1:12">
      <c r="A191" s="109">
        <v>190121</v>
      </c>
      <c r="B191" s="110" t="s">
        <v>40</v>
      </c>
      <c r="C191" s="105">
        <v>67</v>
      </c>
      <c r="D191" s="105">
        <v>67</v>
      </c>
      <c r="E191" s="105">
        <v>46.5</v>
      </c>
      <c r="F191" s="105">
        <v>63</v>
      </c>
      <c r="G191" s="105">
        <v>69</v>
      </c>
      <c r="H191" s="105">
        <v>66</v>
      </c>
      <c r="I191" s="105">
        <v>49</v>
      </c>
      <c r="J191" s="105">
        <v>49</v>
      </c>
      <c r="K191" s="114">
        <f t="shared" si="2"/>
        <v>476.5</v>
      </c>
      <c r="L191" s="115">
        <f>RANK(K191,$K$2:$K$308,0)</f>
        <v>190</v>
      </c>
    </row>
    <row r="192" customFormat="1" customHeight="1" spans="1:12">
      <c r="A192" s="106">
        <v>190329</v>
      </c>
      <c r="B192" s="107" t="s">
        <v>136</v>
      </c>
      <c r="C192" s="108">
        <v>78</v>
      </c>
      <c r="D192" s="105">
        <v>57</v>
      </c>
      <c r="E192" s="105">
        <v>78</v>
      </c>
      <c r="F192" s="105">
        <v>84</v>
      </c>
      <c r="G192" s="105">
        <v>46</v>
      </c>
      <c r="H192" s="105">
        <v>38</v>
      </c>
      <c r="I192" s="105">
        <v>38</v>
      </c>
      <c r="J192" s="105">
        <v>57</v>
      </c>
      <c r="K192" s="114">
        <f t="shared" si="2"/>
        <v>476</v>
      </c>
      <c r="L192" s="115">
        <f>RANK(K192,$K$2:$K$308,0)</f>
        <v>191</v>
      </c>
    </row>
    <row r="193" customFormat="1" customHeight="1" spans="1:12">
      <c r="A193" s="106">
        <v>190323</v>
      </c>
      <c r="B193" s="107" t="s">
        <v>130</v>
      </c>
      <c r="C193" s="108">
        <v>83.5</v>
      </c>
      <c r="D193" s="105">
        <v>26</v>
      </c>
      <c r="E193" s="105">
        <v>44</v>
      </c>
      <c r="F193" s="105">
        <v>64</v>
      </c>
      <c r="G193" s="105">
        <v>66</v>
      </c>
      <c r="H193" s="105">
        <v>59</v>
      </c>
      <c r="I193" s="105">
        <v>82</v>
      </c>
      <c r="J193" s="105">
        <v>51</v>
      </c>
      <c r="K193" s="114">
        <f t="shared" si="2"/>
        <v>475.5</v>
      </c>
      <c r="L193" s="115">
        <f>RANK(K193,$K$2:$K$308,0)</f>
        <v>192</v>
      </c>
    </row>
    <row r="194" customFormat="1" customHeight="1" spans="1:12">
      <c r="A194" s="106">
        <v>190804</v>
      </c>
      <c r="B194" s="107" t="s">
        <v>300</v>
      </c>
      <c r="C194" s="105">
        <v>57</v>
      </c>
      <c r="D194" s="105">
        <v>74</v>
      </c>
      <c r="E194" s="105">
        <v>45</v>
      </c>
      <c r="F194" s="105">
        <v>68</v>
      </c>
      <c r="G194" s="105">
        <v>49</v>
      </c>
      <c r="H194" s="105">
        <v>62</v>
      </c>
      <c r="I194" s="105">
        <v>59</v>
      </c>
      <c r="J194" s="105">
        <v>61</v>
      </c>
      <c r="K194" s="114">
        <f t="shared" ref="K194:K257" si="3">C194+D194+E194+F194+G194+H194+I194+J194</f>
        <v>475</v>
      </c>
      <c r="L194" s="115">
        <f>RANK(K194,$K$2:$K$308,0)</f>
        <v>193</v>
      </c>
    </row>
    <row r="195" customFormat="1" customHeight="1" spans="1:12">
      <c r="A195" s="109">
        <v>190116</v>
      </c>
      <c r="B195" s="110" t="s">
        <v>35</v>
      </c>
      <c r="C195" s="105">
        <v>84</v>
      </c>
      <c r="D195" s="105">
        <v>48.5</v>
      </c>
      <c r="E195" s="105">
        <v>60</v>
      </c>
      <c r="F195" s="105">
        <v>66</v>
      </c>
      <c r="G195" s="105">
        <v>62</v>
      </c>
      <c r="H195" s="105">
        <v>44</v>
      </c>
      <c r="I195" s="105">
        <v>44</v>
      </c>
      <c r="J195" s="105">
        <v>64</v>
      </c>
      <c r="K195" s="114">
        <f t="shared" si="3"/>
        <v>472.5</v>
      </c>
      <c r="L195" s="115">
        <f>RANK(K195,$K$2:$K$308,0)</f>
        <v>194</v>
      </c>
    </row>
    <row r="196" customFormat="1" customHeight="1" spans="1:12">
      <c r="A196" s="106">
        <v>190506</v>
      </c>
      <c r="B196" s="107" t="s">
        <v>191</v>
      </c>
      <c r="C196" s="105">
        <v>64</v>
      </c>
      <c r="D196" s="105">
        <v>54.5</v>
      </c>
      <c r="E196" s="105">
        <v>53.5</v>
      </c>
      <c r="F196" s="105">
        <v>65</v>
      </c>
      <c r="G196" s="105">
        <v>59</v>
      </c>
      <c r="H196" s="105">
        <v>44</v>
      </c>
      <c r="I196" s="105">
        <v>66</v>
      </c>
      <c r="J196" s="105">
        <v>65</v>
      </c>
      <c r="K196" s="114">
        <f t="shared" si="3"/>
        <v>471</v>
      </c>
      <c r="L196" s="115">
        <f>RANK(K196,$K$2:$K$308,0)</f>
        <v>195</v>
      </c>
    </row>
    <row r="197" customFormat="1" customHeight="1" spans="1:12">
      <c r="A197" s="106">
        <v>190234</v>
      </c>
      <c r="B197" s="107" t="s">
        <v>101</v>
      </c>
      <c r="C197" s="105">
        <v>85.5</v>
      </c>
      <c r="D197" s="105">
        <v>32</v>
      </c>
      <c r="E197" s="105">
        <v>68</v>
      </c>
      <c r="F197" s="105">
        <v>78</v>
      </c>
      <c r="G197" s="105">
        <v>62</v>
      </c>
      <c r="H197" s="105">
        <v>39</v>
      </c>
      <c r="I197" s="105">
        <v>53</v>
      </c>
      <c r="J197" s="105">
        <v>52</v>
      </c>
      <c r="K197" s="114">
        <f t="shared" si="3"/>
        <v>469.5</v>
      </c>
      <c r="L197" s="115">
        <f>RANK(K197,$K$2:$K$308,0)</f>
        <v>196</v>
      </c>
    </row>
    <row r="198" customFormat="1" customHeight="1" spans="1:12">
      <c r="A198" s="106">
        <v>190707</v>
      </c>
      <c r="B198" s="107" t="s">
        <v>267</v>
      </c>
      <c r="C198" s="105">
        <v>81</v>
      </c>
      <c r="D198" s="105">
        <v>31.5</v>
      </c>
      <c r="E198" s="105">
        <v>40.5</v>
      </c>
      <c r="F198" s="105">
        <v>75</v>
      </c>
      <c r="G198" s="105">
        <v>59</v>
      </c>
      <c r="H198" s="105">
        <v>54</v>
      </c>
      <c r="I198" s="105">
        <v>69</v>
      </c>
      <c r="J198" s="105">
        <v>59</v>
      </c>
      <c r="K198" s="114">
        <f t="shared" si="3"/>
        <v>469</v>
      </c>
      <c r="L198" s="115">
        <f>RANK(K198,$K$2:$K$308,0)</f>
        <v>197</v>
      </c>
    </row>
    <row r="199" customFormat="1" customHeight="1" spans="1:12">
      <c r="A199" s="109">
        <v>190141</v>
      </c>
      <c r="B199" s="110" t="s">
        <v>59</v>
      </c>
      <c r="C199" s="105">
        <v>81</v>
      </c>
      <c r="D199" s="105">
        <v>54.5</v>
      </c>
      <c r="E199" s="105">
        <v>49</v>
      </c>
      <c r="F199" s="105">
        <v>75</v>
      </c>
      <c r="G199" s="105">
        <v>61</v>
      </c>
      <c r="H199" s="105">
        <v>51</v>
      </c>
      <c r="I199" s="105">
        <v>57</v>
      </c>
      <c r="J199" s="105">
        <v>40</v>
      </c>
      <c r="K199" s="114">
        <f t="shared" si="3"/>
        <v>468.5</v>
      </c>
      <c r="L199" s="115">
        <f>RANK(K199,$K$2:$K$308,0)</f>
        <v>198</v>
      </c>
    </row>
    <row r="200" customFormat="1" customHeight="1" spans="1:12">
      <c r="A200" s="106">
        <v>190427</v>
      </c>
      <c r="B200" s="107" t="s">
        <v>174</v>
      </c>
      <c r="C200" s="105">
        <v>77</v>
      </c>
      <c r="D200" s="105">
        <v>66.5</v>
      </c>
      <c r="E200" s="105">
        <v>35.5</v>
      </c>
      <c r="F200" s="105">
        <v>56</v>
      </c>
      <c r="G200" s="105">
        <v>65</v>
      </c>
      <c r="H200" s="105">
        <v>67</v>
      </c>
      <c r="I200" s="105">
        <v>67</v>
      </c>
      <c r="J200" s="105">
        <v>34</v>
      </c>
      <c r="K200" s="114">
        <f t="shared" si="3"/>
        <v>468</v>
      </c>
      <c r="L200" s="115">
        <f>RANK(K200,$K$2:$K$308,0)</f>
        <v>199</v>
      </c>
    </row>
    <row r="201" customFormat="1" customHeight="1" spans="1:12">
      <c r="A201" s="106">
        <v>190710</v>
      </c>
      <c r="B201" s="107" t="s">
        <v>270</v>
      </c>
      <c r="C201" s="105">
        <v>79.5</v>
      </c>
      <c r="D201" s="105">
        <v>39.5</v>
      </c>
      <c r="E201" s="105">
        <v>62</v>
      </c>
      <c r="F201" s="105">
        <v>78</v>
      </c>
      <c r="G201" s="105">
        <v>68</v>
      </c>
      <c r="H201" s="105">
        <v>46</v>
      </c>
      <c r="I201" s="105">
        <v>53</v>
      </c>
      <c r="J201" s="105">
        <v>42</v>
      </c>
      <c r="K201" s="114">
        <f t="shared" si="3"/>
        <v>468</v>
      </c>
      <c r="L201" s="115">
        <f>RANK(K201,$K$2:$K$308,0)</f>
        <v>199</v>
      </c>
    </row>
    <row r="202" customFormat="1" customHeight="1" spans="1:12">
      <c r="A202" s="106">
        <v>190823</v>
      </c>
      <c r="B202" s="107" t="s">
        <v>318</v>
      </c>
      <c r="C202" s="105">
        <v>59.5</v>
      </c>
      <c r="D202" s="105">
        <v>48.5</v>
      </c>
      <c r="E202" s="105">
        <v>70</v>
      </c>
      <c r="F202" s="105">
        <v>64</v>
      </c>
      <c r="G202" s="105">
        <v>60</v>
      </c>
      <c r="H202" s="105">
        <v>64</v>
      </c>
      <c r="I202" s="105">
        <v>39</v>
      </c>
      <c r="J202" s="105">
        <v>63</v>
      </c>
      <c r="K202" s="114">
        <f t="shared" si="3"/>
        <v>468</v>
      </c>
      <c r="L202" s="115">
        <f>RANK(K202,$K$2:$K$308,0)</f>
        <v>199</v>
      </c>
    </row>
    <row r="203" customFormat="1" customHeight="1" spans="1:12">
      <c r="A203" s="106">
        <v>190219</v>
      </c>
      <c r="B203" s="107" t="s">
        <v>87</v>
      </c>
      <c r="C203" s="105">
        <v>82</v>
      </c>
      <c r="D203" s="105">
        <v>48.5</v>
      </c>
      <c r="E203" s="105">
        <v>58.5</v>
      </c>
      <c r="F203" s="105">
        <v>61</v>
      </c>
      <c r="G203" s="105">
        <v>71</v>
      </c>
      <c r="H203" s="105">
        <v>61</v>
      </c>
      <c r="I203" s="105">
        <v>52</v>
      </c>
      <c r="J203" s="105">
        <v>33</v>
      </c>
      <c r="K203" s="114">
        <f t="shared" si="3"/>
        <v>467</v>
      </c>
      <c r="L203" s="115">
        <f>RANK(K203,$K$2:$K$308,0)</f>
        <v>202</v>
      </c>
    </row>
    <row r="204" customFormat="1" customHeight="1" spans="1:12">
      <c r="A204" s="106">
        <v>190221</v>
      </c>
      <c r="B204" s="107" t="s">
        <v>89</v>
      </c>
      <c r="C204" s="105">
        <v>70</v>
      </c>
      <c r="D204" s="105">
        <v>78.5</v>
      </c>
      <c r="E204" s="105">
        <v>48.5</v>
      </c>
      <c r="F204" s="105">
        <v>67</v>
      </c>
      <c r="G204" s="105">
        <v>68</v>
      </c>
      <c r="H204" s="105">
        <v>28</v>
      </c>
      <c r="I204" s="105">
        <v>44</v>
      </c>
      <c r="J204" s="105">
        <v>61</v>
      </c>
      <c r="K204" s="114">
        <f t="shared" si="3"/>
        <v>465</v>
      </c>
      <c r="L204" s="115">
        <f>RANK(K204,$K$2:$K$308,0)</f>
        <v>203</v>
      </c>
    </row>
    <row r="205" customFormat="1" customHeight="1" spans="1:12">
      <c r="A205" s="106">
        <v>190725</v>
      </c>
      <c r="B205" s="107" t="s">
        <v>283</v>
      </c>
      <c r="C205" s="105">
        <v>94.5</v>
      </c>
      <c r="D205" s="105">
        <v>25.5</v>
      </c>
      <c r="E205" s="105">
        <v>35</v>
      </c>
      <c r="F205" s="105">
        <v>87</v>
      </c>
      <c r="G205" s="105">
        <v>67</v>
      </c>
      <c r="H205" s="105">
        <v>55</v>
      </c>
      <c r="I205" s="105">
        <v>54</v>
      </c>
      <c r="J205" s="105">
        <v>47</v>
      </c>
      <c r="K205" s="114">
        <f t="shared" si="3"/>
        <v>465</v>
      </c>
      <c r="L205" s="115">
        <f>RANK(K205,$K$2:$K$308,0)</f>
        <v>203</v>
      </c>
    </row>
    <row r="206" customFormat="1" customHeight="1" spans="1:12">
      <c r="A206" s="109">
        <v>190129</v>
      </c>
      <c r="B206" s="110" t="s">
        <v>48</v>
      </c>
      <c r="C206" s="105">
        <v>73.5</v>
      </c>
      <c r="D206" s="105">
        <v>44</v>
      </c>
      <c r="E206" s="105">
        <v>64</v>
      </c>
      <c r="F206" s="105">
        <v>57</v>
      </c>
      <c r="G206" s="105">
        <v>60</v>
      </c>
      <c r="H206" s="105">
        <v>48</v>
      </c>
      <c r="I206" s="105">
        <v>54</v>
      </c>
      <c r="J206" s="105">
        <v>61</v>
      </c>
      <c r="K206" s="114">
        <f t="shared" si="3"/>
        <v>461.5</v>
      </c>
      <c r="L206" s="115">
        <f>RANK(K206,$K$2:$K$308,0)</f>
        <v>205</v>
      </c>
    </row>
    <row r="207" customFormat="1" customHeight="1" spans="1:12">
      <c r="A207" s="106">
        <v>190824</v>
      </c>
      <c r="B207" s="107" t="s">
        <v>319</v>
      </c>
      <c r="C207" s="105">
        <v>78.5</v>
      </c>
      <c r="D207" s="105">
        <v>13</v>
      </c>
      <c r="E207" s="105">
        <v>61</v>
      </c>
      <c r="F207" s="105">
        <v>80</v>
      </c>
      <c r="G207" s="105">
        <v>64</v>
      </c>
      <c r="H207" s="105">
        <v>42</v>
      </c>
      <c r="I207" s="105">
        <v>77</v>
      </c>
      <c r="J207" s="105">
        <v>44</v>
      </c>
      <c r="K207" s="114">
        <f t="shared" si="3"/>
        <v>459.5</v>
      </c>
      <c r="L207" s="115">
        <f>RANK(K207,$K$2:$K$308,0)</f>
        <v>206</v>
      </c>
    </row>
    <row r="208" customFormat="1" customHeight="1" spans="1:12">
      <c r="A208" s="106">
        <v>190228</v>
      </c>
      <c r="B208" s="107" t="s">
        <v>95</v>
      </c>
      <c r="C208" s="105">
        <v>87.5</v>
      </c>
      <c r="D208" s="105">
        <v>42</v>
      </c>
      <c r="E208" s="105">
        <v>65</v>
      </c>
      <c r="F208" s="105">
        <v>68</v>
      </c>
      <c r="G208" s="105">
        <v>59</v>
      </c>
      <c r="H208" s="105">
        <v>45</v>
      </c>
      <c r="I208" s="105">
        <v>53</v>
      </c>
      <c r="J208" s="105">
        <v>39</v>
      </c>
      <c r="K208" s="114">
        <f t="shared" si="3"/>
        <v>458.5</v>
      </c>
      <c r="L208" s="115">
        <f>RANK(K208,$K$2:$K$308,0)</f>
        <v>207</v>
      </c>
    </row>
    <row r="209" customFormat="1" customHeight="1" spans="1:12">
      <c r="A209" s="106">
        <v>190227</v>
      </c>
      <c r="B209" s="107" t="s">
        <v>94</v>
      </c>
      <c r="C209" s="105">
        <v>80</v>
      </c>
      <c r="D209" s="105">
        <v>27</v>
      </c>
      <c r="E209" s="105">
        <v>61.5</v>
      </c>
      <c r="F209" s="105">
        <v>75</v>
      </c>
      <c r="G209" s="105">
        <v>72</v>
      </c>
      <c r="H209" s="105">
        <v>38</v>
      </c>
      <c r="I209" s="105">
        <v>44</v>
      </c>
      <c r="J209" s="105">
        <v>59</v>
      </c>
      <c r="K209" s="114">
        <f t="shared" si="3"/>
        <v>456.5</v>
      </c>
      <c r="L209" s="115">
        <f>RANK(K209,$K$2:$K$308,0)</f>
        <v>208</v>
      </c>
    </row>
    <row r="210" customFormat="1" customHeight="1" spans="1:12">
      <c r="A210" s="106">
        <v>190432</v>
      </c>
      <c r="B210" s="107" t="s">
        <v>178</v>
      </c>
      <c r="C210" s="105">
        <v>84.5</v>
      </c>
      <c r="D210" s="105">
        <v>31.5</v>
      </c>
      <c r="E210" s="105">
        <v>78</v>
      </c>
      <c r="F210" s="105">
        <v>72</v>
      </c>
      <c r="G210" s="105">
        <v>47</v>
      </c>
      <c r="H210" s="105">
        <v>50</v>
      </c>
      <c r="I210" s="105">
        <v>63</v>
      </c>
      <c r="J210" s="105">
        <v>30</v>
      </c>
      <c r="K210" s="114">
        <f t="shared" si="3"/>
        <v>456</v>
      </c>
      <c r="L210" s="115">
        <f>RANK(K210,$K$2:$K$308,0)</f>
        <v>209</v>
      </c>
    </row>
    <row r="211" customFormat="1" customHeight="1" spans="1:12">
      <c r="A211" s="106">
        <v>190513</v>
      </c>
      <c r="B211" s="107" t="s">
        <v>198</v>
      </c>
      <c r="C211" s="105">
        <v>61</v>
      </c>
      <c r="D211" s="105">
        <v>30</v>
      </c>
      <c r="E211" s="105">
        <v>57</v>
      </c>
      <c r="F211" s="105">
        <v>70</v>
      </c>
      <c r="G211" s="105">
        <v>65</v>
      </c>
      <c r="H211" s="105">
        <v>47</v>
      </c>
      <c r="I211" s="105">
        <v>74</v>
      </c>
      <c r="J211" s="105">
        <v>52</v>
      </c>
      <c r="K211" s="114">
        <f t="shared" si="3"/>
        <v>456</v>
      </c>
      <c r="L211" s="115">
        <f>RANK(K211,$K$2:$K$308,0)</f>
        <v>209</v>
      </c>
    </row>
    <row r="212" customFormat="1" customHeight="1" spans="1:12">
      <c r="A212" s="106">
        <v>190217</v>
      </c>
      <c r="B212" s="107" t="s">
        <v>85</v>
      </c>
      <c r="C212" s="105">
        <v>85.5</v>
      </c>
      <c r="D212" s="105">
        <v>48.5</v>
      </c>
      <c r="E212" s="105">
        <v>58.5</v>
      </c>
      <c r="F212" s="105">
        <v>66</v>
      </c>
      <c r="G212" s="105">
        <v>70</v>
      </c>
      <c r="H212" s="105">
        <v>43</v>
      </c>
      <c r="I212" s="105">
        <v>30</v>
      </c>
      <c r="J212" s="105">
        <v>51</v>
      </c>
      <c r="K212" s="114">
        <f t="shared" si="3"/>
        <v>452.5</v>
      </c>
      <c r="L212" s="115">
        <f>RANK(K212,$K$2:$K$308,0)</f>
        <v>211</v>
      </c>
    </row>
    <row r="213" customFormat="1" customHeight="1" spans="1:12">
      <c r="A213" s="106">
        <v>190232</v>
      </c>
      <c r="B213" s="107" t="s">
        <v>99</v>
      </c>
      <c r="C213" s="105">
        <v>71.5</v>
      </c>
      <c r="D213" s="105">
        <v>47.5</v>
      </c>
      <c r="E213" s="105">
        <v>48.5</v>
      </c>
      <c r="F213" s="105">
        <v>66</v>
      </c>
      <c r="G213" s="105">
        <v>68</v>
      </c>
      <c r="H213" s="105">
        <v>49</v>
      </c>
      <c r="I213" s="105">
        <v>45</v>
      </c>
      <c r="J213" s="105">
        <v>57</v>
      </c>
      <c r="K213" s="114">
        <f t="shared" si="3"/>
        <v>452.5</v>
      </c>
      <c r="L213" s="115">
        <f>RANK(K213,$K$2:$K$308,0)</f>
        <v>211</v>
      </c>
    </row>
    <row r="214" customFormat="1" customHeight="1" spans="1:12">
      <c r="A214" s="109">
        <v>190114</v>
      </c>
      <c r="B214" s="110" t="s">
        <v>33</v>
      </c>
      <c r="C214" s="105">
        <v>69</v>
      </c>
      <c r="D214" s="105">
        <v>41.5</v>
      </c>
      <c r="E214" s="105">
        <v>44.5</v>
      </c>
      <c r="F214" s="105">
        <v>69</v>
      </c>
      <c r="G214" s="105">
        <v>50</v>
      </c>
      <c r="H214" s="105">
        <v>65</v>
      </c>
      <c r="I214" s="105">
        <v>60</v>
      </c>
      <c r="J214" s="105">
        <v>49</v>
      </c>
      <c r="K214" s="114">
        <f t="shared" si="3"/>
        <v>448</v>
      </c>
      <c r="L214" s="115">
        <f>RANK(K214,$K$2:$K$308,0)</f>
        <v>213</v>
      </c>
    </row>
    <row r="215" customFormat="1" customHeight="1" spans="1:12">
      <c r="A215" s="106">
        <v>190206</v>
      </c>
      <c r="B215" s="107" t="s">
        <v>74</v>
      </c>
      <c r="C215" s="105">
        <v>82</v>
      </c>
      <c r="D215" s="105">
        <v>28.5</v>
      </c>
      <c r="E215" s="105">
        <v>51.5</v>
      </c>
      <c r="F215" s="105">
        <v>82</v>
      </c>
      <c r="G215" s="105">
        <v>83</v>
      </c>
      <c r="H215" s="105">
        <v>47</v>
      </c>
      <c r="I215" s="105">
        <v>35</v>
      </c>
      <c r="J215" s="105">
        <v>38</v>
      </c>
      <c r="K215" s="114">
        <f t="shared" si="3"/>
        <v>447</v>
      </c>
      <c r="L215" s="115">
        <f>RANK(K215,$K$2:$K$308,0)</f>
        <v>214</v>
      </c>
    </row>
    <row r="216" customFormat="1" customHeight="1" spans="1:12">
      <c r="A216" s="106">
        <v>190510</v>
      </c>
      <c r="B216" s="107" t="s">
        <v>195</v>
      </c>
      <c r="C216" s="105">
        <v>57</v>
      </c>
      <c r="D216" s="105">
        <v>36.5</v>
      </c>
      <c r="E216" s="105">
        <v>57.5</v>
      </c>
      <c r="F216" s="105">
        <v>55</v>
      </c>
      <c r="G216" s="105">
        <v>66</v>
      </c>
      <c r="H216" s="105">
        <v>59</v>
      </c>
      <c r="I216" s="105">
        <v>62</v>
      </c>
      <c r="J216" s="105">
        <v>50</v>
      </c>
      <c r="K216" s="114">
        <f t="shared" si="3"/>
        <v>443</v>
      </c>
      <c r="L216" s="115">
        <f>RANK(K216,$K$2:$K$308,0)</f>
        <v>215</v>
      </c>
    </row>
    <row r="217" customFormat="1" customHeight="1" spans="1:12">
      <c r="A217" s="106">
        <v>190426</v>
      </c>
      <c r="B217" s="107" t="s">
        <v>173</v>
      </c>
      <c r="C217" s="105">
        <v>73</v>
      </c>
      <c r="D217" s="105">
        <v>43.5</v>
      </c>
      <c r="E217" s="105">
        <v>50.5</v>
      </c>
      <c r="F217" s="105">
        <v>56</v>
      </c>
      <c r="G217" s="105">
        <v>55</v>
      </c>
      <c r="H217" s="105">
        <v>44</v>
      </c>
      <c r="I217" s="105">
        <v>55</v>
      </c>
      <c r="J217" s="105">
        <v>62</v>
      </c>
      <c r="K217" s="114">
        <f t="shared" si="3"/>
        <v>439</v>
      </c>
      <c r="L217" s="115">
        <f>RANK(K217,$K$2:$K$308,0)</f>
        <v>216</v>
      </c>
    </row>
    <row r="218" customFormat="1" customHeight="1" spans="1:12">
      <c r="A218" s="106">
        <v>190410</v>
      </c>
      <c r="B218" s="107" t="s">
        <v>157</v>
      </c>
      <c r="C218" s="105">
        <v>74</v>
      </c>
      <c r="D218" s="105">
        <v>34</v>
      </c>
      <c r="E218" s="105">
        <v>50</v>
      </c>
      <c r="F218" s="105">
        <v>65</v>
      </c>
      <c r="G218" s="105">
        <v>56</v>
      </c>
      <c r="H218" s="105">
        <v>47</v>
      </c>
      <c r="I218" s="105">
        <v>66</v>
      </c>
      <c r="J218" s="105">
        <v>43</v>
      </c>
      <c r="K218" s="114">
        <f t="shared" si="3"/>
        <v>435</v>
      </c>
      <c r="L218" s="115">
        <f>RANK(K218,$K$2:$K$308,0)</f>
        <v>217</v>
      </c>
    </row>
    <row r="219" customFormat="1" customHeight="1" spans="1:12">
      <c r="A219" s="106">
        <v>190516</v>
      </c>
      <c r="B219" s="107" t="s">
        <v>201</v>
      </c>
      <c r="C219" s="105">
        <v>28.5</v>
      </c>
      <c r="D219" s="105">
        <v>71</v>
      </c>
      <c r="E219" s="105">
        <v>59</v>
      </c>
      <c r="F219" s="105">
        <v>55</v>
      </c>
      <c r="G219" s="105">
        <v>54</v>
      </c>
      <c r="H219" s="105">
        <v>48</v>
      </c>
      <c r="I219" s="105">
        <v>67</v>
      </c>
      <c r="J219" s="105">
        <v>50</v>
      </c>
      <c r="K219" s="114">
        <f t="shared" si="3"/>
        <v>432.5</v>
      </c>
      <c r="L219" s="115">
        <f>RANK(K219,$K$2:$K$308,0)</f>
        <v>218</v>
      </c>
    </row>
    <row r="220" customFormat="1" customHeight="1" spans="1:12">
      <c r="A220" s="106">
        <v>190829</v>
      </c>
      <c r="B220" s="107" t="s">
        <v>324</v>
      </c>
      <c r="C220" s="105">
        <v>67</v>
      </c>
      <c r="D220" s="105">
        <v>23.5</v>
      </c>
      <c r="E220" s="105">
        <v>54.5</v>
      </c>
      <c r="F220" s="105">
        <v>69</v>
      </c>
      <c r="G220" s="105">
        <v>64</v>
      </c>
      <c r="H220" s="105">
        <v>59</v>
      </c>
      <c r="I220" s="105">
        <v>53</v>
      </c>
      <c r="J220" s="105">
        <v>40</v>
      </c>
      <c r="K220" s="114">
        <f t="shared" si="3"/>
        <v>430</v>
      </c>
      <c r="L220" s="115">
        <f>RANK(K220,$K$2:$K$308,0)</f>
        <v>219</v>
      </c>
    </row>
    <row r="221" customFormat="1" customHeight="1" spans="1:12">
      <c r="A221" s="106">
        <v>190503</v>
      </c>
      <c r="B221" s="107" t="s">
        <v>188</v>
      </c>
      <c r="C221" s="105">
        <v>69</v>
      </c>
      <c r="D221" s="105">
        <v>38.5</v>
      </c>
      <c r="E221" s="105">
        <v>51</v>
      </c>
      <c r="F221" s="105">
        <v>69</v>
      </c>
      <c r="G221" s="105">
        <v>50</v>
      </c>
      <c r="H221" s="105">
        <v>36</v>
      </c>
      <c r="I221" s="105">
        <v>57</v>
      </c>
      <c r="J221" s="105">
        <v>58</v>
      </c>
      <c r="K221" s="114">
        <f t="shared" si="3"/>
        <v>428.5</v>
      </c>
      <c r="L221" s="115">
        <f>RANK(K221,$K$2:$K$308,0)</f>
        <v>220</v>
      </c>
    </row>
    <row r="222" customFormat="1" customHeight="1" spans="1:12">
      <c r="A222" s="106">
        <v>190609</v>
      </c>
      <c r="B222" s="107" t="s">
        <v>231</v>
      </c>
      <c r="C222" s="105">
        <v>69.5</v>
      </c>
      <c r="D222" s="105">
        <v>31</v>
      </c>
      <c r="E222" s="105">
        <v>81</v>
      </c>
      <c r="F222" s="105">
        <v>61</v>
      </c>
      <c r="G222" s="105">
        <v>66</v>
      </c>
      <c r="H222" s="105">
        <v>34</v>
      </c>
      <c r="I222" s="105">
        <v>53</v>
      </c>
      <c r="J222" s="105">
        <v>29</v>
      </c>
      <c r="K222" s="114">
        <f t="shared" si="3"/>
        <v>424.5</v>
      </c>
      <c r="L222" s="115">
        <f>RANK(K222,$K$2:$K$308,0)</f>
        <v>221</v>
      </c>
    </row>
    <row r="223" customFormat="1" customHeight="1" spans="1:12">
      <c r="A223" s="106">
        <v>190704</v>
      </c>
      <c r="B223" s="107" t="s">
        <v>264</v>
      </c>
      <c r="C223" s="105">
        <v>77</v>
      </c>
      <c r="D223" s="105">
        <v>25</v>
      </c>
      <c r="E223" s="105">
        <v>55</v>
      </c>
      <c r="F223" s="105">
        <v>78</v>
      </c>
      <c r="G223" s="105">
        <v>63</v>
      </c>
      <c r="H223" s="105">
        <v>42</v>
      </c>
      <c r="I223" s="105">
        <v>40</v>
      </c>
      <c r="J223" s="105">
        <v>43</v>
      </c>
      <c r="K223" s="114">
        <f t="shared" si="3"/>
        <v>423</v>
      </c>
      <c r="L223" s="115">
        <f>RANK(K223,$K$2:$K$308,0)</f>
        <v>222</v>
      </c>
    </row>
    <row r="224" customFormat="1" customHeight="1" spans="1:12">
      <c r="A224" s="106">
        <v>190431</v>
      </c>
      <c r="B224" s="107" t="s">
        <v>177</v>
      </c>
      <c r="C224" s="105">
        <v>66.5</v>
      </c>
      <c r="D224" s="105">
        <v>69.5</v>
      </c>
      <c r="E224" s="105">
        <v>41</v>
      </c>
      <c r="F224" s="105">
        <v>62</v>
      </c>
      <c r="G224" s="105">
        <v>56</v>
      </c>
      <c r="H224" s="105">
        <v>30</v>
      </c>
      <c r="I224" s="105">
        <v>45</v>
      </c>
      <c r="J224" s="105">
        <v>52</v>
      </c>
      <c r="K224" s="114">
        <f t="shared" si="3"/>
        <v>422</v>
      </c>
      <c r="L224" s="115">
        <f>RANK(K224,$K$2:$K$308,0)</f>
        <v>223</v>
      </c>
    </row>
    <row r="225" customFormat="1" customHeight="1" spans="1:12">
      <c r="A225" s="106">
        <v>190713</v>
      </c>
      <c r="B225" s="107" t="s">
        <v>273</v>
      </c>
      <c r="C225" s="105">
        <v>60.5</v>
      </c>
      <c r="D225" s="105">
        <v>38.5</v>
      </c>
      <c r="E225" s="105">
        <v>26.5</v>
      </c>
      <c r="F225" s="105">
        <v>78</v>
      </c>
      <c r="G225" s="105">
        <v>84</v>
      </c>
      <c r="H225" s="105">
        <v>37</v>
      </c>
      <c r="I225" s="105">
        <v>40</v>
      </c>
      <c r="J225" s="105">
        <v>55</v>
      </c>
      <c r="K225" s="114">
        <f t="shared" si="3"/>
        <v>419.5</v>
      </c>
      <c r="L225" s="115">
        <f>RANK(K225,$K$2:$K$308,0)</f>
        <v>224</v>
      </c>
    </row>
    <row r="226" customFormat="1" customHeight="1" spans="1:12">
      <c r="A226" s="106">
        <v>190616</v>
      </c>
      <c r="B226" s="107" t="s">
        <v>237</v>
      </c>
      <c r="C226" s="105">
        <v>82.5</v>
      </c>
      <c r="D226" s="105">
        <v>36.5</v>
      </c>
      <c r="E226" s="105">
        <v>71.5</v>
      </c>
      <c r="F226" s="105">
        <v>68</v>
      </c>
      <c r="G226" s="105">
        <v>46</v>
      </c>
      <c r="H226" s="105">
        <v>27</v>
      </c>
      <c r="I226" s="105">
        <v>40</v>
      </c>
      <c r="J226" s="105">
        <v>47</v>
      </c>
      <c r="K226" s="114">
        <f t="shared" si="3"/>
        <v>418.5</v>
      </c>
      <c r="L226" s="115">
        <f>RANK(K226,$K$2:$K$308,0)</f>
        <v>225</v>
      </c>
    </row>
    <row r="227" customFormat="1" customHeight="1" spans="1:12">
      <c r="A227" s="106">
        <v>190324</v>
      </c>
      <c r="B227" s="107" t="s">
        <v>131</v>
      </c>
      <c r="C227" s="108">
        <v>77</v>
      </c>
      <c r="D227" s="105">
        <v>39.5</v>
      </c>
      <c r="E227" s="105">
        <v>55.5</v>
      </c>
      <c r="F227" s="105">
        <v>61</v>
      </c>
      <c r="G227" s="105">
        <v>46</v>
      </c>
      <c r="H227" s="105">
        <v>43</v>
      </c>
      <c r="I227" s="105">
        <v>48</v>
      </c>
      <c r="J227" s="105">
        <v>47</v>
      </c>
      <c r="K227" s="114">
        <f t="shared" si="3"/>
        <v>417</v>
      </c>
      <c r="L227" s="115">
        <f>RANK(K227,$K$2:$K$308,0)</f>
        <v>226</v>
      </c>
    </row>
    <row r="228" customFormat="1" customHeight="1" spans="1:12">
      <c r="A228" s="106">
        <v>190337</v>
      </c>
      <c r="B228" s="107" t="s">
        <v>144</v>
      </c>
      <c r="C228" s="108">
        <v>73.5</v>
      </c>
      <c r="D228" s="105">
        <v>20</v>
      </c>
      <c r="E228" s="105">
        <v>35</v>
      </c>
      <c r="F228" s="105">
        <v>64</v>
      </c>
      <c r="G228" s="105">
        <v>62</v>
      </c>
      <c r="H228" s="105">
        <v>55</v>
      </c>
      <c r="I228" s="105">
        <v>55</v>
      </c>
      <c r="J228" s="105">
        <v>52</v>
      </c>
      <c r="K228" s="114">
        <f t="shared" si="3"/>
        <v>416.5</v>
      </c>
      <c r="L228" s="115">
        <f>RANK(K228,$K$2:$K$308,0)</f>
        <v>227</v>
      </c>
    </row>
    <row r="229" customFormat="1" customHeight="1" spans="1:12">
      <c r="A229" s="106">
        <v>190212</v>
      </c>
      <c r="B229" s="107" t="s">
        <v>80</v>
      </c>
      <c r="C229" s="105">
        <v>67</v>
      </c>
      <c r="D229" s="105">
        <v>49.5</v>
      </c>
      <c r="E229" s="105">
        <v>29.5</v>
      </c>
      <c r="F229" s="105">
        <v>60</v>
      </c>
      <c r="G229" s="105">
        <v>79</v>
      </c>
      <c r="H229" s="105">
        <v>24</v>
      </c>
      <c r="I229" s="105">
        <v>56</v>
      </c>
      <c r="J229" s="105">
        <v>51</v>
      </c>
      <c r="K229" s="114">
        <f t="shared" si="3"/>
        <v>416</v>
      </c>
      <c r="L229" s="115">
        <f>RANK(K229,$K$2:$K$308,0)</f>
        <v>228</v>
      </c>
    </row>
    <row r="230" customFormat="1" customHeight="1" spans="1:12">
      <c r="A230" s="106">
        <v>190810</v>
      </c>
      <c r="B230" s="107" t="s">
        <v>305</v>
      </c>
      <c r="C230" s="105">
        <v>77.5</v>
      </c>
      <c r="D230" s="105">
        <v>24</v>
      </c>
      <c r="E230" s="105">
        <v>60.5</v>
      </c>
      <c r="F230" s="105">
        <v>60</v>
      </c>
      <c r="G230" s="105">
        <v>70</v>
      </c>
      <c r="H230" s="105">
        <v>36</v>
      </c>
      <c r="I230" s="105">
        <v>40</v>
      </c>
      <c r="J230" s="105">
        <v>48</v>
      </c>
      <c r="K230" s="114">
        <f t="shared" si="3"/>
        <v>416</v>
      </c>
      <c r="L230" s="115">
        <f>RANK(K230,$K$2:$K$308,0)</f>
        <v>228</v>
      </c>
    </row>
    <row r="231" customFormat="1" customHeight="1" spans="1:12">
      <c r="A231" s="109">
        <v>190127</v>
      </c>
      <c r="B231" s="110" t="s">
        <v>46</v>
      </c>
      <c r="C231" s="105">
        <v>70.5</v>
      </c>
      <c r="D231" s="105">
        <v>45</v>
      </c>
      <c r="E231" s="105">
        <v>40.5</v>
      </c>
      <c r="F231" s="105">
        <v>59</v>
      </c>
      <c r="G231" s="105">
        <v>64</v>
      </c>
      <c r="H231" s="105">
        <v>44</v>
      </c>
      <c r="I231" s="105">
        <v>44</v>
      </c>
      <c r="J231" s="105">
        <v>47</v>
      </c>
      <c r="K231" s="114">
        <f t="shared" si="3"/>
        <v>414</v>
      </c>
      <c r="L231" s="115">
        <f>RANK(K231,$K$2:$K$308,0)</f>
        <v>230</v>
      </c>
    </row>
    <row r="232" customFormat="1" customHeight="1" spans="1:12">
      <c r="A232" s="106">
        <v>190801</v>
      </c>
      <c r="B232" s="107" t="s">
        <v>297</v>
      </c>
      <c r="C232" s="105">
        <v>71.5</v>
      </c>
      <c r="D232" s="105">
        <v>18</v>
      </c>
      <c r="E232" s="105">
        <v>37.5</v>
      </c>
      <c r="F232" s="105">
        <v>80</v>
      </c>
      <c r="G232" s="105">
        <v>66</v>
      </c>
      <c r="H232" s="105">
        <v>49</v>
      </c>
      <c r="I232" s="105">
        <v>56</v>
      </c>
      <c r="J232" s="105">
        <v>36</v>
      </c>
      <c r="K232" s="114">
        <f t="shared" si="3"/>
        <v>414</v>
      </c>
      <c r="L232" s="115">
        <f>RANK(K232,$K$2:$K$308,0)</f>
        <v>230</v>
      </c>
    </row>
    <row r="233" customFormat="1" customHeight="1" spans="1:12">
      <c r="A233" s="106">
        <v>190526</v>
      </c>
      <c r="B233" s="107" t="s">
        <v>210</v>
      </c>
      <c r="C233" s="105">
        <v>68</v>
      </c>
      <c r="D233" s="105">
        <v>23</v>
      </c>
      <c r="E233" s="105">
        <v>50.5</v>
      </c>
      <c r="F233" s="105">
        <v>66</v>
      </c>
      <c r="G233" s="105">
        <v>55</v>
      </c>
      <c r="H233" s="105">
        <v>41</v>
      </c>
      <c r="I233" s="105">
        <v>61</v>
      </c>
      <c r="J233" s="105">
        <v>49</v>
      </c>
      <c r="K233" s="114">
        <f t="shared" si="3"/>
        <v>413.5</v>
      </c>
      <c r="L233" s="115">
        <f>RANK(K233,$K$2:$K$308,0)</f>
        <v>232</v>
      </c>
    </row>
    <row r="234" customFormat="1" customHeight="1" spans="1:12">
      <c r="A234" s="106">
        <v>190633</v>
      </c>
      <c r="B234" s="107" t="s">
        <v>253</v>
      </c>
      <c r="C234" s="105">
        <v>71.5</v>
      </c>
      <c r="D234" s="105">
        <v>45</v>
      </c>
      <c r="E234" s="105">
        <v>72</v>
      </c>
      <c r="F234" s="105">
        <v>73</v>
      </c>
      <c r="G234" s="105">
        <v>29</v>
      </c>
      <c r="H234" s="105">
        <v>34</v>
      </c>
      <c r="I234" s="105">
        <v>44</v>
      </c>
      <c r="J234" s="105">
        <v>45</v>
      </c>
      <c r="K234" s="114">
        <f t="shared" si="3"/>
        <v>413.5</v>
      </c>
      <c r="L234" s="115">
        <f>RANK(K234,$K$2:$K$308,0)</f>
        <v>232</v>
      </c>
    </row>
    <row r="235" customFormat="1" customHeight="1" spans="1:12">
      <c r="A235" s="106">
        <v>190825</v>
      </c>
      <c r="B235" s="107" t="s">
        <v>320</v>
      </c>
      <c r="C235" s="105">
        <v>59.5</v>
      </c>
      <c r="D235" s="105">
        <v>27</v>
      </c>
      <c r="E235" s="105">
        <v>57.5</v>
      </c>
      <c r="F235" s="105">
        <v>60</v>
      </c>
      <c r="G235" s="105">
        <v>73</v>
      </c>
      <c r="H235" s="105">
        <v>35</v>
      </c>
      <c r="I235" s="105">
        <v>58</v>
      </c>
      <c r="J235" s="105">
        <v>43</v>
      </c>
      <c r="K235" s="114">
        <f t="shared" si="3"/>
        <v>413</v>
      </c>
      <c r="L235" s="115">
        <f>RANK(K235,$K$2:$K$308,0)</f>
        <v>234</v>
      </c>
    </row>
    <row r="236" customFormat="1" customHeight="1" spans="1:12">
      <c r="A236" s="106">
        <v>190732</v>
      </c>
      <c r="B236" s="107" t="s">
        <v>290</v>
      </c>
      <c r="C236" s="105">
        <v>69</v>
      </c>
      <c r="D236" s="105">
        <v>21</v>
      </c>
      <c r="E236" s="105">
        <v>35.5</v>
      </c>
      <c r="F236" s="105">
        <v>77</v>
      </c>
      <c r="G236" s="105">
        <v>72</v>
      </c>
      <c r="H236" s="105">
        <v>41</v>
      </c>
      <c r="I236" s="105">
        <v>46</v>
      </c>
      <c r="J236" s="105">
        <v>40</v>
      </c>
      <c r="K236" s="114">
        <f t="shared" si="3"/>
        <v>401.5</v>
      </c>
      <c r="L236" s="115">
        <f>RANK(K236,$K$2:$K$308,0)</f>
        <v>235</v>
      </c>
    </row>
    <row r="237" customFormat="1" customHeight="1" spans="1:12">
      <c r="A237" s="106">
        <v>190601</v>
      </c>
      <c r="B237" s="107" t="s">
        <v>224</v>
      </c>
      <c r="C237" s="105">
        <v>62</v>
      </c>
      <c r="D237" s="105">
        <v>49.5</v>
      </c>
      <c r="E237" s="105">
        <v>40</v>
      </c>
      <c r="F237" s="105">
        <v>75</v>
      </c>
      <c r="G237" s="105">
        <v>49</v>
      </c>
      <c r="H237" s="105">
        <v>42</v>
      </c>
      <c r="I237" s="105">
        <v>35</v>
      </c>
      <c r="J237" s="105">
        <v>43</v>
      </c>
      <c r="K237" s="114">
        <f t="shared" si="3"/>
        <v>395.5</v>
      </c>
      <c r="L237" s="115">
        <f>RANK(K237,$K$2:$K$308,0)</f>
        <v>236</v>
      </c>
    </row>
    <row r="238" customFormat="1" customHeight="1" spans="1:12">
      <c r="A238" s="106">
        <v>190207</v>
      </c>
      <c r="B238" s="107" t="s">
        <v>75</v>
      </c>
      <c r="C238" s="105">
        <v>64.5</v>
      </c>
      <c r="D238" s="105">
        <v>17</v>
      </c>
      <c r="E238" s="105">
        <v>54</v>
      </c>
      <c r="F238" s="105">
        <v>73</v>
      </c>
      <c r="G238" s="105">
        <v>52</v>
      </c>
      <c r="H238" s="105">
        <v>45</v>
      </c>
      <c r="I238" s="105">
        <v>54</v>
      </c>
      <c r="J238" s="105">
        <v>32</v>
      </c>
      <c r="K238" s="114">
        <f t="shared" si="3"/>
        <v>391.5</v>
      </c>
      <c r="L238" s="115">
        <f>RANK(K238,$K$2:$K$308,0)</f>
        <v>237</v>
      </c>
    </row>
    <row r="239" customFormat="1" customHeight="1" spans="1:12">
      <c r="A239" s="109">
        <v>190138</v>
      </c>
      <c r="B239" s="110" t="s">
        <v>56</v>
      </c>
      <c r="C239" s="105">
        <v>67</v>
      </c>
      <c r="D239" s="105">
        <v>10</v>
      </c>
      <c r="E239" s="105">
        <v>74.5</v>
      </c>
      <c r="F239" s="105">
        <v>58</v>
      </c>
      <c r="G239" s="105">
        <v>44</v>
      </c>
      <c r="H239" s="105">
        <v>59</v>
      </c>
      <c r="I239" s="105">
        <v>31</v>
      </c>
      <c r="J239" s="105">
        <v>47</v>
      </c>
      <c r="K239" s="114">
        <f t="shared" si="3"/>
        <v>390.5</v>
      </c>
      <c r="L239" s="115">
        <f>RANK(K239,$K$2:$K$308,0)</f>
        <v>238</v>
      </c>
    </row>
    <row r="240" customFormat="1" customHeight="1" spans="1:12">
      <c r="A240" s="106">
        <v>190417</v>
      </c>
      <c r="B240" s="107" t="s">
        <v>164</v>
      </c>
      <c r="C240" s="105">
        <v>58</v>
      </c>
      <c r="D240" s="105">
        <v>39.5</v>
      </c>
      <c r="E240" s="105">
        <v>44</v>
      </c>
      <c r="F240" s="105">
        <v>55</v>
      </c>
      <c r="G240" s="105">
        <v>48</v>
      </c>
      <c r="H240" s="105">
        <v>57</v>
      </c>
      <c r="I240" s="105">
        <v>52</v>
      </c>
      <c r="J240" s="105">
        <v>35</v>
      </c>
      <c r="K240" s="114">
        <f t="shared" si="3"/>
        <v>388.5</v>
      </c>
      <c r="L240" s="115">
        <f>RANK(K240,$K$2:$K$308,0)</f>
        <v>239</v>
      </c>
    </row>
    <row r="241" customFormat="1" customHeight="1" spans="1:12">
      <c r="A241" s="106">
        <v>190739</v>
      </c>
      <c r="B241" s="107" t="s">
        <v>296</v>
      </c>
      <c r="C241" s="105">
        <v>78</v>
      </c>
      <c r="D241" s="105">
        <v>51</v>
      </c>
      <c r="E241" s="105">
        <v>29.5</v>
      </c>
      <c r="F241" s="105">
        <v>50</v>
      </c>
      <c r="G241" s="105">
        <v>45</v>
      </c>
      <c r="H241" s="105">
        <v>43</v>
      </c>
      <c r="I241" s="105">
        <v>48</v>
      </c>
      <c r="J241" s="105">
        <v>43</v>
      </c>
      <c r="K241" s="114">
        <f t="shared" si="3"/>
        <v>387.5</v>
      </c>
      <c r="L241" s="115">
        <f>RANK(K241,$K$2:$K$308,0)</f>
        <v>240</v>
      </c>
    </row>
    <row r="242" customFormat="1" customHeight="1" spans="1:12">
      <c r="A242" s="106">
        <v>190415</v>
      </c>
      <c r="B242" s="107" t="s">
        <v>162</v>
      </c>
      <c r="C242" s="105">
        <v>76.5</v>
      </c>
      <c r="D242" s="105">
        <v>4</v>
      </c>
      <c r="E242" s="105">
        <v>54</v>
      </c>
      <c r="F242" s="105">
        <v>71</v>
      </c>
      <c r="G242" s="105">
        <v>57</v>
      </c>
      <c r="H242" s="105">
        <v>39</v>
      </c>
      <c r="I242" s="105">
        <v>47</v>
      </c>
      <c r="J242" s="105">
        <v>34</v>
      </c>
      <c r="K242" s="114">
        <f t="shared" si="3"/>
        <v>382.5</v>
      </c>
      <c r="L242" s="115">
        <f>RANK(K242,$K$2:$K$308,0)</f>
        <v>241</v>
      </c>
    </row>
    <row r="243" customFormat="1" customHeight="1" spans="1:12">
      <c r="A243" s="106">
        <v>190208</v>
      </c>
      <c r="B243" s="107" t="s">
        <v>76</v>
      </c>
      <c r="C243" s="105">
        <v>66.5</v>
      </c>
      <c r="D243" s="105">
        <v>27</v>
      </c>
      <c r="E243" s="105">
        <v>42</v>
      </c>
      <c r="F243" s="105">
        <v>67</v>
      </c>
      <c r="G243" s="105">
        <v>34</v>
      </c>
      <c r="H243" s="105">
        <v>38</v>
      </c>
      <c r="I243" s="105">
        <v>47</v>
      </c>
      <c r="J243" s="105">
        <v>57</v>
      </c>
      <c r="K243" s="114">
        <f t="shared" si="3"/>
        <v>378.5</v>
      </c>
      <c r="L243" s="115">
        <f>RANK(K243,$K$2:$K$308,0)</f>
        <v>242</v>
      </c>
    </row>
    <row r="244" customFormat="1" customHeight="1" spans="1:12">
      <c r="A244" s="106">
        <v>190523</v>
      </c>
      <c r="B244" s="107" t="s">
        <v>208</v>
      </c>
      <c r="C244" s="105">
        <v>30</v>
      </c>
      <c r="D244" s="105">
        <v>24</v>
      </c>
      <c r="E244" s="105">
        <v>61.5</v>
      </c>
      <c r="F244" s="105">
        <v>58</v>
      </c>
      <c r="G244" s="105">
        <v>54</v>
      </c>
      <c r="H244" s="105">
        <v>45</v>
      </c>
      <c r="I244" s="105">
        <v>61</v>
      </c>
      <c r="J244" s="105">
        <v>45</v>
      </c>
      <c r="K244" s="114">
        <f t="shared" si="3"/>
        <v>378.5</v>
      </c>
      <c r="L244" s="115">
        <f>RANK(K244,$K$2:$K$308,0)</f>
        <v>242</v>
      </c>
    </row>
    <row r="245" customFormat="1" customHeight="1" spans="1:12">
      <c r="A245" s="106">
        <v>190637</v>
      </c>
      <c r="B245" s="107" t="s">
        <v>256</v>
      </c>
      <c r="C245" s="105">
        <v>52.5</v>
      </c>
      <c r="D245" s="105">
        <v>28</v>
      </c>
      <c r="E245" s="105">
        <v>56</v>
      </c>
      <c r="F245" s="105">
        <v>41</v>
      </c>
      <c r="G245" s="105">
        <v>53</v>
      </c>
      <c r="H245" s="105">
        <v>47</v>
      </c>
      <c r="I245" s="105">
        <v>46</v>
      </c>
      <c r="J245" s="105">
        <v>49</v>
      </c>
      <c r="K245" s="114">
        <f t="shared" si="3"/>
        <v>372.5</v>
      </c>
      <c r="L245" s="115">
        <f>RANK(K245,$K$2:$K$308,0)</f>
        <v>244</v>
      </c>
    </row>
    <row r="246" customFormat="1" customHeight="1" spans="1:12">
      <c r="A246" s="109">
        <v>190122</v>
      </c>
      <c r="B246" s="110" t="s">
        <v>41</v>
      </c>
      <c r="C246" s="105">
        <v>75</v>
      </c>
      <c r="D246" s="105">
        <v>11</v>
      </c>
      <c r="E246" s="105">
        <v>45.5</v>
      </c>
      <c r="F246" s="105">
        <v>56</v>
      </c>
      <c r="G246" s="105">
        <v>56</v>
      </c>
      <c r="H246" s="105">
        <v>63</v>
      </c>
      <c r="I246" s="105">
        <v>39</v>
      </c>
      <c r="J246" s="105">
        <v>26</v>
      </c>
      <c r="K246" s="114">
        <f t="shared" si="3"/>
        <v>371.5</v>
      </c>
      <c r="L246" s="115">
        <f>RANK(K246,$K$2:$K$308,0)</f>
        <v>245</v>
      </c>
    </row>
    <row r="247" customFormat="1" customHeight="1" spans="1:12">
      <c r="A247" s="106">
        <v>190224</v>
      </c>
      <c r="B247" s="107" t="s">
        <v>91</v>
      </c>
      <c r="C247" s="105">
        <v>63.5</v>
      </c>
      <c r="D247" s="105">
        <v>56.5</v>
      </c>
      <c r="E247" s="105">
        <v>60.5</v>
      </c>
      <c r="F247" s="105">
        <v>61</v>
      </c>
      <c r="G247" s="105">
        <v>41</v>
      </c>
      <c r="H247" s="105">
        <v>30</v>
      </c>
      <c r="I247" s="105">
        <v>23</v>
      </c>
      <c r="J247" s="105">
        <v>35</v>
      </c>
      <c r="K247" s="114">
        <f t="shared" si="3"/>
        <v>370.5</v>
      </c>
      <c r="L247" s="115">
        <f>RANK(K247,$K$2:$K$308,0)</f>
        <v>246</v>
      </c>
    </row>
    <row r="248" customFormat="1" customHeight="1" spans="1:12">
      <c r="A248" s="106">
        <v>190625</v>
      </c>
      <c r="B248" s="107" t="s">
        <v>246</v>
      </c>
      <c r="C248" s="105">
        <v>57.5</v>
      </c>
      <c r="D248" s="105">
        <v>35</v>
      </c>
      <c r="E248" s="105">
        <v>68</v>
      </c>
      <c r="F248" s="105">
        <v>56</v>
      </c>
      <c r="G248" s="105">
        <v>37</v>
      </c>
      <c r="H248" s="105">
        <v>25</v>
      </c>
      <c r="I248" s="105">
        <v>39</v>
      </c>
      <c r="J248" s="105">
        <v>52</v>
      </c>
      <c r="K248" s="114">
        <f t="shared" si="3"/>
        <v>369.5</v>
      </c>
      <c r="L248" s="115">
        <f>RANK(K248,$K$2:$K$308,0)</f>
        <v>247</v>
      </c>
    </row>
    <row r="249" customFormat="1" customHeight="1" spans="1:12">
      <c r="A249" s="106">
        <v>190833</v>
      </c>
      <c r="B249" s="107" t="s">
        <v>328</v>
      </c>
      <c r="C249" s="105">
        <v>61.5</v>
      </c>
      <c r="D249" s="105">
        <v>33</v>
      </c>
      <c r="E249" s="105">
        <v>23.5</v>
      </c>
      <c r="F249" s="105">
        <v>69</v>
      </c>
      <c r="G249" s="105">
        <v>63</v>
      </c>
      <c r="H249" s="105">
        <v>58</v>
      </c>
      <c r="I249" s="105">
        <v>25</v>
      </c>
      <c r="J249" s="105">
        <v>34</v>
      </c>
      <c r="K249" s="114">
        <f t="shared" si="3"/>
        <v>367</v>
      </c>
      <c r="L249" s="115">
        <f>RANK(K249,$K$2:$K$308,0)</f>
        <v>248</v>
      </c>
    </row>
    <row r="250" customFormat="1" customHeight="1" spans="1:12">
      <c r="A250" s="106">
        <v>190631</v>
      </c>
      <c r="B250" s="107" t="s">
        <v>251</v>
      </c>
      <c r="C250" s="105">
        <v>39.5</v>
      </c>
      <c r="D250" s="105">
        <v>35</v>
      </c>
      <c r="E250" s="105">
        <v>27.5</v>
      </c>
      <c r="F250" s="105">
        <v>60</v>
      </c>
      <c r="G250" s="105">
        <v>54</v>
      </c>
      <c r="H250" s="105">
        <v>43</v>
      </c>
      <c r="I250" s="105">
        <v>62</v>
      </c>
      <c r="J250" s="105">
        <v>44</v>
      </c>
      <c r="K250" s="114">
        <f t="shared" si="3"/>
        <v>365</v>
      </c>
      <c r="L250" s="115">
        <f>RANK(K250,$K$2:$K$308,0)</f>
        <v>249</v>
      </c>
    </row>
    <row r="251" customFormat="1" customHeight="1" spans="1:12">
      <c r="A251" s="106">
        <v>190231</v>
      </c>
      <c r="B251" s="107" t="s">
        <v>98</v>
      </c>
      <c r="C251" s="105">
        <v>67</v>
      </c>
      <c r="D251" s="105">
        <v>26</v>
      </c>
      <c r="E251" s="105">
        <v>49</v>
      </c>
      <c r="F251" s="105">
        <v>68</v>
      </c>
      <c r="G251" s="105">
        <v>58</v>
      </c>
      <c r="H251" s="105">
        <v>20</v>
      </c>
      <c r="I251" s="105">
        <v>30</v>
      </c>
      <c r="J251" s="105">
        <v>45</v>
      </c>
      <c r="K251" s="114">
        <f t="shared" si="3"/>
        <v>363</v>
      </c>
      <c r="L251" s="115">
        <f>RANK(K251,$K$2:$K$308,0)</f>
        <v>250</v>
      </c>
    </row>
    <row r="252" customFormat="1" customHeight="1" spans="1:12">
      <c r="A252" s="106">
        <v>190409</v>
      </c>
      <c r="B252" s="107" t="s">
        <v>156</v>
      </c>
      <c r="C252" s="105">
        <v>82.5</v>
      </c>
      <c r="D252" s="105">
        <v>16</v>
      </c>
      <c r="E252" s="105">
        <v>30.5</v>
      </c>
      <c r="F252" s="105">
        <v>68</v>
      </c>
      <c r="G252" s="105">
        <v>65</v>
      </c>
      <c r="H252" s="105">
        <v>26</v>
      </c>
      <c r="I252" s="105">
        <v>45</v>
      </c>
      <c r="J252" s="105">
        <v>30</v>
      </c>
      <c r="K252" s="114">
        <f t="shared" si="3"/>
        <v>363</v>
      </c>
      <c r="L252" s="115">
        <f>RANK(K252,$K$2:$K$308,0)</f>
        <v>250</v>
      </c>
    </row>
    <row r="253" customFormat="1" customHeight="1" spans="1:12">
      <c r="A253" s="109">
        <v>190134</v>
      </c>
      <c r="B253" s="110" t="s">
        <v>53</v>
      </c>
      <c r="C253" s="105">
        <v>65</v>
      </c>
      <c r="D253" s="105">
        <v>40</v>
      </c>
      <c r="E253" s="105">
        <v>44.5</v>
      </c>
      <c r="F253" s="105">
        <v>63</v>
      </c>
      <c r="G253" s="105">
        <v>43</v>
      </c>
      <c r="H253" s="105">
        <v>21</v>
      </c>
      <c r="I253" s="105">
        <v>44</v>
      </c>
      <c r="J253" s="105">
        <v>40</v>
      </c>
      <c r="K253" s="114">
        <f t="shared" si="3"/>
        <v>360.5</v>
      </c>
      <c r="L253" s="115">
        <f>RANK(K253,$K$2:$K$308,0)</f>
        <v>252</v>
      </c>
    </row>
    <row r="254" customFormat="1" customHeight="1" spans="1:12">
      <c r="A254" s="106">
        <v>190216</v>
      </c>
      <c r="B254" s="107" t="s">
        <v>84</v>
      </c>
      <c r="C254" s="105">
        <v>22.5</v>
      </c>
      <c r="D254" s="105">
        <v>15</v>
      </c>
      <c r="E254" s="105">
        <v>43</v>
      </c>
      <c r="F254" s="105">
        <v>62</v>
      </c>
      <c r="G254" s="105">
        <v>75</v>
      </c>
      <c r="H254" s="105">
        <v>40</v>
      </c>
      <c r="I254" s="105">
        <v>51</v>
      </c>
      <c r="J254" s="105">
        <v>50</v>
      </c>
      <c r="K254" s="114">
        <f t="shared" si="3"/>
        <v>358.5</v>
      </c>
      <c r="L254" s="115">
        <f>RANK(K254,$K$2:$K$308,0)</f>
        <v>253</v>
      </c>
    </row>
    <row r="255" customFormat="1" customHeight="1" spans="1:12">
      <c r="A255" s="106">
        <v>190509</v>
      </c>
      <c r="B255" s="107" t="s">
        <v>194</v>
      </c>
      <c r="C255" s="105">
        <v>63.5</v>
      </c>
      <c r="D255" s="105">
        <v>16</v>
      </c>
      <c r="E255" s="105">
        <v>27.5</v>
      </c>
      <c r="F255" s="105">
        <v>58</v>
      </c>
      <c r="G255" s="105">
        <v>63</v>
      </c>
      <c r="H255" s="105">
        <v>46</v>
      </c>
      <c r="I255" s="105">
        <v>41</v>
      </c>
      <c r="J255" s="105">
        <v>43</v>
      </c>
      <c r="K255" s="114">
        <f t="shared" si="3"/>
        <v>358</v>
      </c>
      <c r="L255" s="115">
        <f>RANK(K255,$K$2:$K$308,0)</f>
        <v>254</v>
      </c>
    </row>
    <row r="256" customFormat="1" customHeight="1" spans="1:12">
      <c r="A256" s="106">
        <v>190213</v>
      </c>
      <c r="B256" s="107" t="s">
        <v>81</v>
      </c>
      <c r="C256" s="105">
        <v>27</v>
      </c>
      <c r="D256" s="105">
        <v>15</v>
      </c>
      <c r="E256" s="105">
        <v>25.5</v>
      </c>
      <c r="F256" s="105">
        <v>62</v>
      </c>
      <c r="G256" s="105">
        <v>69</v>
      </c>
      <c r="H256" s="105">
        <v>78</v>
      </c>
      <c r="I256" s="105">
        <v>47</v>
      </c>
      <c r="J256" s="105">
        <v>34</v>
      </c>
      <c r="K256" s="114">
        <f t="shared" si="3"/>
        <v>357.5</v>
      </c>
      <c r="L256" s="115">
        <f>RANK(K256,$K$2:$K$308,0)</f>
        <v>255</v>
      </c>
    </row>
    <row r="257" customFormat="1" customHeight="1" spans="1:12">
      <c r="A257" s="106">
        <v>190715</v>
      </c>
      <c r="B257" s="107" t="s">
        <v>275</v>
      </c>
      <c r="C257" s="105">
        <v>67.5</v>
      </c>
      <c r="D257" s="105">
        <v>8.5</v>
      </c>
      <c r="E257" s="105">
        <v>41.5</v>
      </c>
      <c r="F257" s="105">
        <v>60</v>
      </c>
      <c r="G257" s="105">
        <v>48</v>
      </c>
      <c r="H257" s="105">
        <v>32</v>
      </c>
      <c r="I257" s="105">
        <v>58</v>
      </c>
      <c r="J257" s="105">
        <v>41</v>
      </c>
      <c r="K257" s="114">
        <f t="shared" si="3"/>
        <v>356.5</v>
      </c>
      <c r="L257" s="115">
        <f>RANK(K257,$K$2:$K$308,0)</f>
        <v>256</v>
      </c>
    </row>
    <row r="258" customFormat="1" customHeight="1" spans="1:12">
      <c r="A258" s="106">
        <v>190422</v>
      </c>
      <c r="B258" s="107" t="s">
        <v>169</v>
      </c>
      <c r="C258" s="105">
        <v>65</v>
      </c>
      <c r="D258" s="105">
        <v>31.5</v>
      </c>
      <c r="E258" s="105">
        <v>32</v>
      </c>
      <c r="F258" s="105">
        <v>61</v>
      </c>
      <c r="G258" s="105">
        <v>40</v>
      </c>
      <c r="H258" s="105">
        <v>35</v>
      </c>
      <c r="I258" s="105">
        <v>57</v>
      </c>
      <c r="J258" s="105">
        <v>32</v>
      </c>
      <c r="K258" s="114">
        <f t="shared" ref="K258:K275" si="4">C258+D258+E258+F258+G258+H258+I258+J258</f>
        <v>353.5</v>
      </c>
      <c r="L258" s="115">
        <f>RANK(K258,$K$2:$K$308,0)</f>
        <v>257</v>
      </c>
    </row>
    <row r="259" customFormat="1" customHeight="1" spans="1:12">
      <c r="A259" s="106">
        <v>190514</v>
      </c>
      <c r="B259" s="107" t="s">
        <v>199</v>
      </c>
      <c r="C259" s="105">
        <v>51</v>
      </c>
      <c r="D259" s="105">
        <v>19</v>
      </c>
      <c r="E259" s="105">
        <v>59.5</v>
      </c>
      <c r="F259" s="105">
        <v>53</v>
      </c>
      <c r="G259" s="105">
        <v>45</v>
      </c>
      <c r="H259" s="105">
        <v>23</v>
      </c>
      <c r="I259" s="105">
        <v>56</v>
      </c>
      <c r="J259" s="105">
        <v>42</v>
      </c>
      <c r="K259" s="114">
        <f t="shared" si="4"/>
        <v>348.5</v>
      </c>
      <c r="L259" s="115">
        <f>RANK(K259,$K$2:$K$308,0)</f>
        <v>258</v>
      </c>
    </row>
    <row r="260" customFormat="1" customHeight="1" spans="1:12">
      <c r="A260" s="106">
        <v>190403</v>
      </c>
      <c r="B260" s="107" t="s">
        <v>150</v>
      </c>
      <c r="C260" s="105">
        <v>70</v>
      </c>
      <c r="D260" s="105">
        <v>13</v>
      </c>
      <c r="E260" s="105">
        <v>47.5</v>
      </c>
      <c r="F260" s="105">
        <v>58</v>
      </c>
      <c r="G260" s="105">
        <v>38</v>
      </c>
      <c r="H260" s="105">
        <v>35</v>
      </c>
      <c r="I260" s="105">
        <v>46</v>
      </c>
      <c r="J260" s="105">
        <v>38</v>
      </c>
      <c r="K260" s="114">
        <f t="shared" si="4"/>
        <v>345.5</v>
      </c>
      <c r="L260" s="115">
        <f>RANK(K260,$K$2:$K$308,0)</f>
        <v>259</v>
      </c>
    </row>
    <row r="261" customFormat="1" customHeight="1" spans="1:12">
      <c r="A261" s="106">
        <v>190837</v>
      </c>
      <c r="B261" s="107" t="s">
        <v>332</v>
      </c>
      <c r="C261" s="105">
        <v>56.5</v>
      </c>
      <c r="D261" s="105">
        <v>32</v>
      </c>
      <c r="E261" s="105">
        <v>35</v>
      </c>
      <c r="F261" s="105">
        <v>52</v>
      </c>
      <c r="G261" s="105">
        <v>58</v>
      </c>
      <c r="H261" s="105">
        <v>41</v>
      </c>
      <c r="I261" s="105">
        <v>41</v>
      </c>
      <c r="J261" s="105">
        <v>30</v>
      </c>
      <c r="K261" s="114">
        <f t="shared" si="4"/>
        <v>345.5</v>
      </c>
      <c r="L261" s="115">
        <f>RANK(K261,$K$2:$K$308,0)</f>
        <v>259</v>
      </c>
    </row>
    <row r="262" customFormat="1" customHeight="1" spans="1:12">
      <c r="A262" s="106">
        <v>190709</v>
      </c>
      <c r="B262" s="107" t="s">
        <v>269</v>
      </c>
      <c r="C262" s="105">
        <v>72</v>
      </c>
      <c r="D262" s="105">
        <v>9</v>
      </c>
      <c r="E262" s="105">
        <v>36</v>
      </c>
      <c r="F262" s="105">
        <v>75</v>
      </c>
      <c r="G262" s="105">
        <v>51</v>
      </c>
      <c r="H262" s="105">
        <v>27</v>
      </c>
      <c r="I262" s="105">
        <v>42</v>
      </c>
      <c r="J262" s="105">
        <v>32</v>
      </c>
      <c r="K262" s="114">
        <f t="shared" si="4"/>
        <v>344</v>
      </c>
      <c r="L262" s="115">
        <f>RANK(K262,$K$2:$K$308,0)</f>
        <v>261</v>
      </c>
    </row>
    <row r="263" customFormat="1" customHeight="1" spans="1:12">
      <c r="A263" s="106">
        <v>190724</v>
      </c>
      <c r="B263" s="107" t="s">
        <v>282</v>
      </c>
      <c r="C263" s="105">
        <v>62</v>
      </c>
      <c r="D263" s="105">
        <v>6</v>
      </c>
      <c r="E263" s="105">
        <v>29</v>
      </c>
      <c r="F263" s="105">
        <v>67</v>
      </c>
      <c r="G263" s="105">
        <v>70</v>
      </c>
      <c r="H263" s="105">
        <v>23</v>
      </c>
      <c r="I263" s="105">
        <v>46</v>
      </c>
      <c r="J263" s="105">
        <v>39</v>
      </c>
      <c r="K263" s="114">
        <f t="shared" si="4"/>
        <v>342</v>
      </c>
      <c r="L263" s="115">
        <f>RANK(K263,$K$2:$K$308,0)</f>
        <v>262</v>
      </c>
    </row>
    <row r="264" customFormat="1" customHeight="1" spans="1:12">
      <c r="A264" s="106">
        <v>190436</v>
      </c>
      <c r="B264" s="107" t="s">
        <v>181</v>
      </c>
      <c r="C264" s="105">
        <v>78</v>
      </c>
      <c r="D264" s="105">
        <v>16</v>
      </c>
      <c r="E264" s="105">
        <v>43.5</v>
      </c>
      <c r="F264" s="105">
        <v>53</v>
      </c>
      <c r="G264" s="105">
        <v>41</v>
      </c>
      <c r="H264" s="105">
        <v>24</v>
      </c>
      <c r="I264" s="105">
        <v>48</v>
      </c>
      <c r="J264" s="105">
        <v>32</v>
      </c>
      <c r="K264" s="114">
        <f t="shared" si="4"/>
        <v>335.5</v>
      </c>
      <c r="L264" s="115">
        <f>RANK(K264,$K$2:$K$308,0)</f>
        <v>263</v>
      </c>
    </row>
    <row r="265" customFormat="1" customHeight="1" spans="1:12">
      <c r="A265" s="106">
        <v>190729</v>
      </c>
      <c r="B265" s="107" t="s">
        <v>287</v>
      </c>
      <c r="C265" s="105">
        <v>61.5</v>
      </c>
      <c r="D265" s="105">
        <v>15</v>
      </c>
      <c r="E265" s="105">
        <v>31.5</v>
      </c>
      <c r="F265" s="105">
        <v>50</v>
      </c>
      <c r="G265" s="105">
        <v>78</v>
      </c>
      <c r="H265" s="105">
        <v>20</v>
      </c>
      <c r="I265" s="105">
        <v>32</v>
      </c>
      <c r="J265" s="105">
        <v>44</v>
      </c>
      <c r="K265" s="114">
        <f t="shared" si="4"/>
        <v>332</v>
      </c>
      <c r="L265" s="115">
        <f>RANK(K265,$K$2:$K$308,0)</f>
        <v>264</v>
      </c>
    </row>
    <row r="266" customFormat="1" customHeight="1" spans="1:12">
      <c r="A266" s="106">
        <v>190802</v>
      </c>
      <c r="B266" s="107" t="s">
        <v>298</v>
      </c>
      <c r="C266" s="105">
        <v>54.5</v>
      </c>
      <c r="D266" s="105">
        <v>10</v>
      </c>
      <c r="E266" s="105">
        <v>36</v>
      </c>
      <c r="F266" s="105">
        <v>68</v>
      </c>
      <c r="G266" s="105">
        <v>56</v>
      </c>
      <c r="H266" s="105">
        <v>40</v>
      </c>
      <c r="I266" s="105">
        <v>33</v>
      </c>
      <c r="J266" s="105">
        <v>32</v>
      </c>
      <c r="K266" s="114">
        <f t="shared" si="4"/>
        <v>329.5</v>
      </c>
      <c r="L266" s="115">
        <f>RANK(K266,$K$2:$K$308,0)</f>
        <v>265</v>
      </c>
    </row>
    <row r="267" customFormat="1" customHeight="1" spans="1:12">
      <c r="A267" s="106">
        <v>190439</v>
      </c>
      <c r="B267" s="107" t="s">
        <v>184</v>
      </c>
      <c r="C267" s="105">
        <v>65.5</v>
      </c>
      <c r="D267" s="105">
        <v>15</v>
      </c>
      <c r="E267" s="105">
        <v>29.5</v>
      </c>
      <c r="F267" s="105">
        <v>61</v>
      </c>
      <c r="G267" s="105">
        <v>56</v>
      </c>
      <c r="H267" s="105">
        <v>30</v>
      </c>
      <c r="I267" s="105">
        <v>57</v>
      </c>
      <c r="J267" s="105">
        <v>14</v>
      </c>
      <c r="K267" s="114">
        <f t="shared" si="4"/>
        <v>328</v>
      </c>
      <c r="L267" s="115">
        <f>RANK(K267,$K$2:$K$308,0)</f>
        <v>266</v>
      </c>
    </row>
    <row r="268" customFormat="1" customHeight="1" spans="1:12">
      <c r="A268" s="106">
        <v>190335</v>
      </c>
      <c r="B268" s="107" t="s">
        <v>142</v>
      </c>
      <c r="C268" s="108">
        <v>33.5</v>
      </c>
      <c r="D268" s="105">
        <v>70</v>
      </c>
      <c r="E268" s="105">
        <v>100.5</v>
      </c>
      <c r="F268" s="105"/>
      <c r="G268" s="116"/>
      <c r="H268" s="105">
        <v>50</v>
      </c>
      <c r="I268" s="105">
        <v>67</v>
      </c>
      <c r="J268" s="116"/>
      <c r="K268" s="114">
        <f t="shared" si="4"/>
        <v>321</v>
      </c>
      <c r="L268" s="115">
        <f>RANK(K268,$K$2:$K$308,0)</f>
        <v>267</v>
      </c>
    </row>
    <row r="269" customFormat="1" customHeight="1" spans="1:12">
      <c r="A269" s="106">
        <v>190501</v>
      </c>
      <c r="B269" s="107" t="s">
        <v>186</v>
      </c>
      <c r="C269" s="105">
        <v>38.5</v>
      </c>
      <c r="D269" s="105">
        <v>7</v>
      </c>
      <c r="E269" s="105">
        <v>42</v>
      </c>
      <c r="F269" s="105">
        <v>53</v>
      </c>
      <c r="G269" s="105">
        <v>37</v>
      </c>
      <c r="H269" s="105">
        <v>39</v>
      </c>
      <c r="I269" s="105">
        <v>51</v>
      </c>
      <c r="J269" s="105">
        <v>52</v>
      </c>
      <c r="K269" s="114">
        <f t="shared" si="4"/>
        <v>319.5</v>
      </c>
      <c r="L269" s="115">
        <f>RANK(K269,$K$2:$K$308,0)</f>
        <v>268</v>
      </c>
    </row>
    <row r="270" customFormat="1" customHeight="1" spans="1:12">
      <c r="A270" s="106">
        <v>190628</v>
      </c>
      <c r="B270" s="107" t="s">
        <v>248</v>
      </c>
      <c r="C270" s="105">
        <v>38</v>
      </c>
      <c r="D270" s="105">
        <v>19</v>
      </c>
      <c r="E270" s="105">
        <v>52</v>
      </c>
      <c r="F270" s="105">
        <v>70</v>
      </c>
      <c r="G270" s="105">
        <v>40</v>
      </c>
      <c r="H270" s="105">
        <v>39</v>
      </c>
      <c r="I270" s="105">
        <v>28</v>
      </c>
      <c r="J270" s="105">
        <v>32</v>
      </c>
      <c r="K270" s="114">
        <f t="shared" si="4"/>
        <v>318</v>
      </c>
      <c r="L270" s="115">
        <f>RANK(K270,$K$2:$K$308,0)</f>
        <v>269</v>
      </c>
    </row>
    <row r="271" customFormat="1" customHeight="1" spans="1:12">
      <c r="A271" s="106">
        <v>190828</v>
      </c>
      <c r="B271" s="107" t="s">
        <v>323</v>
      </c>
      <c r="C271" s="105">
        <v>74.5</v>
      </c>
      <c r="D271" s="105">
        <v>25.5</v>
      </c>
      <c r="E271" s="105">
        <v>24.5</v>
      </c>
      <c r="F271" s="105">
        <v>63</v>
      </c>
      <c r="G271" s="105">
        <v>45</v>
      </c>
      <c r="H271" s="105">
        <v>27</v>
      </c>
      <c r="I271" s="105">
        <v>28</v>
      </c>
      <c r="J271" s="105">
        <v>29</v>
      </c>
      <c r="K271" s="114">
        <f t="shared" si="4"/>
        <v>316.5</v>
      </c>
      <c r="L271" s="115">
        <f>RANK(K271,$K$2:$K$308,0)</f>
        <v>270</v>
      </c>
    </row>
    <row r="272" customFormat="1" customHeight="1" spans="1:12">
      <c r="A272" s="106">
        <v>190716</v>
      </c>
      <c r="B272" s="107" t="s">
        <v>276</v>
      </c>
      <c r="C272" s="105">
        <v>54.5</v>
      </c>
      <c r="D272" s="105">
        <v>9</v>
      </c>
      <c r="E272" s="105">
        <v>24</v>
      </c>
      <c r="F272" s="105">
        <v>50</v>
      </c>
      <c r="G272" s="105">
        <v>50</v>
      </c>
      <c r="H272" s="105">
        <v>26</v>
      </c>
      <c r="I272" s="105">
        <v>56</v>
      </c>
      <c r="J272" s="105">
        <v>44</v>
      </c>
      <c r="K272" s="114">
        <f t="shared" si="4"/>
        <v>313.5</v>
      </c>
      <c r="L272" s="115">
        <f>RANK(K272,$K$2:$K$308,0)</f>
        <v>271</v>
      </c>
    </row>
    <row r="273" customFormat="1" customHeight="1" spans="1:12">
      <c r="A273" s="106">
        <v>190622</v>
      </c>
      <c r="B273" s="107" t="s">
        <v>243</v>
      </c>
      <c r="C273" s="105">
        <v>40</v>
      </c>
      <c r="D273" s="105">
        <v>12</v>
      </c>
      <c r="E273" s="105">
        <v>44</v>
      </c>
      <c r="F273" s="105">
        <v>67</v>
      </c>
      <c r="G273" s="105">
        <v>34</v>
      </c>
      <c r="H273" s="105">
        <v>40</v>
      </c>
      <c r="I273" s="105">
        <v>46</v>
      </c>
      <c r="J273" s="105">
        <v>29</v>
      </c>
      <c r="K273" s="114">
        <f t="shared" si="4"/>
        <v>312</v>
      </c>
      <c r="L273" s="115">
        <f>RANK(K273,$K$2:$K$308,0)</f>
        <v>272</v>
      </c>
    </row>
    <row r="274" customFormat="1" customHeight="1" spans="1:12">
      <c r="A274" s="109">
        <v>190115</v>
      </c>
      <c r="B274" s="110" t="s">
        <v>34</v>
      </c>
      <c r="C274" s="105">
        <v>76</v>
      </c>
      <c r="D274" s="105">
        <v>13</v>
      </c>
      <c r="E274" s="105">
        <v>23.5</v>
      </c>
      <c r="F274" s="105">
        <v>65</v>
      </c>
      <c r="G274" s="105">
        <v>39</v>
      </c>
      <c r="H274" s="105">
        <v>40</v>
      </c>
      <c r="I274" s="105">
        <v>31</v>
      </c>
      <c r="J274" s="105">
        <v>24</v>
      </c>
      <c r="K274" s="114">
        <f t="shared" si="4"/>
        <v>311.5</v>
      </c>
      <c r="L274" s="115">
        <f>RANK(K274,$K$2:$K$308,0)</f>
        <v>273</v>
      </c>
    </row>
    <row r="275" customFormat="1" customHeight="1" spans="1:12">
      <c r="A275" s="106">
        <v>190223</v>
      </c>
      <c r="B275" s="107" t="s">
        <v>90</v>
      </c>
      <c r="C275" s="105">
        <v>52.5</v>
      </c>
      <c r="D275" s="105">
        <v>11</v>
      </c>
      <c r="E275" s="105">
        <v>26</v>
      </c>
      <c r="F275" s="105">
        <v>58</v>
      </c>
      <c r="G275" s="105">
        <v>38</v>
      </c>
      <c r="H275" s="105">
        <v>50</v>
      </c>
      <c r="I275" s="105">
        <v>39</v>
      </c>
      <c r="J275" s="105">
        <v>36</v>
      </c>
      <c r="K275" s="114">
        <f t="shared" si="4"/>
        <v>310.5</v>
      </c>
      <c r="L275" s="115">
        <f>RANK(K275,$K$2:$K$308,0)</f>
        <v>274</v>
      </c>
    </row>
    <row r="276" customFormat="1" customHeight="1" spans="1:12">
      <c r="A276" s="117">
        <v>190608</v>
      </c>
      <c r="B276" s="118" t="s">
        <v>383</v>
      </c>
      <c r="C276" s="119"/>
      <c r="D276" s="120"/>
      <c r="E276" s="119"/>
      <c r="F276" s="120"/>
      <c r="G276" s="119"/>
      <c r="H276" s="121"/>
      <c r="I276" s="114"/>
      <c r="J276" s="114">
        <f>C276+D276+E276+F276+G276+H276+I276</f>
        <v>0</v>
      </c>
      <c r="K276" s="114">
        <f>RANK(J276,$J$2:$J$314,0)</f>
        <v>305</v>
      </c>
      <c r="L276" s="115">
        <f>RANK(K276,$K$2:$K$308,0)</f>
        <v>275</v>
      </c>
    </row>
    <row r="277" customFormat="1" customHeight="1" spans="1:12">
      <c r="A277" s="117">
        <v>190222</v>
      </c>
      <c r="B277" s="118" t="s">
        <v>384</v>
      </c>
      <c r="C277" s="114"/>
      <c r="D277" s="122"/>
      <c r="E277" s="123"/>
      <c r="F277" s="124"/>
      <c r="G277" s="119"/>
      <c r="H277" s="124"/>
      <c r="I277" s="130"/>
      <c r="J277" s="114">
        <f>C277+D277+E277+F277+G277+H277+I277</f>
        <v>0</v>
      </c>
      <c r="K277" s="114">
        <f>RANK(J277,$J$2:$J$313,0)</f>
        <v>305</v>
      </c>
      <c r="L277" s="115">
        <f>RANK(K277,$K$2:$K$308,0)</f>
        <v>275</v>
      </c>
    </row>
    <row r="278" customFormat="1" customHeight="1" spans="1:12">
      <c r="A278" s="117">
        <v>190434</v>
      </c>
      <c r="B278" s="118" t="s">
        <v>385</v>
      </c>
      <c r="C278" s="123"/>
      <c r="D278" s="122"/>
      <c r="E278" s="123"/>
      <c r="F278" s="124"/>
      <c r="G278" s="119"/>
      <c r="H278" s="124"/>
      <c r="I278" s="130"/>
      <c r="J278" s="114">
        <f>C278+D278+E278+F278+G278+H278+I278</f>
        <v>0</v>
      </c>
      <c r="K278" s="114">
        <f>RANK(J278,$J$2:$J$313,0)</f>
        <v>305</v>
      </c>
      <c r="L278" s="115">
        <f>RANK(K278,$K$2:$K$308,0)</f>
        <v>275</v>
      </c>
    </row>
    <row r="279" customFormat="1" customHeight="1" spans="1:12">
      <c r="A279" s="117">
        <v>190608</v>
      </c>
      <c r="B279" s="118" t="s">
        <v>383</v>
      </c>
      <c r="C279" s="123"/>
      <c r="D279" s="122"/>
      <c r="E279" s="123"/>
      <c r="F279" s="124"/>
      <c r="G279" s="119"/>
      <c r="H279" s="124"/>
      <c r="I279" s="130"/>
      <c r="J279" s="114">
        <f>C279+D279+E279+F279+G279+H279+I279</f>
        <v>0</v>
      </c>
      <c r="K279" s="114">
        <f>RANK(J279,$J$2:$J$313,0)</f>
        <v>305</v>
      </c>
      <c r="L279" s="115">
        <f>RANK(K279,$K$2:$K$308,0)</f>
        <v>275</v>
      </c>
    </row>
    <row r="280" customFormat="1" customHeight="1" spans="1:12">
      <c r="A280" s="106">
        <v>190236</v>
      </c>
      <c r="B280" s="107" t="s">
        <v>103</v>
      </c>
      <c r="C280" s="105">
        <v>40</v>
      </c>
      <c r="D280" s="105">
        <v>28.5</v>
      </c>
      <c r="E280" s="105">
        <v>48</v>
      </c>
      <c r="F280" s="105">
        <v>41</v>
      </c>
      <c r="G280" s="105">
        <v>49</v>
      </c>
      <c r="H280" s="105">
        <v>29</v>
      </c>
      <c r="I280" s="105">
        <v>36</v>
      </c>
      <c r="J280" s="105">
        <v>30</v>
      </c>
      <c r="K280" s="114">
        <f t="shared" ref="K280:K307" si="5">C280+D280+E280+F280+G280+H280+I280+J280</f>
        <v>301.5</v>
      </c>
      <c r="L280" s="115">
        <f>RANK(K280,$K$2:$K$308,0)</f>
        <v>279</v>
      </c>
    </row>
    <row r="281" customFormat="1" customHeight="1" spans="1:12">
      <c r="A281" s="106">
        <v>190419</v>
      </c>
      <c r="B281" s="107" t="s">
        <v>166</v>
      </c>
      <c r="C281" s="105">
        <v>70</v>
      </c>
      <c r="D281" s="105">
        <v>9</v>
      </c>
      <c r="E281" s="105">
        <v>28.5</v>
      </c>
      <c r="F281" s="105">
        <v>53</v>
      </c>
      <c r="G281" s="105">
        <v>40</v>
      </c>
      <c r="H281" s="105">
        <v>24</v>
      </c>
      <c r="I281" s="105">
        <v>31</v>
      </c>
      <c r="J281" s="105">
        <v>42</v>
      </c>
      <c r="K281" s="114">
        <f t="shared" si="5"/>
        <v>297.5</v>
      </c>
      <c r="L281" s="115">
        <f>RANK(K281,$K$2:$K$308,0)</f>
        <v>280</v>
      </c>
    </row>
    <row r="282" customFormat="1" customHeight="1" spans="1:12">
      <c r="A282" s="106">
        <v>190204</v>
      </c>
      <c r="B282" s="107" t="s">
        <v>72</v>
      </c>
      <c r="C282" s="105">
        <v>61</v>
      </c>
      <c r="D282" s="105">
        <v>11</v>
      </c>
      <c r="E282" s="105">
        <v>40</v>
      </c>
      <c r="F282" s="105">
        <v>47</v>
      </c>
      <c r="G282" s="105">
        <v>38</v>
      </c>
      <c r="H282" s="105">
        <v>22</v>
      </c>
      <c r="I282" s="105">
        <v>33</v>
      </c>
      <c r="J282" s="105">
        <v>41</v>
      </c>
      <c r="K282" s="114">
        <f t="shared" si="5"/>
        <v>293</v>
      </c>
      <c r="L282" s="115">
        <f>RANK(K282,$K$2:$K$308,0)</f>
        <v>281</v>
      </c>
    </row>
    <row r="283" customFormat="1" customHeight="1" spans="1:12">
      <c r="A283" s="106">
        <v>190508</v>
      </c>
      <c r="B283" s="107" t="s">
        <v>193</v>
      </c>
      <c r="C283" s="105">
        <v>54</v>
      </c>
      <c r="D283" s="105">
        <v>16</v>
      </c>
      <c r="E283" s="105">
        <v>40</v>
      </c>
      <c r="F283" s="105">
        <v>59</v>
      </c>
      <c r="G283" s="105">
        <v>25</v>
      </c>
      <c r="H283" s="105">
        <v>33</v>
      </c>
      <c r="I283" s="105">
        <v>42</v>
      </c>
      <c r="J283" s="105">
        <v>20</v>
      </c>
      <c r="K283" s="114">
        <f t="shared" si="5"/>
        <v>289</v>
      </c>
      <c r="L283" s="115">
        <f>RANK(K283,$K$2:$K$308,0)</f>
        <v>282</v>
      </c>
    </row>
    <row r="284" customFormat="1" customHeight="1" spans="1:12">
      <c r="A284" s="106">
        <v>190215</v>
      </c>
      <c r="B284" s="107" t="s">
        <v>83</v>
      </c>
      <c r="C284" s="105">
        <v>55.5</v>
      </c>
      <c r="D284" s="105">
        <v>13</v>
      </c>
      <c r="E284" s="105">
        <v>29</v>
      </c>
      <c r="F284" s="105">
        <v>39</v>
      </c>
      <c r="G284" s="105">
        <v>37</v>
      </c>
      <c r="H284" s="105">
        <v>53</v>
      </c>
      <c r="I284" s="105">
        <v>24</v>
      </c>
      <c r="J284" s="105">
        <v>34</v>
      </c>
      <c r="K284" s="114">
        <f t="shared" si="5"/>
        <v>284.5</v>
      </c>
      <c r="L284" s="115">
        <f>RANK(K284,$K$2:$K$308,0)</f>
        <v>283</v>
      </c>
    </row>
    <row r="285" customFormat="1" customHeight="1" spans="1:12">
      <c r="A285" s="106">
        <v>190727</v>
      </c>
      <c r="B285" s="107" t="s">
        <v>285</v>
      </c>
      <c r="C285" s="105">
        <v>67.5</v>
      </c>
      <c r="D285" s="105"/>
      <c r="E285" s="119"/>
      <c r="F285" s="105">
        <v>79</v>
      </c>
      <c r="G285" s="105">
        <v>81</v>
      </c>
      <c r="H285" s="116"/>
      <c r="I285" s="129"/>
      <c r="J285" s="105">
        <v>57</v>
      </c>
      <c r="K285" s="114">
        <f t="shared" si="5"/>
        <v>284.5</v>
      </c>
      <c r="L285" s="115">
        <f>RANK(K285,$K$2:$K$308,0)</f>
        <v>283</v>
      </c>
    </row>
    <row r="286" customFormat="1" customHeight="1" spans="1:12">
      <c r="A286" s="106">
        <v>190734</v>
      </c>
      <c r="B286" s="107" t="s">
        <v>292</v>
      </c>
      <c r="C286" s="105">
        <v>16.5</v>
      </c>
      <c r="D286" s="105">
        <v>33</v>
      </c>
      <c r="E286" s="105">
        <v>41</v>
      </c>
      <c r="F286" s="105">
        <v>59</v>
      </c>
      <c r="G286" s="105">
        <v>39</v>
      </c>
      <c r="H286" s="105">
        <v>32</v>
      </c>
      <c r="I286" s="105">
        <v>20</v>
      </c>
      <c r="J286" s="105">
        <v>44</v>
      </c>
      <c r="K286" s="114">
        <f t="shared" si="5"/>
        <v>284.5</v>
      </c>
      <c r="L286" s="115">
        <f>RANK(K286,$K$2:$K$308,0)</f>
        <v>283</v>
      </c>
    </row>
    <row r="287" customFormat="1" customHeight="1" spans="1:12">
      <c r="A287" s="109">
        <v>190104</v>
      </c>
      <c r="B287" s="110" t="s">
        <v>23</v>
      </c>
      <c r="C287" s="105">
        <v>51</v>
      </c>
      <c r="D287" s="105">
        <v>6</v>
      </c>
      <c r="E287" s="105">
        <v>41</v>
      </c>
      <c r="F287" s="105">
        <v>63</v>
      </c>
      <c r="G287" s="105">
        <v>39</v>
      </c>
      <c r="H287" s="105">
        <v>28</v>
      </c>
      <c r="I287" s="105">
        <v>31</v>
      </c>
      <c r="J287" s="105">
        <v>22</v>
      </c>
      <c r="K287" s="114">
        <f t="shared" si="5"/>
        <v>281</v>
      </c>
      <c r="L287" s="115">
        <f>RANK(K287,$K$2:$K$308,0)</f>
        <v>286</v>
      </c>
    </row>
    <row r="288" customFormat="1" customHeight="1" spans="1:12">
      <c r="A288" s="106">
        <v>190230</v>
      </c>
      <c r="B288" s="107" t="s">
        <v>97</v>
      </c>
      <c r="C288" s="105">
        <v>28</v>
      </c>
      <c r="D288" s="105">
        <v>9</v>
      </c>
      <c r="E288" s="105">
        <v>34</v>
      </c>
      <c r="F288" s="105">
        <v>45</v>
      </c>
      <c r="G288" s="105">
        <v>42</v>
      </c>
      <c r="H288" s="105">
        <v>52</v>
      </c>
      <c r="I288" s="105">
        <v>38</v>
      </c>
      <c r="J288" s="105">
        <v>31</v>
      </c>
      <c r="K288" s="114">
        <f t="shared" si="5"/>
        <v>279</v>
      </c>
      <c r="L288" s="115">
        <f>RANK(K288,$K$2:$K$308,0)</f>
        <v>287</v>
      </c>
    </row>
    <row r="289" customFormat="1" customHeight="1" spans="1:12">
      <c r="A289" s="106">
        <v>190502</v>
      </c>
      <c r="B289" s="107" t="s">
        <v>187</v>
      </c>
      <c r="C289" s="105">
        <v>58</v>
      </c>
      <c r="D289" s="125"/>
      <c r="E289" s="126"/>
      <c r="F289" s="105">
        <v>81</v>
      </c>
      <c r="G289" s="105">
        <v>60</v>
      </c>
      <c r="H289" s="105">
        <v>36</v>
      </c>
      <c r="I289" s="116"/>
      <c r="J289" s="105">
        <v>43</v>
      </c>
      <c r="K289" s="114">
        <f t="shared" si="5"/>
        <v>278</v>
      </c>
      <c r="L289" s="115">
        <f>RANK(K289,$K$2:$K$308,0)</f>
        <v>288</v>
      </c>
    </row>
    <row r="290" customFormat="1" customHeight="1" spans="1:12">
      <c r="A290" s="111">
        <v>190401</v>
      </c>
      <c r="B290" s="112" t="s">
        <v>148</v>
      </c>
      <c r="C290" s="105">
        <v>56.5</v>
      </c>
      <c r="D290" s="105">
        <v>24</v>
      </c>
      <c r="E290" s="105">
        <v>29</v>
      </c>
      <c r="F290" s="105">
        <v>46</v>
      </c>
      <c r="G290" s="105">
        <v>39</v>
      </c>
      <c r="H290" s="105">
        <v>20</v>
      </c>
      <c r="I290" s="105">
        <v>33</v>
      </c>
      <c r="J290" s="105">
        <v>23</v>
      </c>
      <c r="K290" s="114">
        <f t="shared" si="5"/>
        <v>270.5</v>
      </c>
      <c r="L290" s="115">
        <f>RANK(K290,$K$2:$K$308,0)</f>
        <v>289</v>
      </c>
    </row>
    <row r="291" customFormat="1" customHeight="1" spans="1:12">
      <c r="A291" s="109">
        <v>190139</v>
      </c>
      <c r="B291" s="110" t="s">
        <v>57</v>
      </c>
      <c r="C291" s="105">
        <v>59</v>
      </c>
      <c r="D291" s="105">
        <v>30</v>
      </c>
      <c r="E291" s="105">
        <v>39</v>
      </c>
      <c r="F291" s="105">
        <v>27</v>
      </c>
      <c r="G291" s="105">
        <v>12</v>
      </c>
      <c r="H291" s="105">
        <v>30</v>
      </c>
      <c r="I291" s="105">
        <v>29</v>
      </c>
      <c r="J291" s="105">
        <v>26</v>
      </c>
      <c r="K291" s="114">
        <f t="shared" si="5"/>
        <v>252</v>
      </c>
      <c r="L291" s="115">
        <f>RANK(K291,$K$2:$K$308,0)</f>
        <v>290</v>
      </c>
    </row>
    <row r="292" customFormat="1" customHeight="1" spans="1:12">
      <c r="A292" s="111">
        <v>190201</v>
      </c>
      <c r="B292" s="112" t="s">
        <v>70</v>
      </c>
      <c r="C292" s="105">
        <v>65</v>
      </c>
      <c r="D292" s="105">
        <v>29</v>
      </c>
      <c r="E292" s="105">
        <v>35</v>
      </c>
      <c r="F292" s="105">
        <v>45</v>
      </c>
      <c r="G292" s="105">
        <v>25</v>
      </c>
      <c r="H292" s="105">
        <v>4</v>
      </c>
      <c r="I292" s="105">
        <v>5</v>
      </c>
      <c r="J292" s="105">
        <v>41</v>
      </c>
      <c r="K292" s="114">
        <f t="shared" si="5"/>
        <v>249</v>
      </c>
      <c r="L292" s="115">
        <f>RANK(K292,$K$2:$K$308,0)</f>
        <v>291</v>
      </c>
    </row>
    <row r="293" customFormat="1" customHeight="1" spans="1:12">
      <c r="A293" s="106">
        <v>190839</v>
      </c>
      <c r="B293" s="107" t="s">
        <v>334</v>
      </c>
      <c r="C293" s="105">
        <v>59</v>
      </c>
      <c r="D293" s="105">
        <v>17</v>
      </c>
      <c r="E293" s="105">
        <v>22.5</v>
      </c>
      <c r="F293" s="105">
        <v>67</v>
      </c>
      <c r="G293" s="105">
        <v>16</v>
      </c>
      <c r="H293" s="105">
        <v>17</v>
      </c>
      <c r="I293" s="105">
        <v>28</v>
      </c>
      <c r="J293" s="105">
        <v>19</v>
      </c>
      <c r="K293" s="114">
        <f t="shared" si="5"/>
        <v>245.5</v>
      </c>
      <c r="L293" s="115">
        <f>RANK(K293,$K$2:$K$308,0)</f>
        <v>292</v>
      </c>
    </row>
    <row r="294" customFormat="1" customHeight="1" spans="1:12">
      <c r="A294" s="106">
        <v>190737</v>
      </c>
      <c r="B294" s="107" t="s">
        <v>294</v>
      </c>
      <c r="C294" s="105">
        <v>32</v>
      </c>
      <c r="D294" s="105">
        <v>12</v>
      </c>
      <c r="E294" s="105">
        <v>29</v>
      </c>
      <c r="F294" s="105">
        <v>64</v>
      </c>
      <c r="G294" s="105">
        <v>26</v>
      </c>
      <c r="H294" s="105">
        <v>20</v>
      </c>
      <c r="I294" s="105">
        <v>31</v>
      </c>
      <c r="J294" s="105">
        <v>31</v>
      </c>
      <c r="K294" s="114">
        <f t="shared" si="5"/>
        <v>245</v>
      </c>
      <c r="L294" s="115">
        <f>RANK(K294,$K$2:$K$308,0)</f>
        <v>293</v>
      </c>
    </row>
    <row r="295" customFormat="1" customHeight="1" spans="1:12">
      <c r="A295" s="106">
        <v>190225</v>
      </c>
      <c r="B295" s="107" t="s">
        <v>92</v>
      </c>
      <c r="C295" s="105">
        <v>42</v>
      </c>
      <c r="D295" s="105">
        <v>23</v>
      </c>
      <c r="E295" s="105">
        <v>42</v>
      </c>
      <c r="F295" s="105">
        <v>45</v>
      </c>
      <c r="G295" s="105">
        <v>18</v>
      </c>
      <c r="H295" s="105">
        <v>18</v>
      </c>
      <c r="I295" s="105">
        <v>28</v>
      </c>
      <c r="J295" s="105">
        <v>25</v>
      </c>
      <c r="K295" s="114">
        <f t="shared" si="5"/>
        <v>241</v>
      </c>
      <c r="L295" s="115">
        <f>RANK(K295,$K$2:$K$308,0)</f>
        <v>294</v>
      </c>
    </row>
    <row r="296" customFormat="1" customHeight="1" spans="1:12">
      <c r="A296" s="106">
        <v>190816</v>
      </c>
      <c r="B296" s="107" t="s">
        <v>311</v>
      </c>
      <c r="C296" s="105">
        <v>24</v>
      </c>
      <c r="D296" s="105">
        <v>10.5</v>
      </c>
      <c r="E296" s="105">
        <v>24</v>
      </c>
      <c r="F296" s="105">
        <v>37</v>
      </c>
      <c r="G296" s="105">
        <v>42</v>
      </c>
      <c r="H296" s="105">
        <v>20</v>
      </c>
      <c r="I296" s="105">
        <v>46</v>
      </c>
      <c r="J296" s="105">
        <v>37</v>
      </c>
      <c r="K296" s="114">
        <f t="shared" si="5"/>
        <v>240.5</v>
      </c>
      <c r="L296" s="115">
        <f>RANK(K296,$K$2:$K$308,0)</f>
        <v>295</v>
      </c>
    </row>
    <row r="297" customFormat="1" customHeight="1" spans="1:12">
      <c r="A297" s="106">
        <v>190721</v>
      </c>
      <c r="B297" s="107" t="s">
        <v>279</v>
      </c>
      <c r="C297" s="105">
        <v>58.5</v>
      </c>
      <c r="D297" s="105">
        <v>6</v>
      </c>
      <c r="E297" s="105">
        <v>28</v>
      </c>
      <c r="F297" s="105">
        <v>54</v>
      </c>
      <c r="G297" s="105">
        <v>28</v>
      </c>
      <c r="H297" s="105">
        <v>25</v>
      </c>
      <c r="I297" s="105">
        <v>26</v>
      </c>
      <c r="J297" s="105">
        <v>14</v>
      </c>
      <c r="K297" s="114">
        <f t="shared" si="5"/>
        <v>239.5</v>
      </c>
      <c r="L297" s="115">
        <f>RANK(K297,$K$2:$K$308,0)</f>
        <v>296</v>
      </c>
    </row>
    <row r="298" customFormat="1" customHeight="1" spans="1:12">
      <c r="A298" s="106">
        <v>190218</v>
      </c>
      <c r="B298" s="107" t="s">
        <v>86</v>
      </c>
      <c r="C298" s="105">
        <v>50.5</v>
      </c>
      <c r="D298" s="105">
        <v>12</v>
      </c>
      <c r="E298" s="105">
        <v>33</v>
      </c>
      <c r="F298" s="105">
        <v>58</v>
      </c>
      <c r="G298" s="105">
        <v>35</v>
      </c>
      <c r="H298" s="105">
        <v>14</v>
      </c>
      <c r="I298" s="105">
        <v>27</v>
      </c>
      <c r="J298" s="105">
        <v>8</v>
      </c>
      <c r="K298" s="114">
        <f t="shared" si="5"/>
        <v>237.5</v>
      </c>
      <c r="L298" s="115">
        <f>RANK(K298,$K$2:$K$308,0)</f>
        <v>297</v>
      </c>
    </row>
    <row r="299" customFormat="1" customHeight="1" spans="1:12">
      <c r="A299" s="106">
        <v>190712</v>
      </c>
      <c r="B299" s="107" t="s">
        <v>272</v>
      </c>
      <c r="C299" s="105">
        <v>53</v>
      </c>
      <c r="D299" s="105">
        <v>17.5</v>
      </c>
      <c r="E299" s="105">
        <v>24.5</v>
      </c>
      <c r="F299" s="105">
        <v>66</v>
      </c>
      <c r="G299" s="105">
        <v>22</v>
      </c>
      <c r="H299" s="105">
        <v>12</v>
      </c>
      <c r="I299" s="105">
        <v>27</v>
      </c>
      <c r="J299" s="105">
        <v>15</v>
      </c>
      <c r="K299" s="114">
        <f t="shared" si="5"/>
        <v>237</v>
      </c>
      <c r="L299" s="115">
        <f>RANK(K299,$K$2:$K$308,0)</f>
        <v>298</v>
      </c>
    </row>
    <row r="300" customFormat="1" customHeight="1" spans="1:12">
      <c r="A300" s="106">
        <v>190611</v>
      </c>
      <c r="B300" s="107" t="s">
        <v>233</v>
      </c>
      <c r="C300" s="105">
        <v>16.5</v>
      </c>
      <c r="D300" s="105">
        <v>3</v>
      </c>
      <c r="E300" s="105">
        <v>34</v>
      </c>
      <c r="F300" s="105">
        <v>48</v>
      </c>
      <c r="G300" s="105">
        <v>18</v>
      </c>
      <c r="H300" s="105">
        <v>46</v>
      </c>
      <c r="I300" s="105">
        <v>32</v>
      </c>
      <c r="J300" s="105">
        <v>33</v>
      </c>
      <c r="K300" s="114">
        <f t="shared" si="5"/>
        <v>230.5</v>
      </c>
      <c r="L300" s="115">
        <f>RANK(K300,$K$2:$K$308,0)</f>
        <v>299</v>
      </c>
    </row>
    <row r="301" customFormat="1" customHeight="1" spans="1:12">
      <c r="A301" s="106">
        <v>190233</v>
      </c>
      <c r="B301" s="107" t="s">
        <v>100</v>
      </c>
      <c r="C301" s="105">
        <v>47</v>
      </c>
      <c r="D301" s="105">
        <v>17</v>
      </c>
      <c r="E301" s="105">
        <v>27</v>
      </c>
      <c r="F301" s="105">
        <v>29</v>
      </c>
      <c r="G301" s="105">
        <v>33</v>
      </c>
      <c r="H301" s="105">
        <v>20</v>
      </c>
      <c r="I301" s="105">
        <v>28</v>
      </c>
      <c r="J301" s="105">
        <v>26</v>
      </c>
      <c r="K301" s="114">
        <f t="shared" si="5"/>
        <v>227</v>
      </c>
      <c r="L301" s="115">
        <f>RANK(K301,$K$2:$K$308,0)</f>
        <v>300</v>
      </c>
    </row>
    <row r="302" customFormat="1" customHeight="1" spans="1:12">
      <c r="A302" s="106">
        <v>190530</v>
      </c>
      <c r="B302" s="107" t="s">
        <v>214</v>
      </c>
      <c r="C302" s="105">
        <v>58.5</v>
      </c>
      <c r="D302" s="105">
        <v>4</v>
      </c>
      <c r="E302" s="105">
        <v>17</v>
      </c>
      <c r="F302" s="105">
        <v>55</v>
      </c>
      <c r="G302" s="105">
        <v>22</v>
      </c>
      <c r="H302" s="105">
        <v>22</v>
      </c>
      <c r="I302" s="105">
        <v>28</v>
      </c>
      <c r="J302" s="105">
        <v>17</v>
      </c>
      <c r="K302" s="114">
        <f t="shared" si="5"/>
        <v>223.5</v>
      </c>
      <c r="L302" s="115">
        <f>RANK(K302,$K$2:$K$308,0)</f>
        <v>301</v>
      </c>
    </row>
    <row r="303" customFormat="1" customHeight="1" spans="1:12">
      <c r="A303" s="106">
        <v>190405</v>
      </c>
      <c r="B303" s="107" t="s">
        <v>152</v>
      </c>
      <c r="C303" s="105">
        <v>3</v>
      </c>
      <c r="D303" s="105">
        <v>12</v>
      </c>
      <c r="E303" s="105">
        <v>39</v>
      </c>
      <c r="F303" s="105">
        <v>44</v>
      </c>
      <c r="G303" s="105">
        <v>24</v>
      </c>
      <c r="H303" s="105">
        <v>22</v>
      </c>
      <c r="I303" s="105">
        <v>47</v>
      </c>
      <c r="J303" s="105">
        <v>22</v>
      </c>
      <c r="K303" s="114">
        <f t="shared" si="5"/>
        <v>213</v>
      </c>
      <c r="L303" s="115">
        <f>RANK(K303,$K$2:$K$308,0)</f>
        <v>302</v>
      </c>
    </row>
    <row r="304" customFormat="1" customHeight="1" spans="1:12">
      <c r="A304" s="106">
        <v>190838</v>
      </c>
      <c r="B304" s="107" t="s">
        <v>333</v>
      </c>
      <c r="C304" s="105">
        <v>62</v>
      </c>
      <c r="D304" s="116"/>
      <c r="E304" s="126"/>
      <c r="F304" s="127"/>
      <c r="G304" s="105"/>
      <c r="H304" s="105">
        <v>44</v>
      </c>
      <c r="I304" s="105">
        <v>36</v>
      </c>
      <c r="J304" s="105">
        <v>59</v>
      </c>
      <c r="K304" s="114">
        <f t="shared" si="5"/>
        <v>201</v>
      </c>
      <c r="L304" s="115">
        <f>RANK(K304,$K$2:$K$308,0)</f>
        <v>303</v>
      </c>
    </row>
    <row r="305" customFormat="1" customHeight="1" spans="1:12">
      <c r="A305" s="106">
        <v>190538</v>
      </c>
      <c r="B305" s="107" t="s">
        <v>221</v>
      </c>
      <c r="C305" s="105">
        <v>10.5</v>
      </c>
      <c r="D305" s="105">
        <v>20</v>
      </c>
      <c r="E305" s="105">
        <v>29</v>
      </c>
      <c r="F305" s="105">
        <v>29</v>
      </c>
      <c r="G305" s="105">
        <v>36</v>
      </c>
      <c r="H305" s="105">
        <v>16</v>
      </c>
      <c r="I305" s="105">
        <v>40</v>
      </c>
      <c r="J305" s="105">
        <v>9</v>
      </c>
      <c r="K305" s="114">
        <f t="shared" si="5"/>
        <v>189.5</v>
      </c>
      <c r="L305" s="115">
        <f>RANK(K305,$K$2:$K$308,0)</f>
        <v>304</v>
      </c>
    </row>
    <row r="306" customFormat="1" customHeight="1" spans="1:12">
      <c r="A306" s="106">
        <v>190425</v>
      </c>
      <c r="B306" s="107" t="s">
        <v>172</v>
      </c>
      <c r="C306" s="105">
        <v>7</v>
      </c>
      <c r="D306" s="105">
        <v>12</v>
      </c>
      <c r="E306" s="105">
        <v>34</v>
      </c>
      <c r="F306" s="105">
        <v>15</v>
      </c>
      <c r="G306" s="105">
        <v>13</v>
      </c>
      <c r="H306" s="105">
        <v>25</v>
      </c>
      <c r="I306" s="105">
        <v>22</v>
      </c>
      <c r="J306" s="105">
        <v>8</v>
      </c>
      <c r="K306" s="114">
        <f t="shared" si="5"/>
        <v>136</v>
      </c>
      <c r="L306" s="115">
        <f>RANK(K306,$K$2:$K$308,0)</f>
        <v>305</v>
      </c>
    </row>
    <row r="307" customFormat="1" customHeight="1" spans="1:12">
      <c r="A307" s="106">
        <v>190438</v>
      </c>
      <c r="B307" s="107" t="s">
        <v>183</v>
      </c>
      <c r="C307" s="105">
        <v>5</v>
      </c>
      <c r="D307" s="105">
        <v>9</v>
      </c>
      <c r="E307" s="105">
        <v>22</v>
      </c>
      <c r="F307" s="105">
        <v>27</v>
      </c>
      <c r="G307" s="105">
        <v>21</v>
      </c>
      <c r="H307" s="105">
        <v>22</v>
      </c>
      <c r="I307" s="105">
        <v>16</v>
      </c>
      <c r="J307" s="105">
        <v>12</v>
      </c>
      <c r="K307" s="114">
        <f t="shared" si="5"/>
        <v>134</v>
      </c>
      <c r="L307" s="115">
        <f>RANK(K307,$K$2:$K$308,0)</f>
        <v>306</v>
      </c>
    </row>
    <row r="308" customFormat="1" customHeight="1" spans="1:12">
      <c r="A308" s="117">
        <v>190738</v>
      </c>
      <c r="B308" s="118" t="s">
        <v>295</v>
      </c>
      <c r="C308" s="123">
        <v>6.5</v>
      </c>
      <c r="D308" s="122"/>
      <c r="E308" s="123"/>
      <c r="F308" s="124">
        <v>33</v>
      </c>
      <c r="G308" s="119"/>
      <c r="H308" s="124">
        <v>12</v>
      </c>
      <c r="I308" s="130">
        <v>18</v>
      </c>
      <c r="J308" s="114">
        <f>C308+D308+E308+F308+G308+H308+I308</f>
        <v>69.5</v>
      </c>
      <c r="K308" s="114">
        <f>RANK(J308,$J$2:$J$313,0)</f>
        <v>133</v>
      </c>
      <c r="L308" s="115">
        <f>RANK(K308,$K$2:$K$308,0)</f>
        <v>307</v>
      </c>
    </row>
    <row r="309" customFormat="1" customHeight="1" spans="1:12">
      <c r="A309" s="106">
        <v>190440</v>
      </c>
      <c r="B309" s="107" t="s">
        <v>185</v>
      </c>
      <c r="C309" s="105">
        <v>6</v>
      </c>
      <c r="D309" s="105">
        <v>6</v>
      </c>
      <c r="E309" s="105">
        <v>27</v>
      </c>
      <c r="F309" s="105">
        <v>12</v>
      </c>
      <c r="G309" s="105">
        <v>6</v>
      </c>
      <c r="H309" s="105">
        <v>20</v>
      </c>
      <c r="I309" s="105">
        <v>18</v>
      </c>
      <c r="J309" s="105">
        <v>9</v>
      </c>
      <c r="K309" s="114">
        <f>C309+D309+E309+F309+G309+H309+I309+J309</f>
        <v>104</v>
      </c>
      <c r="L309" s="115" t="e">
        <f>RANK(K309,$K$2:$K$308,0)</f>
        <v>#N/A</v>
      </c>
    </row>
    <row r="310" customFormat="1" customHeight="1" spans="1:12">
      <c r="A310" s="106">
        <v>190539</v>
      </c>
      <c r="B310" s="107" t="s">
        <v>222</v>
      </c>
      <c r="C310" s="105">
        <v>5</v>
      </c>
      <c r="D310" s="105"/>
      <c r="E310" s="105"/>
      <c r="F310" s="128"/>
      <c r="G310" s="116"/>
      <c r="H310" s="128"/>
      <c r="I310" s="129"/>
      <c r="J310" s="116"/>
      <c r="K310" s="114">
        <f>C310+D310+E310+F310+G310+H310+I310+J310</f>
        <v>5</v>
      </c>
      <c r="L310" s="115" t="e">
        <f>RANK(K310,$K$2:$K$308,0)</f>
        <v>#N/A</v>
      </c>
    </row>
    <row r="311" customFormat="1" customHeight="1" spans="1:12">
      <c r="A311" s="117">
        <v>190440</v>
      </c>
      <c r="B311" s="118" t="s">
        <v>185</v>
      </c>
      <c r="C311" s="123">
        <v>3</v>
      </c>
      <c r="D311" s="122">
        <v>12</v>
      </c>
      <c r="E311" s="123">
        <v>24</v>
      </c>
      <c r="F311" s="124">
        <v>10</v>
      </c>
      <c r="G311" s="119">
        <v>24</v>
      </c>
      <c r="H311" s="124">
        <v>22</v>
      </c>
      <c r="I311" s="130">
        <v>18</v>
      </c>
      <c r="J311" s="114">
        <f>C311+D311+E311+F311+G311+H311+I311</f>
        <v>113</v>
      </c>
      <c r="K311" s="114">
        <f>RANK(J311,$J$2:$J$313,0)</f>
        <v>1</v>
      </c>
      <c r="L311" s="115" t="e">
        <f>RANK(K311,$K$2:$K$308,0)</f>
        <v>#N/A</v>
      </c>
    </row>
    <row r="312" customFormat="1" customHeight="1" spans="1:12">
      <c r="A312" s="106">
        <v>190237</v>
      </c>
      <c r="B312" s="107" t="s">
        <v>104</v>
      </c>
      <c r="C312" s="119"/>
      <c r="D312" s="120"/>
      <c r="E312" s="105"/>
      <c r="F312" s="128"/>
      <c r="G312" s="129"/>
      <c r="H312" s="128"/>
      <c r="I312" s="129"/>
      <c r="J312" s="105"/>
      <c r="K312" s="114">
        <f>C312+D312+E312+F312+G312+H312+I312+J312</f>
        <v>0</v>
      </c>
      <c r="L312" s="115" t="e">
        <f>RANK(K312,$K$2:$K$308,0)</f>
        <v>#N/A</v>
      </c>
    </row>
    <row r="313" customFormat="1" customHeight="1" spans="1:12">
      <c r="A313" s="106">
        <v>190738</v>
      </c>
      <c r="B313" s="107" t="s">
        <v>295</v>
      </c>
      <c r="C313" s="105"/>
      <c r="D313" s="125"/>
      <c r="E313" s="126"/>
      <c r="F313" s="127"/>
      <c r="G313" s="129"/>
      <c r="H313" s="128"/>
      <c r="I313" s="129"/>
      <c r="J313" s="129"/>
      <c r="K313" s="114">
        <f>C313+D313+E313+F313+G313+H313+I313+J313</f>
        <v>0</v>
      </c>
      <c r="L313" s="115" t="e">
        <f>RANK(K313,$K$2:$K$308,0)</f>
        <v>#N/A</v>
      </c>
    </row>
    <row r="314" customFormat="1" customHeight="1" spans="1:12">
      <c r="A314" s="106">
        <v>190832</v>
      </c>
      <c r="B314" s="107" t="s">
        <v>327</v>
      </c>
      <c r="C314" s="116"/>
      <c r="D314" s="125"/>
      <c r="E314" s="126"/>
      <c r="F314" s="127"/>
      <c r="G314" s="105"/>
      <c r="H314" s="128"/>
      <c r="I314" s="105"/>
      <c r="J314" s="116"/>
      <c r="K314" s="114">
        <f>C314+D314+E314+F314+G314+H314+I314+J314</f>
        <v>0</v>
      </c>
      <c r="L314" s="115" t="e">
        <f>RANK(K314,$K$2:$K$308,0)</f>
        <v>#N/A</v>
      </c>
    </row>
  </sheetData>
  <sortState ref="A2:K314">
    <sortCondition ref="K2:K314" descending="1"/>
  </sortState>
  <conditionalFormatting sqref="I309:I310">
    <cfRule type="cellIs" dxfId="0" priority="1" stopIfTrue="1" operator="greaterThan">
      <formula>80</formula>
    </cfRule>
    <cfRule type="cellIs" dxfId="1" priority="2" stopIfTrue="1" operator="between">
      <formula>1</formula>
      <formula>60</formula>
    </cfRule>
  </conditionalFormatting>
  <pageMargins left="0.31496062992126" right="0.31496062992126" top="0.354330708661417" bottom="0.354330708661417" header="0.31496062992126" footer="0.31496062992126"/>
  <pageSetup paperSize="136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6"/>
  <sheetViews>
    <sheetView zoomScale="90" zoomScaleNormal="90" workbookViewId="0">
      <pane xSplit="2" ySplit="2" topLeftCell="C3" activePane="bottomRight" state="frozen"/>
      <selection/>
      <selection pane="topRight"/>
      <selection pane="bottomLeft"/>
      <selection pane="bottomRight" activeCell="O20" sqref="O20"/>
    </sheetView>
  </sheetViews>
  <sheetFormatPr defaultColWidth="9" defaultRowHeight="23.1" customHeight="1"/>
  <cols>
    <col min="8" max="8" width="9" style="57"/>
    <col min="12" max="12" width="9" style="58"/>
    <col min="21" max="21" width="9" style="58"/>
    <col min="30" max="30" width="9" style="58"/>
    <col min="39" max="39" width="9" style="58"/>
    <col min="48" max="48" width="9" style="58"/>
    <col min="53" max="53" width="9.25"/>
    <col min="66" max="66" width="9" style="58"/>
    <col min="75" max="75" width="9" style="58"/>
  </cols>
  <sheetData>
    <row r="1" customHeight="1" spans="1:76">
      <c r="A1" s="59" t="s">
        <v>386</v>
      </c>
      <c r="B1" s="60" t="s">
        <v>387</v>
      </c>
      <c r="C1" s="61" t="s">
        <v>388</v>
      </c>
      <c r="D1" s="62"/>
      <c r="E1" s="61" t="s">
        <v>341</v>
      </c>
      <c r="F1" s="63"/>
      <c r="G1" s="63"/>
      <c r="H1" s="63"/>
      <c r="I1" s="63"/>
      <c r="J1" s="63"/>
      <c r="K1" s="63"/>
      <c r="L1" s="90"/>
      <c r="M1" s="62"/>
      <c r="N1" s="61" t="s">
        <v>342</v>
      </c>
      <c r="O1" s="63"/>
      <c r="P1" s="63"/>
      <c r="Q1" s="63"/>
      <c r="R1" s="63"/>
      <c r="S1" s="63"/>
      <c r="T1" s="63"/>
      <c r="U1" s="90"/>
      <c r="V1" s="62"/>
      <c r="W1" s="61" t="s">
        <v>343</v>
      </c>
      <c r="X1" s="63"/>
      <c r="Y1" s="63"/>
      <c r="Z1" s="63"/>
      <c r="AA1" s="63"/>
      <c r="AB1" s="63"/>
      <c r="AC1" s="63"/>
      <c r="AD1" s="90"/>
      <c r="AE1" s="62"/>
      <c r="AF1" s="61" t="s">
        <v>5</v>
      </c>
      <c r="AG1" s="63"/>
      <c r="AH1" s="63"/>
      <c r="AI1" s="63"/>
      <c r="AJ1" s="63"/>
      <c r="AK1" s="63"/>
      <c r="AL1" s="63"/>
      <c r="AM1" s="90"/>
      <c r="AN1" s="62"/>
      <c r="AO1" s="61" t="s">
        <v>6</v>
      </c>
      <c r="AP1" s="63"/>
      <c r="AQ1" s="63"/>
      <c r="AR1" s="63"/>
      <c r="AS1" s="63"/>
      <c r="AT1" s="63"/>
      <c r="AU1" s="63"/>
      <c r="AV1" s="90"/>
      <c r="AW1" s="62"/>
      <c r="AX1" s="61" t="s">
        <v>7</v>
      </c>
      <c r="AY1" s="63"/>
      <c r="AZ1" s="63"/>
      <c r="BA1" s="63"/>
      <c r="BB1" s="63"/>
      <c r="BC1" s="63"/>
      <c r="BD1" s="63"/>
      <c r="BE1" s="63"/>
      <c r="BF1" s="62"/>
      <c r="BG1" s="61" t="s">
        <v>344</v>
      </c>
      <c r="BH1" s="63"/>
      <c r="BI1" s="63"/>
      <c r="BJ1" s="63"/>
      <c r="BK1" s="63"/>
      <c r="BL1" s="63"/>
      <c r="BM1" s="63"/>
      <c r="BN1" s="90"/>
      <c r="BO1" s="62"/>
      <c r="BP1" s="61" t="s">
        <v>9</v>
      </c>
      <c r="BQ1" s="63"/>
      <c r="BR1" s="63"/>
      <c r="BS1" s="63"/>
      <c r="BT1" s="63"/>
      <c r="BU1" s="63"/>
      <c r="BV1" s="63"/>
      <c r="BW1" s="90"/>
      <c r="BX1" s="62"/>
    </row>
    <row r="2" customHeight="1" spans="1:76">
      <c r="A2" s="64"/>
      <c r="B2" s="65"/>
      <c r="C2" s="66" t="s">
        <v>389</v>
      </c>
      <c r="D2" s="67" t="s">
        <v>381</v>
      </c>
      <c r="E2" s="68" t="s">
        <v>390</v>
      </c>
      <c r="F2" s="69" t="s">
        <v>60</v>
      </c>
      <c r="G2" s="67" t="s">
        <v>381</v>
      </c>
      <c r="H2" s="70" t="s">
        <v>67</v>
      </c>
      <c r="I2" s="67" t="s">
        <v>381</v>
      </c>
      <c r="J2" s="91" t="s">
        <v>391</v>
      </c>
      <c r="K2" s="67" t="s">
        <v>381</v>
      </c>
      <c r="L2" s="92" t="s">
        <v>392</v>
      </c>
      <c r="M2" s="93" t="s">
        <v>393</v>
      </c>
      <c r="N2" s="68" t="s">
        <v>390</v>
      </c>
      <c r="O2" s="69" t="s">
        <v>60</v>
      </c>
      <c r="P2" s="67" t="s">
        <v>381</v>
      </c>
      <c r="Q2" s="91" t="s">
        <v>67</v>
      </c>
      <c r="R2" s="67" t="s">
        <v>381</v>
      </c>
      <c r="S2" s="91" t="s">
        <v>391</v>
      </c>
      <c r="T2" s="67" t="s">
        <v>381</v>
      </c>
      <c r="U2" s="92" t="s">
        <v>392</v>
      </c>
      <c r="V2" s="93" t="s">
        <v>393</v>
      </c>
      <c r="W2" s="68" t="s">
        <v>390</v>
      </c>
      <c r="X2" s="69" t="s">
        <v>60</v>
      </c>
      <c r="Y2" s="67" t="s">
        <v>381</v>
      </c>
      <c r="Z2" s="91" t="s">
        <v>67</v>
      </c>
      <c r="AA2" s="67" t="s">
        <v>381</v>
      </c>
      <c r="AB2" s="91" t="s">
        <v>391</v>
      </c>
      <c r="AC2" s="67" t="s">
        <v>381</v>
      </c>
      <c r="AD2" s="92" t="s">
        <v>392</v>
      </c>
      <c r="AE2" s="93" t="s">
        <v>393</v>
      </c>
      <c r="AF2" s="68" t="s">
        <v>390</v>
      </c>
      <c r="AG2" s="69" t="s">
        <v>60</v>
      </c>
      <c r="AH2" s="67" t="s">
        <v>381</v>
      </c>
      <c r="AI2" s="91" t="s">
        <v>67</v>
      </c>
      <c r="AJ2" s="67" t="s">
        <v>381</v>
      </c>
      <c r="AK2" s="91" t="s">
        <v>391</v>
      </c>
      <c r="AL2" s="67" t="s">
        <v>381</v>
      </c>
      <c r="AM2" s="92" t="s">
        <v>392</v>
      </c>
      <c r="AN2" s="93" t="s">
        <v>393</v>
      </c>
      <c r="AO2" s="68" t="s">
        <v>390</v>
      </c>
      <c r="AP2" s="69" t="s">
        <v>60</v>
      </c>
      <c r="AQ2" s="67" t="s">
        <v>381</v>
      </c>
      <c r="AR2" s="91" t="s">
        <v>67</v>
      </c>
      <c r="AS2" s="67" t="s">
        <v>381</v>
      </c>
      <c r="AT2" s="91" t="s">
        <v>391</v>
      </c>
      <c r="AU2" s="67" t="s">
        <v>381</v>
      </c>
      <c r="AV2" s="92" t="s">
        <v>392</v>
      </c>
      <c r="AW2" s="93" t="s">
        <v>393</v>
      </c>
      <c r="AX2" s="68" t="s">
        <v>390</v>
      </c>
      <c r="AY2" s="69" t="s">
        <v>60</v>
      </c>
      <c r="AZ2" s="67" t="s">
        <v>381</v>
      </c>
      <c r="BA2" s="91" t="s">
        <v>67</v>
      </c>
      <c r="BB2" s="67" t="s">
        <v>381</v>
      </c>
      <c r="BC2" s="91" t="s">
        <v>391</v>
      </c>
      <c r="BD2" s="67" t="s">
        <v>381</v>
      </c>
      <c r="BE2" s="93" t="s">
        <v>392</v>
      </c>
      <c r="BF2" s="93" t="s">
        <v>393</v>
      </c>
      <c r="BG2" s="68" t="s">
        <v>390</v>
      </c>
      <c r="BH2" s="69" t="s">
        <v>60</v>
      </c>
      <c r="BI2" s="67" t="s">
        <v>381</v>
      </c>
      <c r="BJ2" s="91" t="s">
        <v>67</v>
      </c>
      <c r="BK2" s="67" t="s">
        <v>381</v>
      </c>
      <c r="BL2" s="91" t="s">
        <v>391</v>
      </c>
      <c r="BM2" s="67" t="s">
        <v>381</v>
      </c>
      <c r="BN2" s="92" t="s">
        <v>392</v>
      </c>
      <c r="BO2" s="93" t="s">
        <v>393</v>
      </c>
      <c r="BP2" s="68" t="s">
        <v>390</v>
      </c>
      <c r="BQ2" s="69" t="s">
        <v>60</v>
      </c>
      <c r="BR2" s="67" t="s">
        <v>381</v>
      </c>
      <c r="BS2" s="91" t="s">
        <v>67</v>
      </c>
      <c r="BT2" s="67" t="s">
        <v>381</v>
      </c>
      <c r="BU2" s="91" t="s">
        <v>391</v>
      </c>
      <c r="BV2" s="67" t="s">
        <v>381</v>
      </c>
      <c r="BW2" s="92" t="s">
        <v>392</v>
      </c>
      <c r="BX2" s="93" t="s">
        <v>393</v>
      </c>
    </row>
    <row r="3" customHeight="1" spans="1:76">
      <c r="A3" s="71">
        <v>1</v>
      </c>
      <c r="B3" s="71" t="s">
        <v>394</v>
      </c>
      <c r="C3" s="72">
        <f>总表2!B13/7</f>
        <v>54.0104395604396</v>
      </c>
      <c r="D3" s="73">
        <f>总表2!B14</f>
        <v>3</v>
      </c>
      <c r="E3" s="73" t="s">
        <v>394</v>
      </c>
      <c r="F3" s="74">
        <f>总表2!B3</f>
        <v>82.1410256410256</v>
      </c>
      <c r="G3" s="73">
        <f>总表2!B15</f>
        <v>2</v>
      </c>
      <c r="H3" s="75">
        <f>总表2!T3/100</f>
        <v>0.128205128205128</v>
      </c>
      <c r="I3" s="73">
        <f>总表2!T15</f>
        <v>3</v>
      </c>
      <c r="J3" s="75">
        <f>总表2!K3/100</f>
        <v>0.769230769230769</v>
      </c>
      <c r="K3" s="73">
        <f>总表2!K15</f>
        <v>2</v>
      </c>
      <c r="L3" s="74">
        <f>总表2!B25</f>
        <v>52.8474358974359</v>
      </c>
      <c r="M3" s="73">
        <f>总表2!B33</f>
        <v>2</v>
      </c>
      <c r="N3" s="73" t="s">
        <v>395</v>
      </c>
      <c r="O3" s="74">
        <f>总表2!B4</f>
        <v>63.5384615384615</v>
      </c>
      <c r="P3" s="73">
        <f>总表2!B16</f>
        <v>2</v>
      </c>
      <c r="Q3" s="75">
        <f>总表2!T4/100</f>
        <v>0.153846153846154</v>
      </c>
      <c r="R3" s="73">
        <f>总表2!T16</f>
        <v>3</v>
      </c>
      <c r="S3" s="75">
        <f>总表2!K4/100</f>
        <v>0.358974358974359</v>
      </c>
      <c r="T3" s="73">
        <f>总表2!K16</f>
        <v>3</v>
      </c>
      <c r="U3" s="74">
        <f>总表2!B26</f>
        <v>35.9846153846154</v>
      </c>
      <c r="V3" s="73">
        <f>总表2!B34</f>
        <v>3</v>
      </c>
      <c r="W3" s="73" t="s">
        <v>396</v>
      </c>
      <c r="X3" s="74">
        <f>总表2!B5</f>
        <v>63.4615384615385</v>
      </c>
      <c r="Y3" s="73">
        <f>总表2!B17</f>
        <v>5</v>
      </c>
      <c r="Z3" s="75">
        <f>总表2!T5/100</f>
        <v>0.0512820512820513</v>
      </c>
      <c r="AA3" s="73">
        <f>总表2!T17</f>
        <v>4</v>
      </c>
      <c r="AB3" s="75">
        <f>总表2!K5/100</f>
        <v>0.307692307692308</v>
      </c>
      <c r="AC3" s="73">
        <f>总表2!K17</f>
        <v>5</v>
      </c>
      <c r="AD3" s="74">
        <f>总表2!B27</f>
        <v>30.3205128205128</v>
      </c>
      <c r="AE3" s="73">
        <f>总表2!B35</f>
        <v>5</v>
      </c>
      <c r="AF3" s="73" t="s">
        <v>397</v>
      </c>
      <c r="AG3" s="74">
        <f>总表2!B6</f>
        <v>71.3846153846154</v>
      </c>
      <c r="AH3" s="73">
        <f>总表2!B18</f>
        <v>6</v>
      </c>
      <c r="AI3" s="75">
        <f>总表2!T6/100</f>
        <v>0.282051282051282</v>
      </c>
      <c r="AJ3" s="73">
        <f>总表2!T18</f>
        <v>6</v>
      </c>
      <c r="AK3" s="75">
        <f>总表2!K6/100</f>
        <v>0.82051282051282</v>
      </c>
      <c r="AL3" s="73">
        <f>总表2!K18</f>
        <v>5</v>
      </c>
      <c r="AM3" s="74">
        <f>总表2!B28</f>
        <v>57.3128205128205</v>
      </c>
      <c r="AN3" s="73">
        <f>总表2!B36</f>
        <v>6</v>
      </c>
      <c r="AO3" s="73" t="s">
        <v>398</v>
      </c>
      <c r="AP3" s="74">
        <f>总表2!B7</f>
        <v>69.974358974359</v>
      </c>
      <c r="AQ3" s="73">
        <f>总表2!B19</f>
        <v>3</v>
      </c>
      <c r="AR3" s="75">
        <f>总表2!T7/100</f>
        <v>0.333333333333333</v>
      </c>
      <c r="AS3" s="73">
        <f>总表2!T19</f>
        <v>4</v>
      </c>
      <c r="AT3" s="75">
        <f>总表2!K7/100</f>
        <v>0.82051282051282</v>
      </c>
      <c r="AU3" s="73">
        <f>总表2!K19</f>
        <v>3</v>
      </c>
      <c r="AV3" s="74">
        <f>总表2!B29</f>
        <v>58.9410256410256</v>
      </c>
      <c r="AW3" s="73">
        <f>总表2!B37</f>
        <v>3</v>
      </c>
      <c r="AX3" s="73" t="s">
        <v>399</v>
      </c>
      <c r="AY3" s="74">
        <f>总表2!B8</f>
        <v>65.0512820512821</v>
      </c>
      <c r="AZ3" s="73">
        <f>总表2!B20</f>
        <v>2</v>
      </c>
      <c r="BA3" s="75">
        <f>总表2!T8/100</f>
        <v>0.256410256410256</v>
      </c>
      <c r="BB3" s="73">
        <f>总表2!T20</f>
        <v>3</v>
      </c>
      <c r="BC3" s="75">
        <f>总表2!K8/100</f>
        <v>0.615384615384615</v>
      </c>
      <c r="BD3" s="73">
        <f>总表2!K20</f>
        <v>2</v>
      </c>
      <c r="BE3" s="72">
        <f>总表2!B30</f>
        <v>48.2333333333333</v>
      </c>
      <c r="BF3" s="73">
        <f>总表2!B38</f>
        <v>2</v>
      </c>
      <c r="BG3" s="73" t="s">
        <v>400</v>
      </c>
      <c r="BH3" s="74">
        <f>总表2!B9</f>
        <v>62.0769230769231</v>
      </c>
      <c r="BI3" s="73">
        <f>总表2!B21</f>
        <v>5</v>
      </c>
      <c r="BJ3" s="75">
        <f>总表2!T9/100</f>
        <v>0.230769230769231</v>
      </c>
      <c r="BK3" s="73">
        <f>总表2!T21</f>
        <v>5</v>
      </c>
      <c r="BL3" s="75">
        <f>总表2!K9/100</f>
        <v>0.58974358974359</v>
      </c>
      <c r="BM3" s="73">
        <f>总表2!K21</f>
        <v>5</v>
      </c>
      <c r="BN3" s="74">
        <f>总表2!B31</f>
        <v>45.5461538461538</v>
      </c>
      <c r="BO3" s="73">
        <f>总表2!B39</f>
        <v>5</v>
      </c>
      <c r="BP3" s="73" t="s">
        <v>401</v>
      </c>
      <c r="BQ3" s="74">
        <f>总表2!B10</f>
        <v>64.6666666666667</v>
      </c>
      <c r="BR3" s="73">
        <f>总表2!B22</f>
        <v>3</v>
      </c>
      <c r="BS3" s="75">
        <f>总表2!T10/100</f>
        <v>0.256410256410256</v>
      </c>
      <c r="BT3" s="73">
        <f>总表2!T22</f>
        <v>4</v>
      </c>
      <c r="BU3" s="75">
        <f>总表2!K10/100</f>
        <v>0.641025641025641</v>
      </c>
      <c r="BV3" s="73">
        <f>总表2!K22</f>
        <v>2</v>
      </c>
      <c r="BW3" s="74">
        <f>总表2!B32</f>
        <v>48.8871794871795</v>
      </c>
      <c r="BX3" s="73">
        <f>总表2!B40</f>
        <v>3</v>
      </c>
    </row>
    <row r="4" customHeight="1" spans="1:76">
      <c r="A4" s="76">
        <v>2</v>
      </c>
      <c r="B4" s="76" t="s">
        <v>402</v>
      </c>
      <c r="C4" s="77">
        <f>总表2!C13/7</f>
        <v>33.3167346938775</v>
      </c>
      <c r="D4" s="78">
        <f>总表2!C14</f>
        <v>8</v>
      </c>
      <c r="E4" s="79" t="s">
        <v>403</v>
      </c>
      <c r="F4" s="80">
        <f>总表2!C3</f>
        <v>67.8142857142857</v>
      </c>
      <c r="G4" s="79">
        <f>总表2!C15</f>
        <v>7</v>
      </c>
      <c r="H4" s="81">
        <f>总表2!U3/100</f>
        <v>0.0571428571428571</v>
      </c>
      <c r="I4" s="79">
        <f>总表2!U15</f>
        <v>4</v>
      </c>
      <c r="J4" s="81">
        <f>总表2!L3/100</f>
        <v>0.4</v>
      </c>
      <c r="K4" s="79">
        <f>总表2!L15</f>
        <v>8</v>
      </c>
      <c r="L4" s="80">
        <f>总表2!C25</f>
        <v>34.63</v>
      </c>
      <c r="M4" s="79">
        <f>总表2!C33</f>
        <v>8</v>
      </c>
      <c r="N4" s="79" t="s">
        <v>402</v>
      </c>
      <c r="O4" s="80">
        <f>总表2!C4</f>
        <v>43.6428571428571</v>
      </c>
      <c r="P4" s="79">
        <f>总表2!C16</f>
        <v>8</v>
      </c>
      <c r="Q4" s="81">
        <f>总表2!U4/100</f>
        <v>0.0857142857142857</v>
      </c>
      <c r="R4" s="79">
        <f>总表2!U16</f>
        <v>4</v>
      </c>
      <c r="S4" s="81">
        <f>总表2!L4/100</f>
        <v>0.2</v>
      </c>
      <c r="T4" s="79">
        <f>总表2!L16</f>
        <v>8</v>
      </c>
      <c r="U4" s="80">
        <f>总表2!C26</f>
        <v>22.5214285714286</v>
      </c>
      <c r="V4" s="79">
        <f>总表2!C34</f>
        <v>8</v>
      </c>
      <c r="W4" s="79" t="s">
        <v>396</v>
      </c>
      <c r="X4" s="80">
        <f>总表2!C5</f>
        <v>52.3142857142857</v>
      </c>
      <c r="Y4" s="79">
        <f>总表2!C17</f>
        <v>7</v>
      </c>
      <c r="Z4" s="81">
        <f>总表2!U5/100</f>
        <v>0</v>
      </c>
      <c r="AA4" s="79">
        <f>总表2!U17</f>
        <v>7</v>
      </c>
      <c r="AB4" s="81">
        <f>总表2!L5/100</f>
        <v>0.142857142857143</v>
      </c>
      <c r="AC4" s="79">
        <f>总表2!L17</f>
        <v>8</v>
      </c>
      <c r="AD4" s="80">
        <f>总表2!C27</f>
        <v>19.98</v>
      </c>
      <c r="AE4" s="79">
        <f>总表2!C35</f>
        <v>8</v>
      </c>
      <c r="AF4" s="79" t="s">
        <v>397</v>
      </c>
      <c r="AG4" s="80">
        <f>总表2!C6</f>
        <v>64.8857142857143</v>
      </c>
      <c r="AH4" s="79">
        <f>总表2!C18</f>
        <v>7</v>
      </c>
      <c r="AI4" s="81">
        <f>总表2!U6/100</f>
        <v>0.114285714285714</v>
      </c>
      <c r="AJ4" s="79">
        <f>总表2!U18</f>
        <v>8</v>
      </c>
      <c r="AK4" s="81">
        <f>总表2!L6/100</f>
        <v>0.742857142857143</v>
      </c>
      <c r="AL4" s="79">
        <f>总表2!L18</f>
        <v>7</v>
      </c>
      <c r="AM4" s="80">
        <f>总表2!C28</f>
        <v>46.3228571428571</v>
      </c>
      <c r="AN4" s="79">
        <f>总表2!C36</f>
        <v>7</v>
      </c>
      <c r="AO4" s="79" t="s">
        <v>404</v>
      </c>
      <c r="AP4" s="80">
        <f>总表2!C7</f>
        <v>60.9714285714286</v>
      </c>
      <c r="AQ4" s="79">
        <f>总表2!C19</f>
        <v>7</v>
      </c>
      <c r="AR4" s="81">
        <f>总表2!U7/100</f>
        <v>0.171428571428571</v>
      </c>
      <c r="AS4" s="79">
        <f>总表2!U19</f>
        <v>8</v>
      </c>
      <c r="AT4" s="81">
        <f>总表2!L7/100</f>
        <v>0.6</v>
      </c>
      <c r="AU4" s="79">
        <f>总表2!L19</f>
        <v>7</v>
      </c>
      <c r="AV4" s="80">
        <f>总表2!C29</f>
        <v>43.1485714285714</v>
      </c>
      <c r="AW4" s="79">
        <f>总表2!C37</f>
        <v>8</v>
      </c>
      <c r="AX4" s="79" t="s">
        <v>399</v>
      </c>
      <c r="AY4" s="80">
        <f>总表2!C8</f>
        <v>43</v>
      </c>
      <c r="AZ4" s="79">
        <f>总表2!C20</f>
        <v>8</v>
      </c>
      <c r="BA4" s="81">
        <f>总表2!U8/100</f>
        <v>0</v>
      </c>
      <c r="BB4" s="79">
        <f>总表2!U20</f>
        <v>8</v>
      </c>
      <c r="BC4" s="81">
        <f>总表2!L8/100</f>
        <v>0.2</v>
      </c>
      <c r="BD4" s="79">
        <f>总表2!L20</f>
        <v>8</v>
      </c>
      <c r="BE4" s="97">
        <f>总表2!C30</f>
        <v>18.9</v>
      </c>
      <c r="BF4" s="79">
        <f>总表2!C38</f>
        <v>8</v>
      </c>
      <c r="BG4" s="79" t="s">
        <v>400</v>
      </c>
      <c r="BH4" s="80">
        <f>总表2!C9</f>
        <v>46</v>
      </c>
      <c r="BI4" s="79">
        <f>总表2!C21</f>
        <v>8</v>
      </c>
      <c r="BJ4" s="81">
        <f>总表2!U9/100</f>
        <v>0</v>
      </c>
      <c r="BK4" s="79">
        <f>总表2!U21</f>
        <v>8</v>
      </c>
      <c r="BL4" s="81">
        <f>总表2!L9/100</f>
        <v>0.171428571428571</v>
      </c>
      <c r="BM4" s="79">
        <f>总表2!L21</f>
        <v>8</v>
      </c>
      <c r="BN4" s="80">
        <f>总表2!C31</f>
        <v>18.9428571428571</v>
      </c>
      <c r="BO4" s="79">
        <f>总表2!C39</f>
        <v>8</v>
      </c>
      <c r="BP4" s="79" t="s">
        <v>401</v>
      </c>
      <c r="BQ4" s="80">
        <f>总表2!C10</f>
        <v>51.1428571428571</v>
      </c>
      <c r="BR4" s="73">
        <f>总表2!C22</f>
        <v>7</v>
      </c>
      <c r="BS4" s="81">
        <f>总表2!U10/100</f>
        <v>0.142857142857143</v>
      </c>
      <c r="BT4" s="79">
        <f>总表2!U22</f>
        <v>7</v>
      </c>
      <c r="BU4" s="81">
        <f>总表2!L10/100</f>
        <v>0.257142857142857</v>
      </c>
      <c r="BV4" s="79">
        <f>总表2!L22</f>
        <v>8</v>
      </c>
      <c r="BW4" s="80">
        <f>总表2!C32</f>
        <v>28.7714285714286</v>
      </c>
      <c r="BX4" s="79">
        <f>总表2!C40</f>
        <v>8</v>
      </c>
    </row>
    <row r="5" customHeight="1" spans="1:76">
      <c r="A5" s="71">
        <v>3</v>
      </c>
      <c r="B5" s="71" t="s">
        <v>405</v>
      </c>
      <c r="C5" s="72">
        <f>总表2!D13/7</f>
        <v>79.4358745421246</v>
      </c>
      <c r="D5" s="78">
        <f>总表2!D14</f>
        <v>1</v>
      </c>
      <c r="E5" s="73" t="s">
        <v>406</v>
      </c>
      <c r="F5" s="74">
        <f>总表2!D3</f>
        <v>90.0875</v>
      </c>
      <c r="G5" s="73">
        <f>总表2!D15</f>
        <v>1</v>
      </c>
      <c r="H5" s="75">
        <f>总表2!V3/100</f>
        <v>0.325</v>
      </c>
      <c r="I5" s="73">
        <f>总表2!V15</f>
        <v>1</v>
      </c>
      <c r="J5" s="75">
        <f>总表2!M3/100</f>
        <v>0.95</v>
      </c>
      <c r="K5" s="73">
        <f>总表2!M15</f>
        <v>1</v>
      </c>
      <c r="L5" s="74">
        <f>总表2!D25</f>
        <v>68.52625</v>
      </c>
      <c r="M5" s="73">
        <f>总表2!D33</f>
        <v>1</v>
      </c>
      <c r="N5" s="73" t="s">
        <v>407</v>
      </c>
      <c r="O5" s="74">
        <f>总表2!D4</f>
        <v>78.325</v>
      </c>
      <c r="P5" s="73">
        <f>总表2!D16</f>
        <v>1</v>
      </c>
      <c r="Q5" s="75">
        <f>总表2!V4/100</f>
        <v>0.25</v>
      </c>
      <c r="R5" s="73">
        <f>总表2!V16</f>
        <v>2</v>
      </c>
      <c r="S5" s="75">
        <f>总表2!M4/100</f>
        <v>0.7</v>
      </c>
      <c r="T5" s="73">
        <f>总表2!M16</f>
        <v>1</v>
      </c>
      <c r="U5" s="74">
        <f>总表2!D26</f>
        <v>54.4975</v>
      </c>
      <c r="V5" s="73">
        <f>总表2!D34</f>
        <v>1</v>
      </c>
      <c r="W5" s="73" t="s">
        <v>405</v>
      </c>
      <c r="X5" s="74">
        <f>总表2!D5</f>
        <v>87.125</v>
      </c>
      <c r="Y5" s="73">
        <f>总表2!D17</f>
        <v>1</v>
      </c>
      <c r="Z5" s="75">
        <f>总表2!V5/100</f>
        <v>0.4</v>
      </c>
      <c r="AA5" s="73">
        <f>总表2!V17</f>
        <v>1</v>
      </c>
      <c r="AB5" s="75">
        <f>总表2!M5/100</f>
        <v>0.85</v>
      </c>
      <c r="AC5" s="73">
        <f>总表2!M17</f>
        <v>1</v>
      </c>
      <c r="AD5" s="74">
        <f>总表2!D27</f>
        <v>67.6375</v>
      </c>
      <c r="AE5" s="73">
        <f>总表2!D35</f>
        <v>1</v>
      </c>
      <c r="AF5" s="73" t="s">
        <v>397</v>
      </c>
      <c r="AG5" s="74">
        <f>总表2!D6</f>
        <v>79.5897435897436</v>
      </c>
      <c r="AH5" s="73">
        <f>总表2!D18</f>
        <v>1</v>
      </c>
      <c r="AI5" s="75">
        <f>总表2!V6/100</f>
        <v>0.58974358974359</v>
      </c>
      <c r="AJ5" s="73">
        <f>总表2!V18</f>
        <v>1</v>
      </c>
      <c r="AK5" s="75">
        <f>总表2!M6/100</f>
        <v>0.974358974358974</v>
      </c>
      <c r="AL5" s="73">
        <f>总表2!M18</f>
        <v>1</v>
      </c>
      <c r="AM5" s="74">
        <f>总表2!D28</f>
        <v>76.6974358974359</v>
      </c>
      <c r="AN5" s="73">
        <f>总表2!D36</f>
        <v>1</v>
      </c>
      <c r="AO5" s="73" t="s">
        <v>404</v>
      </c>
      <c r="AP5" s="74">
        <f>总表2!D7</f>
        <v>76.8461538461538</v>
      </c>
      <c r="AQ5" s="73">
        <f>总表2!D19</f>
        <v>1</v>
      </c>
      <c r="AR5" s="75">
        <f>总表2!V7/100</f>
        <v>0.58974358974359</v>
      </c>
      <c r="AS5" s="73">
        <f>总表2!V19</f>
        <v>1</v>
      </c>
      <c r="AT5" s="75">
        <f>总表2!M7/100</f>
        <v>0.897435897435897</v>
      </c>
      <c r="AU5" s="73">
        <f>总表2!M19</f>
        <v>1</v>
      </c>
      <c r="AV5" s="74">
        <f>总表2!D29</f>
        <v>73.5666666666667</v>
      </c>
      <c r="AW5" s="73">
        <f>总表2!D37</f>
        <v>1</v>
      </c>
      <c r="AX5" s="73" t="s">
        <v>399</v>
      </c>
      <c r="AY5" s="74">
        <f>总表2!D8</f>
        <v>75.45</v>
      </c>
      <c r="AZ5" s="73">
        <f>总表2!D20</f>
        <v>1</v>
      </c>
      <c r="BA5" s="75">
        <f>总表2!V8/100</f>
        <v>0.55</v>
      </c>
      <c r="BB5" s="73">
        <f>总表2!V20</f>
        <v>1</v>
      </c>
      <c r="BC5" s="75">
        <f>总表2!M8/100</f>
        <v>0.7</v>
      </c>
      <c r="BD5" s="73">
        <f>总表2!M20</f>
        <v>1</v>
      </c>
      <c r="BE5" s="72">
        <f>总表2!D30</f>
        <v>65.635</v>
      </c>
      <c r="BF5" s="73">
        <f>总表2!D38</f>
        <v>1</v>
      </c>
      <c r="BG5" s="73" t="s">
        <v>408</v>
      </c>
      <c r="BH5" s="74">
        <f>总表2!D9</f>
        <v>78.2</v>
      </c>
      <c r="BI5" s="73">
        <f>总表2!D21</f>
        <v>1</v>
      </c>
      <c r="BJ5" s="75">
        <f>总表2!V9/100</f>
        <v>0.55</v>
      </c>
      <c r="BK5" s="73">
        <f>总表2!V21</f>
        <v>1</v>
      </c>
      <c r="BL5" s="75">
        <f>总表2!M9/100</f>
        <v>0.9</v>
      </c>
      <c r="BM5" s="73">
        <f>总表2!M21</f>
        <v>1</v>
      </c>
      <c r="BN5" s="74">
        <f>总表2!D31</f>
        <v>72.46</v>
      </c>
      <c r="BO5" s="73">
        <f>总表2!D39</f>
        <v>1</v>
      </c>
      <c r="BP5" s="73" t="s">
        <v>409</v>
      </c>
      <c r="BQ5" s="74">
        <f>总表2!D10</f>
        <v>79.8461538461538</v>
      </c>
      <c r="BR5" s="73">
        <f>总表2!D22</f>
        <v>1</v>
      </c>
      <c r="BS5" s="75">
        <f>总表2!V10/100</f>
        <v>0.692307692307692</v>
      </c>
      <c r="BT5" s="73">
        <f>总表2!V22</f>
        <v>1</v>
      </c>
      <c r="BU5" s="75">
        <f>总表2!M10/100</f>
        <v>0.846153846153846</v>
      </c>
      <c r="BV5" s="73">
        <f>总表2!M22</f>
        <v>1</v>
      </c>
      <c r="BW5" s="74">
        <f>总表2!D32</f>
        <v>77.0307692307692</v>
      </c>
      <c r="BX5" s="73">
        <f>总表2!D40</f>
        <v>1</v>
      </c>
    </row>
    <row r="6" customHeight="1" spans="1:76">
      <c r="A6" s="76">
        <v>4</v>
      </c>
      <c r="B6" s="76" t="s">
        <v>410</v>
      </c>
      <c r="C6" s="77">
        <f>总表2!E13/7</f>
        <v>41.178007518797</v>
      </c>
      <c r="D6" s="78">
        <f>总表2!E14</f>
        <v>6</v>
      </c>
      <c r="E6" s="79" t="s">
        <v>410</v>
      </c>
      <c r="F6" s="74">
        <f>总表2!E3</f>
        <v>72.6578947368421</v>
      </c>
      <c r="G6" s="79">
        <f>总表2!E15</f>
        <v>4</v>
      </c>
      <c r="H6" s="81">
        <f>总表2!W3/100</f>
        <v>0.0526315789473684</v>
      </c>
      <c r="I6" s="79">
        <f>总表2!W15</f>
        <v>5</v>
      </c>
      <c r="J6" s="81">
        <f>总表2!N3/100</f>
        <v>0.684210526315789</v>
      </c>
      <c r="K6" s="79">
        <f>总表2!N15</f>
        <v>3</v>
      </c>
      <c r="L6" s="80">
        <f>总表2!E25</f>
        <v>44.428947368421</v>
      </c>
      <c r="M6" s="79">
        <f>总表2!E33</f>
        <v>4</v>
      </c>
      <c r="N6" s="79" t="s">
        <v>407</v>
      </c>
      <c r="O6" s="80">
        <f>总表2!E4</f>
        <v>49.4736842105263</v>
      </c>
      <c r="P6" s="79">
        <f>总表2!E16</f>
        <v>6</v>
      </c>
      <c r="Q6" s="81">
        <f>总表2!W4/100</f>
        <v>0.0526315789473684</v>
      </c>
      <c r="R6" s="79">
        <f>总表2!W16</f>
        <v>7</v>
      </c>
      <c r="S6" s="81">
        <f>总表2!N4/100</f>
        <v>0.210526315789474</v>
      </c>
      <c r="T6" s="79">
        <f>总表2!N16</f>
        <v>7</v>
      </c>
      <c r="U6" s="80">
        <f>总表2!E26</f>
        <v>23.2631578947368</v>
      </c>
      <c r="V6" s="79">
        <f>总表2!E34</f>
        <v>7</v>
      </c>
      <c r="W6" s="79" t="s">
        <v>411</v>
      </c>
      <c r="X6" s="80">
        <f>总表2!E5</f>
        <v>55.3026315789474</v>
      </c>
      <c r="Y6" s="79">
        <f>总表2!E17</f>
        <v>6</v>
      </c>
      <c r="Z6" s="81">
        <f>总表2!W5/100</f>
        <v>0.0263157894736842</v>
      </c>
      <c r="AA6" s="79">
        <f>总表2!W17</f>
        <v>6</v>
      </c>
      <c r="AB6" s="81">
        <f>总表2!N5/100</f>
        <v>0.289473684210526</v>
      </c>
      <c r="AC6" s="79">
        <f>总表2!N17</f>
        <v>6</v>
      </c>
      <c r="AD6" s="80">
        <f>总表2!E27</f>
        <v>26.3276315789474</v>
      </c>
      <c r="AE6" s="79">
        <f>总表2!E35</f>
        <v>6</v>
      </c>
      <c r="AF6" s="79" t="s">
        <v>397</v>
      </c>
      <c r="AG6" s="80">
        <f>总表2!E6</f>
        <v>63.1578947368421</v>
      </c>
      <c r="AH6" s="79">
        <f>总表2!E18</f>
        <v>8</v>
      </c>
      <c r="AI6" s="81">
        <f>总表2!W6/100</f>
        <v>0.131578947368421</v>
      </c>
      <c r="AJ6" s="79">
        <f>总表2!W18</f>
        <v>7</v>
      </c>
      <c r="AK6" s="81">
        <f>总表2!N6/100</f>
        <v>0.710526315789474</v>
      </c>
      <c r="AL6" s="79">
        <f>总表2!N18</f>
        <v>8</v>
      </c>
      <c r="AM6" s="80">
        <f>总表2!E28</f>
        <v>45.5263157894737</v>
      </c>
      <c r="AN6" s="79">
        <f>总表2!E36</f>
        <v>8</v>
      </c>
      <c r="AO6" s="79" t="s">
        <v>398</v>
      </c>
      <c r="AP6" s="80">
        <f>总表2!E7</f>
        <v>60.5789473684211</v>
      </c>
      <c r="AQ6" s="79">
        <f>总表2!E19</f>
        <v>8</v>
      </c>
      <c r="AR6" s="81">
        <f>总表2!W7/100</f>
        <v>0.210526315789474</v>
      </c>
      <c r="AS6" s="79">
        <f>总表2!W19</f>
        <v>7</v>
      </c>
      <c r="AT6" s="81">
        <f>总表2!N7/100</f>
        <v>0.552631578947368</v>
      </c>
      <c r="AU6" s="79">
        <f>总表2!N19</f>
        <v>8</v>
      </c>
      <c r="AV6" s="80">
        <f>总表2!E29</f>
        <v>43.1736842105263</v>
      </c>
      <c r="AW6" s="79">
        <f>总表2!E37</f>
        <v>7</v>
      </c>
      <c r="AX6" s="79" t="s">
        <v>399</v>
      </c>
      <c r="AY6" s="80">
        <f>总表2!E8</f>
        <v>51.5263157894737</v>
      </c>
      <c r="AZ6" s="79">
        <f>总表2!E20</f>
        <v>6</v>
      </c>
      <c r="BA6" s="81">
        <f>总表2!W8/100</f>
        <v>0.105263157894737</v>
      </c>
      <c r="BB6" s="79">
        <f>总表2!W20</f>
        <v>6</v>
      </c>
      <c r="BC6" s="81">
        <f>总表2!N8/100</f>
        <v>0.368421052631579</v>
      </c>
      <c r="BD6" s="79">
        <f>总表2!N20</f>
        <v>6</v>
      </c>
      <c r="BE6" s="97">
        <f>总表2!E30</f>
        <v>30.7210526315789</v>
      </c>
      <c r="BF6" s="79">
        <f>总表2!E38</f>
        <v>6</v>
      </c>
      <c r="BG6" s="79" t="s">
        <v>408</v>
      </c>
      <c r="BH6" s="80">
        <f>总表2!E9</f>
        <v>61.1052631578947</v>
      </c>
      <c r="BI6" s="79">
        <f>总表2!E21</f>
        <v>6</v>
      </c>
      <c r="BJ6" s="81">
        <f>总表2!W9/100</f>
        <v>0.236842105263158</v>
      </c>
      <c r="BK6" s="79">
        <f>总表2!W21</f>
        <v>4</v>
      </c>
      <c r="BL6" s="81">
        <f>总表2!N9/100</f>
        <v>0.526315789473684</v>
      </c>
      <c r="BM6" s="79">
        <f>总表2!N21</f>
        <v>6</v>
      </c>
      <c r="BN6" s="80">
        <f>总表2!E31</f>
        <v>43.5947368421053</v>
      </c>
      <c r="BO6" s="79">
        <f>总表2!E39</f>
        <v>6</v>
      </c>
      <c r="BP6" s="79" t="s">
        <v>412</v>
      </c>
      <c r="BQ6" s="80">
        <f>总表2!E10</f>
        <v>50.5263157894737</v>
      </c>
      <c r="BR6" s="79">
        <f>总表2!E22</f>
        <v>8</v>
      </c>
      <c r="BS6" s="81">
        <f>总表2!W10/100</f>
        <v>0.105263157894737</v>
      </c>
      <c r="BT6" s="79">
        <f>总表2!W22</f>
        <v>8</v>
      </c>
      <c r="BU6" s="81">
        <f>总表2!N10/100</f>
        <v>0.394736842105263</v>
      </c>
      <c r="BV6" s="79">
        <f>总表2!N22</f>
        <v>7</v>
      </c>
      <c r="BW6" s="80">
        <f>总表2!E32</f>
        <v>31.2105263157895</v>
      </c>
      <c r="BX6" s="79">
        <f>总表2!E40</f>
        <v>7</v>
      </c>
    </row>
    <row r="7" customHeight="1" spans="1:76">
      <c r="A7" s="71">
        <v>5</v>
      </c>
      <c r="B7" s="71" t="s">
        <v>408</v>
      </c>
      <c r="C7" s="72">
        <f>总表2!F13/7</f>
        <v>51.3000555160424</v>
      </c>
      <c r="D7" s="78">
        <f>总表2!F14</f>
        <v>4</v>
      </c>
      <c r="E7" s="73" t="s">
        <v>413</v>
      </c>
      <c r="F7" s="74">
        <f>总表2!F3</f>
        <v>67.3289473684211</v>
      </c>
      <c r="G7" s="73">
        <f>总表2!F15</f>
        <v>8</v>
      </c>
      <c r="H7" s="75">
        <f>总表2!X3/100</f>
        <v>0.0263157894736842</v>
      </c>
      <c r="I7" s="73">
        <f>总表2!X15</f>
        <v>7</v>
      </c>
      <c r="J7" s="75">
        <f>总表2!O3/100</f>
        <v>0.5</v>
      </c>
      <c r="K7" s="73">
        <f>总表2!O15</f>
        <v>7</v>
      </c>
      <c r="L7" s="74">
        <f>总表2!F25</f>
        <v>36.2513157894737</v>
      </c>
      <c r="M7" s="73">
        <f>总表2!F33</f>
        <v>7</v>
      </c>
      <c r="N7" s="73" t="s">
        <v>414</v>
      </c>
      <c r="O7" s="74">
        <f>总表2!F4</f>
        <v>51.4305555555556</v>
      </c>
      <c r="P7" s="73">
        <f>总表2!F16</f>
        <v>5</v>
      </c>
      <c r="Q7" s="75">
        <f>总表2!X4/100</f>
        <v>0.0555555555555556</v>
      </c>
      <c r="R7" s="73">
        <f>总表2!X16</f>
        <v>5</v>
      </c>
      <c r="S7" s="75">
        <f>总表2!O4/100</f>
        <v>0.333333333333333</v>
      </c>
      <c r="T7" s="73">
        <f>总表2!O16</f>
        <v>4</v>
      </c>
      <c r="U7" s="74">
        <f>总表2!F26</f>
        <v>27.6513888888889</v>
      </c>
      <c r="V7" s="73">
        <f>总表2!F34</f>
        <v>4</v>
      </c>
      <c r="W7" s="73" t="s">
        <v>411</v>
      </c>
      <c r="X7" s="74">
        <f>总表2!F5</f>
        <v>64.2402777777778</v>
      </c>
      <c r="Y7" s="73">
        <f>总表2!F17</f>
        <v>4</v>
      </c>
      <c r="Z7" s="75">
        <f>总表2!X5/100</f>
        <v>0.0277777777777778</v>
      </c>
      <c r="AA7" s="73">
        <f>总表2!X17</f>
        <v>5</v>
      </c>
      <c r="AB7" s="75">
        <f>总表2!O5/100</f>
        <v>0.333333333333333</v>
      </c>
      <c r="AC7" s="73">
        <f>总表2!O17</f>
        <v>4</v>
      </c>
      <c r="AD7" s="74">
        <f>总表2!F27</f>
        <v>30.3831944444444</v>
      </c>
      <c r="AE7" s="73">
        <f>总表2!F35</f>
        <v>4</v>
      </c>
      <c r="AF7" s="73" t="s">
        <v>415</v>
      </c>
      <c r="AG7" s="74">
        <f>总表2!F6</f>
        <v>72.5675675675676</v>
      </c>
      <c r="AH7" s="73">
        <f>总表2!F18</f>
        <v>5</v>
      </c>
      <c r="AI7" s="75">
        <f>总表2!X6/100</f>
        <v>0.351351351351351</v>
      </c>
      <c r="AJ7" s="73">
        <f>总表2!X18</f>
        <v>4</v>
      </c>
      <c r="AK7" s="75">
        <f>总表2!O6/100</f>
        <v>0.756756756756757</v>
      </c>
      <c r="AL7" s="73">
        <f>总表2!O18</f>
        <v>6</v>
      </c>
      <c r="AM7" s="74">
        <f>总表2!F28</f>
        <v>58.527027027027</v>
      </c>
      <c r="AN7" s="73">
        <f>总表2!F36</f>
        <v>5</v>
      </c>
      <c r="AO7" s="73" t="s">
        <v>398</v>
      </c>
      <c r="AP7" s="74">
        <f>总表2!F7</f>
        <v>67.972972972973</v>
      </c>
      <c r="AQ7" s="73">
        <f>总表2!F19</f>
        <v>4</v>
      </c>
      <c r="AR7" s="75">
        <f>总表2!X7/100</f>
        <v>0.351351351351351</v>
      </c>
      <c r="AS7" s="73">
        <f>总表2!X19</f>
        <v>3</v>
      </c>
      <c r="AT7" s="75">
        <f>总表2!O7/100</f>
        <v>0.702702702702703</v>
      </c>
      <c r="AU7" s="73">
        <f>总表2!O19</f>
        <v>4</v>
      </c>
      <c r="AV7" s="74">
        <f>总表2!F29</f>
        <v>55.527027027027</v>
      </c>
      <c r="AW7" s="73">
        <f>总表2!F37</f>
        <v>4</v>
      </c>
      <c r="AX7" s="73" t="s">
        <v>416</v>
      </c>
      <c r="AY7" s="74">
        <f>总表2!F8</f>
        <v>57.5675675675676</v>
      </c>
      <c r="AZ7" s="73">
        <f>总表2!F20</f>
        <v>4</v>
      </c>
      <c r="BA7" s="75">
        <f>总表2!X8/100</f>
        <v>0.162162162162162</v>
      </c>
      <c r="BB7" s="73">
        <f>总表2!X20</f>
        <v>4</v>
      </c>
      <c r="BC7" s="75">
        <f>总表2!O8/100</f>
        <v>0.432432432432432</v>
      </c>
      <c r="BD7" s="73">
        <f>总表2!O20</f>
        <v>4</v>
      </c>
      <c r="BE7" s="72">
        <f>总表2!F30</f>
        <v>36.7297297297297</v>
      </c>
      <c r="BF7" s="73">
        <f>总表2!F38</f>
        <v>4</v>
      </c>
      <c r="BG7" s="73" t="s">
        <v>408</v>
      </c>
      <c r="BH7" s="74">
        <f>总表2!F9</f>
        <v>72.6388888888889</v>
      </c>
      <c r="BI7" s="73">
        <f>总表2!F21</f>
        <v>2</v>
      </c>
      <c r="BJ7" s="75">
        <f>总表2!X9/100</f>
        <v>0.444444444444444</v>
      </c>
      <c r="BK7" s="73">
        <f>总表2!X21</f>
        <v>2</v>
      </c>
      <c r="BL7" s="75">
        <f>总表2!O9/100</f>
        <v>0.805555555555556</v>
      </c>
      <c r="BM7" s="73">
        <f>总表2!O21</f>
        <v>2</v>
      </c>
      <c r="BN7" s="74">
        <f>总表2!F31</f>
        <v>63.7361111111111</v>
      </c>
      <c r="BO7" s="73">
        <f>总表2!F39</f>
        <v>2</v>
      </c>
      <c r="BP7" s="73" t="s">
        <v>412</v>
      </c>
      <c r="BQ7" s="74">
        <f>总表2!F10</f>
        <v>64.945945945946</v>
      </c>
      <c r="BR7" s="73">
        <f>总表2!F22</f>
        <v>2</v>
      </c>
      <c r="BS7" s="75">
        <f>总表2!X10/100</f>
        <v>0.324324324324324</v>
      </c>
      <c r="BT7" s="73">
        <f>总表2!X22</f>
        <v>2</v>
      </c>
      <c r="BU7" s="75">
        <f>总表2!O10/100</f>
        <v>0.594594594594595</v>
      </c>
      <c r="BV7" s="73">
        <f>总表2!O22</f>
        <v>3</v>
      </c>
      <c r="BW7" s="74">
        <f>总表2!F32</f>
        <v>50.2945945945946</v>
      </c>
      <c r="BX7" s="73">
        <f>总表2!F40</f>
        <v>2</v>
      </c>
    </row>
    <row r="8" customHeight="1" spans="1:76">
      <c r="A8" s="76">
        <v>6</v>
      </c>
      <c r="B8" s="76" t="s">
        <v>417</v>
      </c>
      <c r="C8" s="77">
        <f>总表2!G13/7</f>
        <v>49.0370656370656</v>
      </c>
      <c r="D8" s="78">
        <f>总表2!G14</f>
        <v>5</v>
      </c>
      <c r="E8" s="79" t="s">
        <v>413</v>
      </c>
      <c r="F8" s="80">
        <f>总表2!G3</f>
        <v>70.3108108108108</v>
      </c>
      <c r="G8" s="79">
        <f>总表2!G15</f>
        <v>6</v>
      </c>
      <c r="H8" s="81">
        <f>总表2!Y3/100</f>
        <v>0.027027027027027</v>
      </c>
      <c r="I8" s="79">
        <f>总表2!Y15</f>
        <v>6</v>
      </c>
      <c r="J8" s="81">
        <f>总表2!P3/100</f>
        <v>0.540540540540541</v>
      </c>
      <c r="K8" s="79">
        <f>总表2!P15</f>
        <v>6</v>
      </c>
      <c r="L8" s="80">
        <f>总表2!G25</f>
        <v>38.3905405405405</v>
      </c>
      <c r="M8" s="79">
        <f>总表2!G33</f>
        <v>6</v>
      </c>
      <c r="N8" s="79" t="s">
        <v>414</v>
      </c>
      <c r="O8" s="80">
        <f>总表2!G4</f>
        <v>55.9459459459459</v>
      </c>
      <c r="P8" s="79">
        <f>总表2!G16</f>
        <v>4</v>
      </c>
      <c r="Q8" s="81">
        <f>总表2!Y4/100</f>
        <v>0.0540540540540541</v>
      </c>
      <c r="R8" s="79">
        <f>总表2!Y16</f>
        <v>6</v>
      </c>
      <c r="S8" s="81">
        <f>总表2!P4/100</f>
        <v>0.243243243243243</v>
      </c>
      <c r="T8" s="79">
        <f>总表2!P16</f>
        <v>6</v>
      </c>
      <c r="U8" s="80">
        <f>总表2!G26</f>
        <v>26.2432432432432</v>
      </c>
      <c r="V8" s="79">
        <f>总表2!G34</f>
        <v>5</v>
      </c>
      <c r="W8" s="79" t="s">
        <v>417</v>
      </c>
      <c r="X8" s="80">
        <f>总表2!G5</f>
        <v>72.3108108108108</v>
      </c>
      <c r="Y8" s="79">
        <f>总表2!G17</f>
        <v>2</v>
      </c>
      <c r="Z8" s="81">
        <f>总表2!Y5/100</f>
        <v>0.108108108108108</v>
      </c>
      <c r="AA8" s="79">
        <f>总表2!Y17</f>
        <v>3</v>
      </c>
      <c r="AB8" s="81">
        <f>总表2!P5/100</f>
        <v>0.486486486486487</v>
      </c>
      <c r="AC8" s="79">
        <f>总表2!P17</f>
        <v>3</v>
      </c>
      <c r="AD8" s="80">
        <f>总表2!G27</f>
        <v>40.6121621621622</v>
      </c>
      <c r="AE8" s="79">
        <f>总表2!G35</f>
        <v>3</v>
      </c>
      <c r="AF8" s="79" t="s">
        <v>415</v>
      </c>
      <c r="AG8" s="80">
        <f>总表2!G6</f>
        <v>73.9189189189189</v>
      </c>
      <c r="AH8" s="79">
        <f>总表2!G18</f>
        <v>4</v>
      </c>
      <c r="AI8" s="81">
        <f>总表2!Y6/100</f>
        <v>0.378378378378378</v>
      </c>
      <c r="AJ8" s="79">
        <f>总表2!Y18</f>
        <v>3</v>
      </c>
      <c r="AK8" s="81">
        <f>总表2!P6/100</f>
        <v>0.918918918918919</v>
      </c>
      <c r="AL8" s="79">
        <f>总表2!P18</f>
        <v>3</v>
      </c>
      <c r="AM8" s="80">
        <f>总表2!G28</f>
        <v>64.8783783783784</v>
      </c>
      <c r="AN8" s="79">
        <f>总表2!G36</f>
        <v>3</v>
      </c>
      <c r="AO8" s="79" t="s">
        <v>398</v>
      </c>
      <c r="AP8" s="80">
        <f>总表2!G7</f>
        <v>64.5945945945946</v>
      </c>
      <c r="AQ8" s="79">
        <f>总表2!G19</f>
        <v>6</v>
      </c>
      <c r="AR8" s="81">
        <f>总表2!Y7/100</f>
        <v>0.243243243243243</v>
      </c>
      <c r="AS8" s="79">
        <f>总表2!Y19</f>
        <v>5</v>
      </c>
      <c r="AT8" s="81">
        <f>总表2!P7/100</f>
        <v>0.675675675675676</v>
      </c>
      <c r="AU8" s="79">
        <f>总表2!P19</f>
        <v>6</v>
      </c>
      <c r="AV8" s="80">
        <f>总表2!G29</f>
        <v>49.3783783783784</v>
      </c>
      <c r="AW8" s="79">
        <f>总表2!G37</f>
        <v>5</v>
      </c>
      <c r="AX8" s="79" t="s">
        <v>416</v>
      </c>
      <c r="AY8" s="80">
        <f>总表2!G8</f>
        <v>56.4864864864865</v>
      </c>
      <c r="AZ8" s="79">
        <f>总表2!G20</f>
        <v>5</v>
      </c>
      <c r="BA8" s="81">
        <f>总表2!Y8/100</f>
        <v>0.135135135135135</v>
      </c>
      <c r="BB8" s="79">
        <f>总表2!Y20</f>
        <v>5</v>
      </c>
      <c r="BC8" s="81">
        <f>总表2!P8/100</f>
        <v>0.378378378378378</v>
      </c>
      <c r="BD8" s="79">
        <f>总表2!P20</f>
        <v>5</v>
      </c>
      <c r="BE8" s="97">
        <f>总表2!G30</f>
        <v>33.7027027027027</v>
      </c>
      <c r="BF8" s="79">
        <f>总表2!G38</f>
        <v>5</v>
      </c>
      <c r="BG8" s="79" t="s">
        <v>418</v>
      </c>
      <c r="BH8" s="80">
        <f>总表2!G9</f>
        <v>63.0810810810811</v>
      </c>
      <c r="BI8" s="79">
        <f>总表2!G21</f>
        <v>4</v>
      </c>
      <c r="BJ8" s="81">
        <f>总表2!Y9/100</f>
        <v>0.189189189189189</v>
      </c>
      <c r="BK8" s="79">
        <f>总表2!Y21</f>
        <v>6</v>
      </c>
      <c r="BL8" s="81">
        <f>总表2!P9/100</f>
        <v>0.675675675675676</v>
      </c>
      <c r="BM8" s="79">
        <f>总表2!P21</f>
        <v>3</v>
      </c>
      <c r="BN8" s="80">
        <f>总表2!G31</f>
        <v>46.7621621621622</v>
      </c>
      <c r="BO8" s="79">
        <f>总表2!G39</f>
        <v>4</v>
      </c>
      <c r="BP8" s="79" t="s">
        <v>401</v>
      </c>
      <c r="BQ8" s="80">
        <f>总表2!G10</f>
        <v>62.3243243243243</v>
      </c>
      <c r="BR8" s="79">
        <f>总表2!G22</f>
        <v>5</v>
      </c>
      <c r="BS8" s="81">
        <f>总表2!Y10/100</f>
        <v>0.189189189189189</v>
      </c>
      <c r="BT8" s="79">
        <f>总表2!Y22</f>
        <v>6</v>
      </c>
      <c r="BU8" s="81">
        <f>总表2!P10/100</f>
        <v>0.567567567567568</v>
      </c>
      <c r="BV8" s="79">
        <f>总表2!P22</f>
        <v>4</v>
      </c>
      <c r="BW8" s="80">
        <f>总表2!G32</f>
        <v>43.2918918918919</v>
      </c>
      <c r="BX8" s="79">
        <f>总表2!G40</f>
        <v>5</v>
      </c>
    </row>
    <row r="9" customHeight="1" spans="1:76">
      <c r="A9" s="71">
        <v>7</v>
      </c>
      <c r="B9" s="71" t="s">
        <v>419</v>
      </c>
      <c r="C9" s="72">
        <f>总表2!H13/7</f>
        <v>40.8894057623049</v>
      </c>
      <c r="D9" s="78">
        <f>总表2!H14</f>
        <v>7</v>
      </c>
      <c r="E9" s="73" t="s">
        <v>419</v>
      </c>
      <c r="F9" s="74">
        <f>总表2!H3</f>
        <v>71.5142857142857</v>
      </c>
      <c r="G9" s="73">
        <f>总表2!H15</f>
        <v>5</v>
      </c>
      <c r="H9" s="75">
        <f>总表2!Z3/100</f>
        <v>0</v>
      </c>
      <c r="I9" s="73">
        <f>总表2!Z15</f>
        <v>8</v>
      </c>
      <c r="J9" s="75">
        <f>总表2!Q3/100</f>
        <v>0.6</v>
      </c>
      <c r="K9" s="73">
        <f>总表2!Q15</f>
        <v>5</v>
      </c>
      <c r="L9" s="74">
        <f>总表2!H25</f>
        <v>39.4542857142857</v>
      </c>
      <c r="M9" s="73">
        <f>总表2!H33</f>
        <v>5</v>
      </c>
      <c r="N9" s="73" t="s">
        <v>395</v>
      </c>
      <c r="O9" s="74">
        <f>总表2!H4</f>
        <v>48.7058823529412</v>
      </c>
      <c r="P9" s="73">
        <f>总表2!H16</f>
        <v>7</v>
      </c>
      <c r="Q9" s="75">
        <f>总表2!Z4/100</f>
        <v>0.0294117647058823</v>
      </c>
      <c r="R9" s="73">
        <f>总表2!Z16</f>
        <v>8</v>
      </c>
      <c r="S9" s="75">
        <f>总表2!Q4/100</f>
        <v>0.264705882352941</v>
      </c>
      <c r="T9" s="73">
        <f>总表2!Q16</f>
        <v>5</v>
      </c>
      <c r="U9" s="74">
        <f>总表2!H26</f>
        <v>23.7294117647059</v>
      </c>
      <c r="V9" s="73">
        <f>总表2!H34</f>
        <v>6</v>
      </c>
      <c r="W9" s="73" t="s">
        <v>420</v>
      </c>
      <c r="X9" s="74">
        <f>总表2!H5</f>
        <v>49.0441176470588</v>
      </c>
      <c r="Y9" s="73">
        <f>总表2!H17</f>
        <v>8</v>
      </c>
      <c r="Z9" s="75">
        <f>总表2!Z5/100</f>
        <v>0</v>
      </c>
      <c r="AA9" s="73">
        <f>总表2!Z17</f>
        <v>7</v>
      </c>
      <c r="AB9" s="75">
        <f>总表2!Q5/100</f>
        <v>0.176470588235294</v>
      </c>
      <c r="AC9" s="73">
        <f>总表2!Q17</f>
        <v>7</v>
      </c>
      <c r="AD9" s="74">
        <f>总表2!H27</f>
        <v>20.0073529411765</v>
      </c>
      <c r="AE9" s="73">
        <f>总表2!H35</f>
        <v>7</v>
      </c>
      <c r="AF9" s="73" t="s">
        <v>415</v>
      </c>
      <c r="AG9" s="74">
        <f>总表2!H6</f>
        <v>74.0285714285714</v>
      </c>
      <c r="AH9" s="73">
        <f>总表2!H18</f>
        <v>3</v>
      </c>
      <c r="AI9" s="75">
        <f>总表2!Z6/100</f>
        <v>0.285714285714286</v>
      </c>
      <c r="AJ9" s="73">
        <f>总表2!Z18</f>
        <v>5</v>
      </c>
      <c r="AK9" s="75">
        <f>总表2!Q6/100</f>
        <v>0.857142857142857</v>
      </c>
      <c r="AL9" s="73">
        <f>总表2!Q18</f>
        <v>4</v>
      </c>
      <c r="AM9" s="74">
        <f>总表2!H28</f>
        <v>59.3514285714286</v>
      </c>
      <c r="AN9" s="73">
        <f>总表2!H36</f>
        <v>4</v>
      </c>
      <c r="AO9" s="73" t="s">
        <v>404</v>
      </c>
      <c r="AP9" s="74">
        <f>总表2!H7</f>
        <v>65.2571428571429</v>
      </c>
      <c r="AQ9" s="73">
        <f>总表2!H19</f>
        <v>5</v>
      </c>
      <c r="AR9" s="75">
        <f>总表2!Z7/100</f>
        <v>0.228571428571429</v>
      </c>
      <c r="AS9" s="73">
        <f>总表2!Z19</f>
        <v>6</v>
      </c>
      <c r="AT9" s="75">
        <f>总表2!Q7/100</f>
        <v>0.685714285714286</v>
      </c>
      <c r="AU9" s="73">
        <f>总表2!Q19</f>
        <v>5</v>
      </c>
      <c r="AV9" s="74">
        <f>总表2!H29</f>
        <v>49.2914285714286</v>
      </c>
      <c r="AW9" s="73">
        <f>总表2!H37</f>
        <v>6</v>
      </c>
      <c r="AX9" s="73" t="s">
        <v>416</v>
      </c>
      <c r="AY9" s="74">
        <f>总表2!H8</f>
        <v>48.1176470588235</v>
      </c>
      <c r="AZ9" s="73">
        <f>总表2!H20</f>
        <v>7</v>
      </c>
      <c r="BA9" s="75">
        <f>总表2!Z8/100</f>
        <v>0.0294117647058823</v>
      </c>
      <c r="BB9" s="73">
        <f>总表2!Z20</f>
        <v>7</v>
      </c>
      <c r="BC9" s="75">
        <f>总表2!Q8/100</f>
        <v>0.235294117647059</v>
      </c>
      <c r="BD9" s="73">
        <f>总表2!Q20</f>
        <v>7</v>
      </c>
      <c r="BE9" s="72">
        <f>总表2!H30</f>
        <v>22.6705882352941</v>
      </c>
      <c r="BF9" s="73">
        <f>总表2!H38</f>
        <v>7</v>
      </c>
      <c r="BG9" s="73" t="s">
        <v>418</v>
      </c>
      <c r="BH9" s="74">
        <f>总表2!H9</f>
        <v>56.5882352941176</v>
      </c>
      <c r="BI9" s="73">
        <f>总表2!H21</f>
        <v>7</v>
      </c>
      <c r="BJ9" s="75">
        <f>总表2!Z9/100</f>
        <v>0.0588235294117647</v>
      </c>
      <c r="BK9" s="73">
        <f>总表2!Z21</f>
        <v>7</v>
      </c>
      <c r="BL9" s="75">
        <f>总表2!Q9/100</f>
        <v>0.470588235294118</v>
      </c>
      <c r="BM9" s="73">
        <f>总表2!Q21</f>
        <v>7</v>
      </c>
      <c r="BN9" s="74">
        <f>总表2!H31</f>
        <v>33.4470588235294</v>
      </c>
      <c r="BO9" s="73">
        <f>总表2!H39</f>
        <v>7</v>
      </c>
      <c r="BP9" s="73" t="s">
        <v>409</v>
      </c>
      <c r="BQ9" s="74">
        <f>总表2!H10</f>
        <v>58.0571428571429</v>
      </c>
      <c r="BR9" s="73">
        <f>总表2!H22</f>
        <v>6</v>
      </c>
      <c r="BS9" s="75">
        <f>总表2!Z10/100</f>
        <v>0.2</v>
      </c>
      <c r="BT9" s="73">
        <f>总表2!Z22</f>
        <v>5</v>
      </c>
      <c r="BU9" s="75">
        <f>总表2!Q10/100</f>
        <v>0.428571428571429</v>
      </c>
      <c r="BV9" s="73">
        <f>总表2!Q22</f>
        <v>6</v>
      </c>
      <c r="BW9" s="74">
        <f>总表2!H32</f>
        <v>38.2742857142857</v>
      </c>
      <c r="BX9" s="73">
        <f>总表2!H40</f>
        <v>6</v>
      </c>
    </row>
    <row r="10" customHeight="1" spans="1:76">
      <c r="A10" s="76">
        <v>8</v>
      </c>
      <c r="B10" s="76" t="s">
        <v>421</v>
      </c>
      <c r="C10" s="77">
        <f>总表2!I13/7</f>
        <v>59.6092956694873</v>
      </c>
      <c r="D10" s="78">
        <f>总表2!I14</f>
        <v>2</v>
      </c>
      <c r="E10" s="79" t="s">
        <v>403</v>
      </c>
      <c r="F10" s="80">
        <f>总表2!I3</f>
        <v>78.5833333333333</v>
      </c>
      <c r="G10" s="79">
        <f>总表2!I15</f>
        <v>3</v>
      </c>
      <c r="H10" s="81">
        <f>总表2!AA3/100</f>
        <v>0.238095238095238</v>
      </c>
      <c r="I10" s="79">
        <f>总表2!AA15</f>
        <v>2</v>
      </c>
      <c r="J10" s="81">
        <f>总表2!R3/100</f>
        <v>0.619047619047619</v>
      </c>
      <c r="K10" s="79">
        <f>总表2!R15</f>
        <v>4</v>
      </c>
      <c r="L10" s="80">
        <f>总表2!I25</f>
        <v>51.6702380952381</v>
      </c>
      <c r="M10" s="79">
        <f>总表2!I33</f>
        <v>3</v>
      </c>
      <c r="N10" s="79" t="s">
        <v>402</v>
      </c>
      <c r="O10" s="80">
        <f>总表2!I4</f>
        <v>62.5975609756098</v>
      </c>
      <c r="P10" s="79">
        <f>总表2!I16</f>
        <v>3</v>
      </c>
      <c r="Q10" s="81">
        <f>总表2!AA4/100</f>
        <v>0.268292682926829</v>
      </c>
      <c r="R10" s="79">
        <f>总表2!AA16</f>
        <v>1</v>
      </c>
      <c r="S10" s="81">
        <f>总表2!R4/100</f>
        <v>0.390243902439024</v>
      </c>
      <c r="T10" s="79">
        <f>总表2!R16</f>
        <v>2</v>
      </c>
      <c r="U10" s="80">
        <f>总表2!I26</f>
        <v>41.2182926829268</v>
      </c>
      <c r="V10" s="79">
        <f>总表2!I34</f>
        <v>2</v>
      </c>
      <c r="W10" s="79" t="s">
        <v>421</v>
      </c>
      <c r="X10" s="80">
        <f>总表2!I5</f>
        <v>69.4634146341463</v>
      </c>
      <c r="Y10" s="79">
        <f>总表2!I17</f>
        <v>3</v>
      </c>
      <c r="Z10" s="81">
        <f>总表2!AA5/100</f>
        <v>0.219512195121951</v>
      </c>
      <c r="AA10" s="79">
        <f>总表2!AA17</f>
        <v>2</v>
      </c>
      <c r="AB10" s="81">
        <f>总表2!R5/100</f>
        <v>0.51219512195122</v>
      </c>
      <c r="AC10" s="79">
        <f>总表2!R17</f>
        <v>2</v>
      </c>
      <c r="AD10" s="80">
        <f>总表2!I27</f>
        <v>44.9853658536585</v>
      </c>
      <c r="AE10" s="79">
        <f>总表2!I35</f>
        <v>2</v>
      </c>
      <c r="AF10" s="79" t="s">
        <v>415</v>
      </c>
      <c r="AG10" s="80">
        <f>总表2!I6</f>
        <v>77.780487804878</v>
      </c>
      <c r="AH10" s="79">
        <f>总表2!I18</f>
        <v>2</v>
      </c>
      <c r="AI10" s="81">
        <f>总表2!AA6/100</f>
        <v>0.536585365853659</v>
      </c>
      <c r="AJ10" s="79">
        <f>总表2!AA18</f>
        <v>2</v>
      </c>
      <c r="AK10" s="81">
        <f>总表2!R6/100</f>
        <v>0.951219512195122</v>
      </c>
      <c r="AL10" s="79">
        <f>总表2!R18</f>
        <v>2</v>
      </c>
      <c r="AM10" s="80">
        <f>总表2!I28</f>
        <v>73.3341463414634</v>
      </c>
      <c r="AN10" s="79">
        <f>总表2!I36</f>
        <v>2</v>
      </c>
      <c r="AO10" s="79" t="s">
        <v>404</v>
      </c>
      <c r="AP10" s="80">
        <f>总表2!I7</f>
        <v>73.5853658536585</v>
      </c>
      <c r="AQ10" s="79">
        <f>总表2!I19</f>
        <v>2</v>
      </c>
      <c r="AR10" s="81">
        <f>总表2!AA7/100</f>
        <v>0.390243902439024</v>
      </c>
      <c r="AS10" s="79">
        <f>总表2!AA19</f>
        <v>2</v>
      </c>
      <c r="AT10" s="81">
        <f>总表2!R7/100</f>
        <v>0.853658536585366</v>
      </c>
      <c r="AU10" s="79">
        <f>总表2!R19</f>
        <v>2</v>
      </c>
      <c r="AV10" s="80">
        <f>总表2!I29</f>
        <v>63.2951219512195</v>
      </c>
      <c r="AW10" s="79">
        <f>总表2!I37</f>
        <v>2</v>
      </c>
      <c r="AX10" s="79" t="s">
        <v>416</v>
      </c>
      <c r="AY10" s="80">
        <f>总表2!I8</f>
        <v>63.4523809523809</v>
      </c>
      <c r="AZ10" s="79">
        <f>总表2!I20</f>
        <v>3</v>
      </c>
      <c r="BA10" s="81">
        <f>总表2!AA8/100</f>
        <v>0.261904761904762</v>
      </c>
      <c r="BB10" s="79">
        <f>总表2!AA20</f>
        <v>2</v>
      </c>
      <c r="BC10" s="81">
        <f>总表2!R8/100</f>
        <v>0.595238095238095</v>
      </c>
      <c r="BD10" s="79">
        <f>总表2!R20</f>
        <v>3</v>
      </c>
      <c r="BE10" s="97">
        <f>总表2!I30</f>
        <v>47.3690476190476</v>
      </c>
      <c r="BF10" s="79">
        <f>总表2!I38</f>
        <v>3</v>
      </c>
      <c r="BG10" s="79" t="s">
        <v>418</v>
      </c>
      <c r="BH10" s="80">
        <f>总表2!I9</f>
        <v>64.2380952380952</v>
      </c>
      <c r="BI10" s="79">
        <f>总表2!I21</f>
        <v>3</v>
      </c>
      <c r="BJ10" s="81">
        <f>总表2!AA9/100</f>
        <v>0.261904761904762</v>
      </c>
      <c r="BK10" s="79">
        <f>总表2!AA21</f>
        <v>3</v>
      </c>
      <c r="BL10" s="81">
        <f>总表2!R9/100</f>
        <v>0.595238095238095</v>
      </c>
      <c r="BM10" s="79">
        <f>总表2!R21</f>
        <v>4</v>
      </c>
      <c r="BN10" s="80">
        <f>总表2!I31</f>
        <v>47.6047619047619</v>
      </c>
      <c r="BO10" s="79">
        <f>总表2!I39</f>
        <v>3</v>
      </c>
      <c r="BP10" s="79" t="s">
        <v>409</v>
      </c>
      <c r="BQ10" s="80">
        <f>总表2!I10</f>
        <v>63.2619047619048</v>
      </c>
      <c r="BR10" s="79">
        <f>总表2!I22</f>
        <v>4</v>
      </c>
      <c r="BS10" s="81">
        <f>总表2!AA10/100</f>
        <v>0.30952380952381</v>
      </c>
      <c r="BT10" s="79">
        <f>总表2!AA22</f>
        <v>3</v>
      </c>
      <c r="BU10" s="81">
        <f>总表2!R10/100</f>
        <v>0.547619047619048</v>
      </c>
      <c r="BV10" s="79">
        <f>总表2!R22</f>
        <v>5</v>
      </c>
      <c r="BW10" s="80">
        <f>总表2!I32</f>
        <v>47.7880952380952</v>
      </c>
      <c r="BX10" s="79">
        <f>总表2!I40</f>
        <v>4</v>
      </c>
    </row>
    <row r="11" customHeight="1" spans="1:76">
      <c r="A11" s="82" t="s">
        <v>422</v>
      </c>
      <c r="B11" s="82"/>
      <c r="C11" s="83"/>
      <c r="D11" s="82"/>
      <c r="E11" s="82"/>
      <c r="F11" s="84">
        <f>总表2!J3</f>
        <v>75.3453947368421</v>
      </c>
      <c r="G11" s="82"/>
      <c r="H11" s="85">
        <f>总表2!AB3/100</f>
        <v>0.111842105263158</v>
      </c>
      <c r="I11" s="82"/>
      <c r="J11" s="85">
        <f>总表2!S3/100</f>
        <v>0.638157894736842</v>
      </c>
      <c r="K11" s="82"/>
      <c r="L11" s="84">
        <f>总表2!AD3</f>
        <v>46.2220394736842</v>
      </c>
      <c r="M11" s="83"/>
      <c r="N11" s="82"/>
      <c r="O11" s="84">
        <f>总表2!J4</f>
        <v>57.2083333333333</v>
      </c>
      <c r="P11" s="82"/>
      <c r="Q11" s="85">
        <f>总表2!AB4/100</f>
        <v>0.123333333333333</v>
      </c>
      <c r="R11" s="82"/>
      <c r="S11" s="85">
        <f>总表2!S4/100</f>
        <v>0.343333333333333</v>
      </c>
      <c r="T11" s="82"/>
      <c r="U11" s="84">
        <f>总表2!AD4</f>
        <v>32.3958333333333</v>
      </c>
      <c r="V11" s="83"/>
      <c r="W11" s="82"/>
      <c r="X11" s="84">
        <f>总表2!J5</f>
        <v>64.6538666666667</v>
      </c>
      <c r="Y11" s="82"/>
      <c r="Z11" s="85">
        <f>总表2!AB5/100</f>
        <v>0.11</v>
      </c>
      <c r="AA11" s="82"/>
      <c r="AB11" s="85">
        <f>总表2!S5/100</f>
        <v>0.396666666666667</v>
      </c>
      <c r="AC11" s="82"/>
      <c r="AD11" s="84">
        <f>总表2!AD5</f>
        <v>35.69616</v>
      </c>
      <c r="AE11" s="83"/>
      <c r="AF11" s="82"/>
      <c r="AG11" s="84">
        <f>总表2!J6</f>
        <v>72.2890365448505</v>
      </c>
      <c r="AH11" s="82"/>
      <c r="AI11" s="85">
        <f>总表2!AB6/100</f>
        <v>0.338870431893688</v>
      </c>
      <c r="AJ11" s="82"/>
      <c r="AK11" s="85">
        <f>总表2!S6/100</f>
        <v>0.843853820598007</v>
      </c>
      <c r="AL11" s="82"/>
      <c r="AM11" s="84">
        <f>总表2!AD6</f>
        <v>60.5571428571429</v>
      </c>
      <c r="AN11" s="83"/>
      <c r="AO11" s="82"/>
      <c r="AP11" s="84">
        <f>总表2!J7</f>
        <v>67.6677740863787</v>
      </c>
      <c r="AQ11" s="82"/>
      <c r="AR11" s="85">
        <f>总表2!AB7/100</f>
        <v>0.318936877076412</v>
      </c>
      <c r="AS11" s="82"/>
      <c r="AT11" s="85">
        <f>总表2!S7/100</f>
        <v>0.727574750830565</v>
      </c>
      <c r="AU11" s="82"/>
      <c r="AV11" s="84">
        <f>总表2!AD7</f>
        <v>54.885049833887</v>
      </c>
      <c r="AW11" s="83"/>
      <c r="AX11" s="82"/>
      <c r="AY11" s="84">
        <f>总表2!J8</f>
        <v>58.0761589403973</v>
      </c>
      <c r="AZ11" s="82"/>
      <c r="BA11" s="85">
        <f>总表2!AB8/100</f>
        <v>0.195364238410596</v>
      </c>
      <c r="BB11" s="82"/>
      <c r="BC11" s="85">
        <f>总表2!S8/100</f>
        <v>0.450331125827815</v>
      </c>
      <c r="BD11" s="82"/>
      <c r="BE11" s="83">
        <f>总表2!AD8</f>
        <v>38.7473509933775</v>
      </c>
      <c r="BF11" s="83"/>
      <c r="BG11" s="82"/>
      <c r="BH11" s="84">
        <f>总表2!J9</f>
        <v>63.2956810631229</v>
      </c>
      <c r="BI11" s="82"/>
      <c r="BJ11" s="85">
        <f>总表2!AB9/100</f>
        <v>0.252491694352159</v>
      </c>
      <c r="BK11" s="82"/>
      <c r="BL11" s="85">
        <f>总表2!S9/100</f>
        <v>0.598006644518272</v>
      </c>
      <c r="BM11" s="82"/>
      <c r="BN11" s="84">
        <f>总表2!AD9</f>
        <v>47.0285714285714</v>
      </c>
      <c r="BO11" s="83"/>
      <c r="BP11" s="82"/>
      <c r="BQ11" s="74">
        <f>总表2!J10</f>
        <v>62.0662251655629</v>
      </c>
      <c r="BR11" s="82"/>
      <c r="BS11" s="85">
        <f>总表2!AB10/100</f>
        <v>0.281456953642384</v>
      </c>
      <c r="BT11" s="82"/>
      <c r="BU11" s="85">
        <f>总表2!S10/100</f>
        <v>0.539735099337748</v>
      </c>
      <c r="BV11" s="82"/>
      <c r="BW11" s="84">
        <f>总表2!AD10</f>
        <v>46.0701986754967</v>
      </c>
      <c r="BX11" s="83"/>
    </row>
    <row r="13" customHeight="1" spans="2:9">
      <c r="B13" s="86"/>
      <c r="C13" s="86"/>
      <c r="D13" s="86"/>
      <c r="E13" s="86"/>
      <c r="F13" s="86"/>
      <c r="G13" s="86"/>
      <c r="H13" s="86"/>
      <c r="I13" s="86"/>
    </row>
    <row r="14" customHeight="1" spans="2:76">
      <c r="B14" s="86"/>
      <c r="C14" s="86"/>
      <c r="D14" s="86"/>
      <c r="E14" s="86"/>
      <c r="F14" s="86"/>
      <c r="G14" s="86"/>
      <c r="H14" s="87"/>
      <c r="I14" s="87"/>
      <c r="J14" s="87"/>
      <c r="K14" s="87"/>
      <c r="L14" s="94"/>
      <c r="M14" s="87"/>
      <c r="N14" s="87"/>
      <c r="O14" s="87"/>
      <c r="P14" s="95"/>
      <c r="BH14" s="98"/>
      <c r="BI14" s="98"/>
      <c r="BJ14" s="98"/>
      <c r="BK14" s="98"/>
      <c r="BL14" s="98"/>
      <c r="BM14" s="98"/>
      <c r="BN14" s="98"/>
      <c r="BO14" s="98"/>
      <c r="BQ14" s="98"/>
      <c r="BR14" s="98"/>
      <c r="BS14" s="98"/>
      <c r="BT14" s="98"/>
      <c r="BU14" s="98"/>
      <c r="BV14" s="98"/>
      <c r="BW14" s="98"/>
      <c r="BX14" s="98"/>
    </row>
    <row r="15" customHeight="1" spans="2:41">
      <c r="B15" s="88"/>
      <c r="C15" s="88"/>
      <c r="D15" s="88"/>
      <c r="E15" s="88"/>
      <c r="F15" s="89"/>
      <c r="G15" s="86"/>
      <c r="H15" s="86"/>
      <c r="I15" s="86"/>
      <c r="J15" s="86"/>
      <c r="K15" s="86"/>
      <c r="L15" s="87"/>
      <c r="M15" s="86"/>
      <c r="N15" s="86"/>
      <c r="AG15" s="87"/>
      <c r="AH15" s="87"/>
      <c r="AI15" s="87"/>
      <c r="AJ15" s="87"/>
      <c r="AK15" s="87"/>
      <c r="AL15" s="87"/>
      <c r="AM15" s="87"/>
      <c r="AN15" s="87"/>
      <c r="AO15" s="95"/>
    </row>
    <row r="16" customHeight="1" spans="10:17">
      <c r="J16" s="89"/>
      <c r="K16" s="89"/>
      <c r="L16" s="96"/>
      <c r="M16" s="89"/>
      <c r="N16" s="89"/>
      <c r="O16" s="89"/>
      <c r="P16" s="89"/>
      <c r="Q16" s="89"/>
    </row>
  </sheetData>
  <mergeCells count="11">
    <mergeCell ref="C1:D1"/>
    <mergeCell ref="E1:M1"/>
    <mergeCell ref="N1:V1"/>
    <mergeCell ref="W1:AE1"/>
    <mergeCell ref="AF1:AN1"/>
    <mergeCell ref="AO1:AW1"/>
    <mergeCell ref="AX1:BF1"/>
    <mergeCell ref="BG1:BO1"/>
    <mergeCell ref="BP1:BX1"/>
    <mergeCell ref="A1:A2"/>
    <mergeCell ref="B1:B2"/>
  </mergeCell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C53"/>
  <sheetViews>
    <sheetView workbookViewId="0">
      <selection activeCell="O20" sqref="O20"/>
    </sheetView>
  </sheetViews>
  <sheetFormatPr defaultColWidth="9" defaultRowHeight="14.25"/>
  <cols>
    <col min="16" max="17" width="9.25"/>
  </cols>
  <sheetData>
    <row r="1" ht="25.5" customHeight="1" spans="1:185">
      <c r="A1" s="29" t="s">
        <v>423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55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</row>
    <row r="2" ht="27" customHeight="1" spans="1:185">
      <c r="A2" s="29" t="s">
        <v>424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55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</row>
    <row r="3" ht="29.25" customHeight="1" spans="1:185">
      <c r="A3" s="42" t="s">
        <v>425</v>
      </c>
      <c r="B3" s="43" t="s">
        <v>341</v>
      </c>
      <c r="C3" s="43"/>
      <c r="D3" s="44" t="s">
        <v>342</v>
      </c>
      <c r="E3" s="44"/>
      <c r="F3" s="44" t="s">
        <v>343</v>
      </c>
      <c r="G3" s="44"/>
      <c r="H3" s="44" t="s">
        <v>5</v>
      </c>
      <c r="I3" s="44"/>
      <c r="J3" s="44" t="s">
        <v>6</v>
      </c>
      <c r="K3" s="44"/>
      <c r="L3" s="44" t="s">
        <v>7</v>
      </c>
      <c r="M3" s="44"/>
      <c r="N3" s="44" t="s">
        <v>344</v>
      </c>
      <c r="O3" s="44"/>
      <c r="P3" s="44" t="s">
        <v>9</v>
      </c>
      <c r="Q3" s="44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</row>
    <row r="4" ht="24.95" customHeight="1" spans="1:185">
      <c r="A4" s="42"/>
      <c r="B4" s="45" t="s">
        <v>67</v>
      </c>
      <c r="C4" s="46" t="s">
        <v>381</v>
      </c>
      <c r="D4" s="46" t="s">
        <v>67</v>
      </c>
      <c r="E4" s="46" t="s">
        <v>381</v>
      </c>
      <c r="F4" s="46" t="s">
        <v>67</v>
      </c>
      <c r="G4" s="46" t="s">
        <v>381</v>
      </c>
      <c r="H4" s="46" t="s">
        <v>67</v>
      </c>
      <c r="I4" s="46" t="s">
        <v>381</v>
      </c>
      <c r="J4" s="46" t="s">
        <v>67</v>
      </c>
      <c r="K4" s="46" t="s">
        <v>381</v>
      </c>
      <c r="L4" s="46" t="s">
        <v>67</v>
      </c>
      <c r="M4" s="46" t="s">
        <v>381</v>
      </c>
      <c r="N4" s="46" t="s">
        <v>67</v>
      </c>
      <c r="O4" s="46" t="s">
        <v>381</v>
      </c>
      <c r="P4" s="46" t="s">
        <v>67</v>
      </c>
      <c r="Q4" s="46" t="s">
        <v>381</v>
      </c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</row>
    <row r="5" ht="24.95" customHeight="1" spans="1:185">
      <c r="A5" s="47" t="s">
        <v>426</v>
      </c>
      <c r="B5" s="48">
        <f>综合排名!H3</f>
        <v>0.128205128205128</v>
      </c>
      <c r="C5" s="49">
        <f>综合排名!I3</f>
        <v>3</v>
      </c>
      <c r="D5" s="50">
        <f>综合排名!Q3</f>
        <v>0.153846153846154</v>
      </c>
      <c r="E5" s="49">
        <f>综合排名!R3</f>
        <v>3</v>
      </c>
      <c r="F5" s="50">
        <f>综合排名!Z3</f>
        <v>0.0512820512820513</v>
      </c>
      <c r="G5" s="49">
        <f>综合排名!AA3</f>
        <v>4</v>
      </c>
      <c r="H5" s="50">
        <f>综合排名!AI3</f>
        <v>0.282051282051282</v>
      </c>
      <c r="I5" s="49">
        <f>综合排名!AJ3</f>
        <v>6</v>
      </c>
      <c r="J5" s="50">
        <f>综合排名!AR3</f>
        <v>0.333333333333333</v>
      </c>
      <c r="K5" s="49">
        <f>综合排名!AS3</f>
        <v>4</v>
      </c>
      <c r="L5" s="50">
        <f>综合排名!BA3</f>
        <v>0.256410256410256</v>
      </c>
      <c r="M5" s="49">
        <f>综合排名!BB3</f>
        <v>3</v>
      </c>
      <c r="N5" s="50">
        <f>综合排名!BJ3</f>
        <v>0.230769230769231</v>
      </c>
      <c r="O5" s="49">
        <f>综合排名!BK3</f>
        <v>5</v>
      </c>
      <c r="P5" s="50">
        <f>综合排名!BS3</f>
        <v>0.256410256410256</v>
      </c>
      <c r="Q5" s="49">
        <f>综合排名!BT3</f>
        <v>4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</row>
    <row r="6" ht="24.95" customHeight="1" spans="1:185">
      <c r="A6" s="47" t="s">
        <v>427</v>
      </c>
      <c r="B6" s="48">
        <f>综合排名!H4</f>
        <v>0.0571428571428571</v>
      </c>
      <c r="C6" s="49">
        <f>综合排名!I4</f>
        <v>4</v>
      </c>
      <c r="D6" s="50">
        <f>综合排名!Q4</f>
        <v>0.0857142857142857</v>
      </c>
      <c r="E6" s="49">
        <f>综合排名!R4</f>
        <v>4</v>
      </c>
      <c r="F6" s="50">
        <f>综合排名!Z4</f>
        <v>0</v>
      </c>
      <c r="G6" s="49">
        <f>综合排名!AA4</f>
        <v>7</v>
      </c>
      <c r="H6" s="50">
        <f>综合排名!AI4</f>
        <v>0.114285714285714</v>
      </c>
      <c r="I6" s="49">
        <f>综合排名!AJ4</f>
        <v>8</v>
      </c>
      <c r="J6" s="50">
        <f>综合排名!AR4</f>
        <v>0.171428571428571</v>
      </c>
      <c r="K6" s="49">
        <f>综合排名!AS4</f>
        <v>8</v>
      </c>
      <c r="L6" s="50">
        <f>综合排名!BA4</f>
        <v>0</v>
      </c>
      <c r="M6" s="49">
        <f>综合排名!BB4</f>
        <v>8</v>
      </c>
      <c r="N6" s="50">
        <f>综合排名!BJ4</f>
        <v>0</v>
      </c>
      <c r="O6" s="49">
        <f>综合排名!BK4</f>
        <v>8</v>
      </c>
      <c r="P6" s="50">
        <f>综合排名!BS4</f>
        <v>0.142857142857143</v>
      </c>
      <c r="Q6" s="49">
        <f>综合排名!BT4</f>
        <v>7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</row>
    <row r="7" ht="24.95" customHeight="1" spans="1:185">
      <c r="A7" s="47" t="s">
        <v>428</v>
      </c>
      <c r="B7" s="48">
        <f>综合排名!H5</f>
        <v>0.325</v>
      </c>
      <c r="C7" s="49">
        <f>综合排名!I5</f>
        <v>1</v>
      </c>
      <c r="D7" s="50">
        <f>综合排名!Q5</f>
        <v>0.25</v>
      </c>
      <c r="E7" s="49">
        <f>综合排名!R5</f>
        <v>2</v>
      </c>
      <c r="F7" s="50">
        <f>综合排名!Z5</f>
        <v>0.4</v>
      </c>
      <c r="G7" s="49">
        <f>综合排名!AA5</f>
        <v>1</v>
      </c>
      <c r="H7" s="50">
        <f>综合排名!AI5</f>
        <v>0.58974358974359</v>
      </c>
      <c r="I7" s="49">
        <f>综合排名!AJ5</f>
        <v>1</v>
      </c>
      <c r="J7" s="50">
        <f>综合排名!AR5</f>
        <v>0.58974358974359</v>
      </c>
      <c r="K7" s="49">
        <f>综合排名!AS5</f>
        <v>1</v>
      </c>
      <c r="L7" s="50">
        <f>综合排名!BA5</f>
        <v>0.55</v>
      </c>
      <c r="M7" s="49">
        <f>综合排名!BB5</f>
        <v>1</v>
      </c>
      <c r="N7" s="50">
        <f>综合排名!BJ5</f>
        <v>0.55</v>
      </c>
      <c r="O7" s="49">
        <f>综合排名!BK5</f>
        <v>1</v>
      </c>
      <c r="P7" s="50">
        <f>综合排名!BS5</f>
        <v>0.692307692307692</v>
      </c>
      <c r="Q7" s="49">
        <f>综合排名!BT5</f>
        <v>1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</row>
    <row r="8" ht="24.95" customHeight="1" spans="1:185">
      <c r="A8" s="47" t="s">
        <v>429</v>
      </c>
      <c r="B8" s="48">
        <f>综合排名!H6</f>
        <v>0.0526315789473684</v>
      </c>
      <c r="C8" s="49">
        <f>综合排名!I6</f>
        <v>5</v>
      </c>
      <c r="D8" s="50">
        <f>综合排名!Q6</f>
        <v>0.0526315789473684</v>
      </c>
      <c r="E8" s="49">
        <f>综合排名!R6</f>
        <v>7</v>
      </c>
      <c r="F8" s="50">
        <f>综合排名!Z6</f>
        <v>0.0263157894736842</v>
      </c>
      <c r="G8" s="49">
        <f>综合排名!AA6</f>
        <v>6</v>
      </c>
      <c r="H8" s="50">
        <f>综合排名!AI6</f>
        <v>0.131578947368421</v>
      </c>
      <c r="I8" s="49">
        <f>综合排名!AJ6</f>
        <v>7</v>
      </c>
      <c r="J8" s="50">
        <f>综合排名!AR6</f>
        <v>0.210526315789474</v>
      </c>
      <c r="K8" s="49">
        <f>综合排名!AS6</f>
        <v>7</v>
      </c>
      <c r="L8" s="50">
        <f>综合排名!BA6</f>
        <v>0.105263157894737</v>
      </c>
      <c r="M8" s="49">
        <f>综合排名!BB6</f>
        <v>6</v>
      </c>
      <c r="N8" s="50">
        <f>综合排名!BJ6</f>
        <v>0.236842105263158</v>
      </c>
      <c r="O8" s="49">
        <f>综合排名!BK6</f>
        <v>4</v>
      </c>
      <c r="P8" s="50">
        <f>综合排名!BS6</f>
        <v>0.105263157894737</v>
      </c>
      <c r="Q8" s="49">
        <f>综合排名!BT6</f>
        <v>8</v>
      </c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</row>
    <row r="9" ht="24.95" customHeight="1" spans="1:185">
      <c r="A9" s="47" t="s">
        <v>430</v>
      </c>
      <c r="B9" s="48">
        <f>综合排名!H7</f>
        <v>0.0263157894736842</v>
      </c>
      <c r="C9" s="49">
        <f>综合排名!I7</f>
        <v>7</v>
      </c>
      <c r="D9" s="50">
        <f>综合排名!Q7</f>
        <v>0.0555555555555556</v>
      </c>
      <c r="E9" s="49">
        <f>综合排名!R7</f>
        <v>5</v>
      </c>
      <c r="F9" s="50">
        <f>综合排名!Z7</f>
        <v>0.0277777777777778</v>
      </c>
      <c r="G9" s="49">
        <f>综合排名!AA7</f>
        <v>5</v>
      </c>
      <c r="H9" s="50">
        <f>综合排名!AI7</f>
        <v>0.351351351351351</v>
      </c>
      <c r="I9" s="49">
        <f>综合排名!AJ7</f>
        <v>4</v>
      </c>
      <c r="J9" s="50">
        <f>综合排名!AR7</f>
        <v>0.351351351351351</v>
      </c>
      <c r="K9" s="49">
        <f>综合排名!AS7</f>
        <v>3</v>
      </c>
      <c r="L9" s="50">
        <f>综合排名!BA7</f>
        <v>0.162162162162162</v>
      </c>
      <c r="M9" s="49">
        <f>综合排名!BB7</f>
        <v>4</v>
      </c>
      <c r="N9" s="50">
        <f>综合排名!BJ7</f>
        <v>0.444444444444444</v>
      </c>
      <c r="O9" s="49">
        <f>综合排名!BK7</f>
        <v>2</v>
      </c>
      <c r="P9" s="50">
        <f>综合排名!BS7</f>
        <v>0.324324324324324</v>
      </c>
      <c r="Q9" s="49">
        <f>综合排名!BT7</f>
        <v>2</v>
      </c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</row>
    <row r="10" ht="24.95" customHeight="1" spans="1:185">
      <c r="A10" s="47" t="s">
        <v>431</v>
      </c>
      <c r="B10" s="48">
        <f>综合排名!H8</f>
        <v>0.027027027027027</v>
      </c>
      <c r="C10" s="49">
        <f>综合排名!I8</f>
        <v>6</v>
      </c>
      <c r="D10" s="50">
        <f>综合排名!Q8</f>
        <v>0.0540540540540541</v>
      </c>
      <c r="E10" s="49">
        <f>综合排名!R8</f>
        <v>6</v>
      </c>
      <c r="F10" s="50">
        <f>综合排名!Z8</f>
        <v>0.108108108108108</v>
      </c>
      <c r="G10" s="49">
        <f>综合排名!AA8</f>
        <v>3</v>
      </c>
      <c r="H10" s="50">
        <f>综合排名!AI8</f>
        <v>0.378378378378378</v>
      </c>
      <c r="I10" s="49">
        <f>综合排名!AJ8</f>
        <v>3</v>
      </c>
      <c r="J10" s="50">
        <f>综合排名!AR8</f>
        <v>0.243243243243243</v>
      </c>
      <c r="K10" s="49">
        <f>综合排名!AS8</f>
        <v>5</v>
      </c>
      <c r="L10" s="50">
        <f>综合排名!BA8</f>
        <v>0.135135135135135</v>
      </c>
      <c r="M10" s="49">
        <f>综合排名!BB8</f>
        <v>5</v>
      </c>
      <c r="N10" s="50">
        <f>综合排名!BJ8</f>
        <v>0.189189189189189</v>
      </c>
      <c r="O10" s="49">
        <f>综合排名!BK8</f>
        <v>6</v>
      </c>
      <c r="P10" s="50">
        <f>综合排名!BS8</f>
        <v>0.189189189189189</v>
      </c>
      <c r="Q10" s="49">
        <f>综合排名!BT8</f>
        <v>6</v>
      </c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</row>
    <row r="11" ht="24.95" customHeight="1" spans="1:185">
      <c r="A11" s="47" t="s">
        <v>432</v>
      </c>
      <c r="B11" s="48">
        <f>综合排名!H9</f>
        <v>0</v>
      </c>
      <c r="C11" s="49">
        <f>综合排名!I9</f>
        <v>8</v>
      </c>
      <c r="D11" s="50">
        <f>综合排名!Q9</f>
        <v>0.0294117647058823</v>
      </c>
      <c r="E11" s="49">
        <f>综合排名!R9</f>
        <v>8</v>
      </c>
      <c r="F11" s="50">
        <f>综合排名!Z9</f>
        <v>0</v>
      </c>
      <c r="G11" s="49">
        <f>综合排名!AA9</f>
        <v>7</v>
      </c>
      <c r="H11" s="50">
        <f>综合排名!AI9</f>
        <v>0.285714285714286</v>
      </c>
      <c r="I11" s="49">
        <f>综合排名!AJ9</f>
        <v>5</v>
      </c>
      <c r="J11" s="50">
        <f>综合排名!AR9</f>
        <v>0.228571428571429</v>
      </c>
      <c r="K11" s="49">
        <f>综合排名!AS9</f>
        <v>6</v>
      </c>
      <c r="L11" s="50">
        <f>综合排名!BA9</f>
        <v>0.0294117647058823</v>
      </c>
      <c r="M11" s="49">
        <f>综合排名!BB9</f>
        <v>7</v>
      </c>
      <c r="N11" s="50">
        <f>综合排名!BJ9</f>
        <v>0.0588235294117647</v>
      </c>
      <c r="O11" s="49">
        <f>综合排名!BK9</f>
        <v>7</v>
      </c>
      <c r="P11" s="50">
        <f>综合排名!BS9</f>
        <v>0.2</v>
      </c>
      <c r="Q11" s="49">
        <f>综合排名!BT9</f>
        <v>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</row>
    <row r="12" ht="24.95" customHeight="1" spans="1:185">
      <c r="A12" s="47" t="s">
        <v>433</v>
      </c>
      <c r="B12" s="48">
        <f>综合排名!H10</f>
        <v>0.238095238095238</v>
      </c>
      <c r="C12" s="49">
        <f>综合排名!I10</f>
        <v>2</v>
      </c>
      <c r="D12" s="50">
        <f>综合排名!Q10</f>
        <v>0.268292682926829</v>
      </c>
      <c r="E12" s="49">
        <f>综合排名!R10</f>
        <v>1</v>
      </c>
      <c r="F12" s="50">
        <f>综合排名!Z10</f>
        <v>0.219512195121951</v>
      </c>
      <c r="G12" s="49">
        <f>综合排名!AA10</f>
        <v>2</v>
      </c>
      <c r="H12" s="50">
        <f>综合排名!AI10</f>
        <v>0.536585365853659</v>
      </c>
      <c r="I12" s="49">
        <f>综合排名!AJ10</f>
        <v>2</v>
      </c>
      <c r="J12" s="50">
        <f>综合排名!AR10</f>
        <v>0.390243902439024</v>
      </c>
      <c r="K12" s="49">
        <f>综合排名!AS10</f>
        <v>2</v>
      </c>
      <c r="L12" s="50">
        <f>综合排名!BA10</f>
        <v>0.261904761904762</v>
      </c>
      <c r="M12" s="49">
        <f>综合排名!BB10</f>
        <v>2</v>
      </c>
      <c r="N12" s="50">
        <f>综合排名!BJ10</f>
        <v>0.261904761904762</v>
      </c>
      <c r="O12" s="49">
        <f>综合排名!BK10</f>
        <v>3</v>
      </c>
      <c r="P12" s="50">
        <f>综合排名!BS10</f>
        <v>0.30952380952381</v>
      </c>
      <c r="Q12" s="49">
        <f>综合排名!BT10</f>
        <v>3</v>
      </c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</row>
    <row r="13" ht="24.95" customHeight="1" spans="1:185">
      <c r="A13" s="51" t="s">
        <v>422</v>
      </c>
      <c r="B13" s="52">
        <f>综合排名!H11</f>
        <v>0.111842105263158</v>
      </c>
      <c r="C13" s="53"/>
      <c r="D13" s="54">
        <f>综合排名!Q11</f>
        <v>0.123333333333333</v>
      </c>
      <c r="E13" s="53"/>
      <c r="F13" s="54">
        <f>综合排名!Z11</f>
        <v>0.11</v>
      </c>
      <c r="G13" s="53"/>
      <c r="H13" s="54">
        <f>综合排名!AI11</f>
        <v>0.338870431893688</v>
      </c>
      <c r="I13" s="53"/>
      <c r="J13" s="54">
        <f>综合排名!AR11</f>
        <v>0.318936877076412</v>
      </c>
      <c r="K13" s="53"/>
      <c r="L13" s="54">
        <f>综合排名!BA11</f>
        <v>0.195364238410596</v>
      </c>
      <c r="M13" s="53"/>
      <c r="N13" s="54">
        <f>综合排名!BJ11</f>
        <v>0.252491694352159</v>
      </c>
      <c r="O13" s="53"/>
      <c r="P13" s="54">
        <f>综合排名!BS11</f>
        <v>0.281456953642384</v>
      </c>
      <c r="Q13" s="53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</row>
    <row r="14" spans="1:18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</row>
    <row r="15" spans="1:18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</row>
    <row r="16" spans="1:18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</row>
    <row r="17" spans="1:18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</row>
    <row r="18" spans="1:18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</row>
    <row r="19" spans="1:18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</row>
    <row r="20" spans="1:18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</row>
    <row r="21" spans="1:18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</row>
    <row r="22" spans="1:18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</row>
    <row r="23" spans="1:18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</row>
    <row r="24" spans="1:18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</row>
    <row r="25" spans="1:18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</row>
    <row r="26" spans="1:18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</row>
    <row r="27" spans="1:18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</row>
    <row r="28" spans="1:18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</row>
    <row r="29" spans="1:18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</row>
    <row r="30" spans="1:18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</row>
    <row r="31" spans="1:18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</row>
    <row r="32" spans="1:18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</row>
    <row r="33" spans="1:18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</row>
    <row r="34" spans="1:18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</row>
    <row r="35" spans="1:18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</row>
    <row r="36" spans="1:18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</row>
    <row r="37" spans="1:18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</row>
    <row r="38" spans="1:18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</row>
    <row r="39" spans="1:18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</row>
    <row r="40" spans="1:18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</row>
    <row r="41" spans="1:18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</row>
    <row r="42" spans="1:18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</row>
    <row r="43" spans="1:18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</row>
    <row r="44" spans="1:18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</row>
    <row r="45" spans="1:1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</row>
    <row r="46" spans="1:1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</row>
    <row r="47" spans="1:1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</row>
    <row r="48" spans="1:1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</row>
    <row r="49" spans="1:1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</row>
    <row r="50" spans="1:1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</row>
    <row r="51" spans="1:1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</row>
    <row r="52" spans="1:1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</row>
    <row r="53" spans="1:1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</row>
  </sheetData>
  <mergeCells count="11">
    <mergeCell ref="A1:O1"/>
    <mergeCell ref="A2:O2"/>
    <mergeCell ref="B3:C3"/>
    <mergeCell ref="D3:E3"/>
    <mergeCell ref="F3:G3"/>
    <mergeCell ref="H3:I3"/>
    <mergeCell ref="J3:K3"/>
    <mergeCell ref="L3:M3"/>
    <mergeCell ref="N3:O3"/>
    <mergeCell ref="P3:Q3"/>
    <mergeCell ref="A3:A4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C53"/>
  <sheetViews>
    <sheetView workbookViewId="0">
      <selection activeCell="E19" sqref="E19"/>
    </sheetView>
  </sheetViews>
  <sheetFormatPr defaultColWidth="9" defaultRowHeight="14.25"/>
  <cols>
    <col min="16" max="17" width="9.25"/>
  </cols>
  <sheetData>
    <row r="1" ht="25.5" customHeight="1" spans="1:185">
      <c r="A1" s="29" t="s">
        <v>423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55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</row>
    <row r="2" ht="27" customHeight="1" spans="1:185">
      <c r="A2" s="29" t="s">
        <v>434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55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</row>
    <row r="3" ht="29.25" customHeight="1" spans="1:185">
      <c r="A3" s="42" t="s">
        <v>425</v>
      </c>
      <c r="B3" s="43" t="s">
        <v>341</v>
      </c>
      <c r="C3" s="43"/>
      <c r="D3" s="44" t="s">
        <v>342</v>
      </c>
      <c r="E3" s="44"/>
      <c r="F3" s="44" t="s">
        <v>343</v>
      </c>
      <c r="G3" s="44"/>
      <c r="H3" s="44" t="s">
        <v>5</v>
      </c>
      <c r="I3" s="44"/>
      <c r="J3" s="44" t="s">
        <v>6</v>
      </c>
      <c r="K3" s="44"/>
      <c r="L3" s="44" t="s">
        <v>7</v>
      </c>
      <c r="M3" s="44"/>
      <c r="N3" s="44" t="s">
        <v>344</v>
      </c>
      <c r="O3" s="44"/>
      <c r="P3" s="44" t="s">
        <v>9</v>
      </c>
      <c r="Q3" s="44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</row>
    <row r="4" ht="24.95" customHeight="1" spans="1:185">
      <c r="A4" s="42"/>
      <c r="B4" s="45" t="s">
        <v>68</v>
      </c>
      <c r="C4" s="46" t="s">
        <v>381</v>
      </c>
      <c r="D4" s="45" t="s">
        <v>68</v>
      </c>
      <c r="E4" s="46" t="s">
        <v>381</v>
      </c>
      <c r="F4" s="45" t="s">
        <v>68</v>
      </c>
      <c r="G4" s="46" t="s">
        <v>381</v>
      </c>
      <c r="H4" s="45" t="s">
        <v>68</v>
      </c>
      <c r="I4" s="46" t="s">
        <v>381</v>
      </c>
      <c r="J4" s="45" t="s">
        <v>68</v>
      </c>
      <c r="K4" s="46" t="s">
        <v>381</v>
      </c>
      <c r="L4" s="45" t="s">
        <v>68</v>
      </c>
      <c r="M4" s="46" t="s">
        <v>381</v>
      </c>
      <c r="N4" s="45" t="s">
        <v>68</v>
      </c>
      <c r="O4" s="46" t="s">
        <v>381</v>
      </c>
      <c r="P4" s="45" t="s">
        <v>68</v>
      </c>
      <c r="Q4" s="46" t="s">
        <v>381</v>
      </c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</row>
    <row r="5" ht="24.95" customHeight="1" spans="1:185">
      <c r="A5" s="47" t="s">
        <v>426</v>
      </c>
      <c r="B5" s="48">
        <f>综合排名!J3</f>
        <v>0.769230769230769</v>
      </c>
      <c r="C5" s="49">
        <f>综合排名!K3</f>
        <v>2</v>
      </c>
      <c r="D5" s="50">
        <f>综合排名!S3</f>
        <v>0.358974358974359</v>
      </c>
      <c r="E5" s="49">
        <f>综合排名!T3</f>
        <v>3</v>
      </c>
      <c r="F5" s="50">
        <f>综合排名!AB3</f>
        <v>0.307692307692308</v>
      </c>
      <c r="G5" s="49">
        <f>综合排名!AC3</f>
        <v>5</v>
      </c>
      <c r="H5" s="50">
        <f>综合排名!AK3</f>
        <v>0.82051282051282</v>
      </c>
      <c r="I5" s="49">
        <f>综合排名!AL3</f>
        <v>5</v>
      </c>
      <c r="J5" s="50">
        <f>综合排名!AT3</f>
        <v>0.82051282051282</v>
      </c>
      <c r="K5" s="49">
        <f>综合排名!AU3</f>
        <v>3</v>
      </c>
      <c r="L5" s="50">
        <f>综合排名!BC3</f>
        <v>0.615384615384615</v>
      </c>
      <c r="M5" s="49">
        <f>综合排名!BD3</f>
        <v>2</v>
      </c>
      <c r="N5" s="50">
        <f>综合排名!BL3</f>
        <v>0.58974358974359</v>
      </c>
      <c r="O5" s="49">
        <f>综合排名!BM3</f>
        <v>5</v>
      </c>
      <c r="P5" s="50">
        <f>综合排名!BU3</f>
        <v>0.641025641025641</v>
      </c>
      <c r="Q5" s="49">
        <f>综合排名!BV3</f>
        <v>2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</row>
    <row r="6" ht="24.95" customHeight="1" spans="1:185">
      <c r="A6" s="47" t="s">
        <v>427</v>
      </c>
      <c r="B6" s="48">
        <f>综合排名!J4</f>
        <v>0.4</v>
      </c>
      <c r="C6" s="49">
        <f>综合排名!K4</f>
        <v>8</v>
      </c>
      <c r="D6" s="50">
        <f>综合排名!S4</f>
        <v>0.2</v>
      </c>
      <c r="E6" s="49">
        <f>综合排名!T4</f>
        <v>8</v>
      </c>
      <c r="F6" s="50">
        <f>综合排名!AB4</f>
        <v>0.142857142857143</v>
      </c>
      <c r="G6" s="49">
        <f>综合排名!AC4</f>
        <v>8</v>
      </c>
      <c r="H6" s="50">
        <f>综合排名!AK4</f>
        <v>0.742857142857143</v>
      </c>
      <c r="I6" s="49">
        <f>综合排名!AL4</f>
        <v>7</v>
      </c>
      <c r="J6" s="50">
        <f>综合排名!AT4</f>
        <v>0.6</v>
      </c>
      <c r="K6" s="49">
        <f>综合排名!AU4</f>
        <v>7</v>
      </c>
      <c r="L6" s="50">
        <f>综合排名!BC4</f>
        <v>0.2</v>
      </c>
      <c r="M6" s="49">
        <f>综合排名!BD4</f>
        <v>8</v>
      </c>
      <c r="N6" s="50">
        <f>综合排名!BL4</f>
        <v>0.171428571428571</v>
      </c>
      <c r="O6" s="49">
        <f>综合排名!BM4</f>
        <v>8</v>
      </c>
      <c r="P6" s="50">
        <f>综合排名!BU4</f>
        <v>0.257142857142857</v>
      </c>
      <c r="Q6" s="49">
        <f>综合排名!BV4</f>
        <v>8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</row>
    <row r="7" ht="24.95" customHeight="1" spans="1:185">
      <c r="A7" s="47" t="s">
        <v>428</v>
      </c>
      <c r="B7" s="48">
        <f>综合排名!J5</f>
        <v>0.95</v>
      </c>
      <c r="C7" s="49">
        <f>综合排名!K5</f>
        <v>1</v>
      </c>
      <c r="D7" s="50">
        <f>综合排名!S5</f>
        <v>0.7</v>
      </c>
      <c r="E7" s="49">
        <f>综合排名!T5</f>
        <v>1</v>
      </c>
      <c r="F7" s="50">
        <f>综合排名!AB5</f>
        <v>0.85</v>
      </c>
      <c r="G7" s="49">
        <f>综合排名!AC5</f>
        <v>1</v>
      </c>
      <c r="H7" s="50">
        <f>综合排名!AK5</f>
        <v>0.974358974358974</v>
      </c>
      <c r="I7" s="49">
        <f>综合排名!AL5</f>
        <v>1</v>
      </c>
      <c r="J7" s="50">
        <f>综合排名!AT5</f>
        <v>0.897435897435897</v>
      </c>
      <c r="K7" s="49">
        <f>综合排名!AU5</f>
        <v>1</v>
      </c>
      <c r="L7" s="50">
        <f>综合排名!BC5</f>
        <v>0.7</v>
      </c>
      <c r="M7" s="49">
        <f>综合排名!BD5</f>
        <v>1</v>
      </c>
      <c r="N7" s="50">
        <f>综合排名!BL5</f>
        <v>0.9</v>
      </c>
      <c r="O7" s="49">
        <f>综合排名!BM5</f>
        <v>1</v>
      </c>
      <c r="P7" s="50">
        <f>综合排名!BU5</f>
        <v>0.846153846153846</v>
      </c>
      <c r="Q7" s="49">
        <f>综合排名!BV5</f>
        <v>1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</row>
    <row r="8" ht="24.95" customHeight="1" spans="1:185">
      <c r="A8" s="47" t="s">
        <v>429</v>
      </c>
      <c r="B8" s="48">
        <f>综合排名!J6</f>
        <v>0.684210526315789</v>
      </c>
      <c r="C8" s="49">
        <f>综合排名!K6</f>
        <v>3</v>
      </c>
      <c r="D8" s="50">
        <f>综合排名!S6</f>
        <v>0.210526315789474</v>
      </c>
      <c r="E8" s="49">
        <f>综合排名!T6</f>
        <v>7</v>
      </c>
      <c r="F8" s="50">
        <f>综合排名!AB6</f>
        <v>0.289473684210526</v>
      </c>
      <c r="G8" s="49">
        <f>综合排名!AC6</f>
        <v>6</v>
      </c>
      <c r="H8" s="50">
        <f>综合排名!AK6</f>
        <v>0.710526315789474</v>
      </c>
      <c r="I8" s="49">
        <f>综合排名!AL6</f>
        <v>8</v>
      </c>
      <c r="J8" s="50">
        <f>综合排名!AT6</f>
        <v>0.552631578947368</v>
      </c>
      <c r="K8" s="49">
        <f>综合排名!AU6</f>
        <v>8</v>
      </c>
      <c r="L8" s="50">
        <f>综合排名!BC6</f>
        <v>0.368421052631579</v>
      </c>
      <c r="M8" s="49">
        <f>综合排名!BD6</f>
        <v>6</v>
      </c>
      <c r="N8" s="50">
        <f>综合排名!BL6</f>
        <v>0.526315789473684</v>
      </c>
      <c r="O8" s="49">
        <f>综合排名!BM6</f>
        <v>6</v>
      </c>
      <c r="P8" s="50">
        <f>综合排名!BU6</f>
        <v>0.394736842105263</v>
      </c>
      <c r="Q8" s="49">
        <f>综合排名!BV6</f>
        <v>7</v>
      </c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</row>
    <row r="9" ht="24.95" customHeight="1" spans="1:185">
      <c r="A9" s="47" t="s">
        <v>430</v>
      </c>
      <c r="B9" s="48">
        <f>综合排名!J7</f>
        <v>0.5</v>
      </c>
      <c r="C9" s="49">
        <f>综合排名!K7</f>
        <v>7</v>
      </c>
      <c r="D9" s="50">
        <f>综合排名!S7</f>
        <v>0.333333333333333</v>
      </c>
      <c r="E9" s="49">
        <f>综合排名!T7</f>
        <v>4</v>
      </c>
      <c r="F9" s="50">
        <f>综合排名!AB7</f>
        <v>0.333333333333333</v>
      </c>
      <c r="G9" s="49">
        <f>综合排名!AC7</f>
        <v>4</v>
      </c>
      <c r="H9" s="50">
        <f>综合排名!AK7</f>
        <v>0.756756756756757</v>
      </c>
      <c r="I9" s="49">
        <f>综合排名!AL7</f>
        <v>6</v>
      </c>
      <c r="J9" s="50">
        <f>综合排名!AT7</f>
        <v>0.702702702702703</v>
      </c>
      <c r="K9" s="49">
        <f>综合排名!AU7</f>
        <v>4</v>
      </c>
      <c r="L9" s="50">
        <f>综合排名!BC7</f>
        <v>0.432432432432432</v>
      </c>
      <c r="M9" s="49">
        <f>综合排名!BD7</f>
        <v>4</v>
      </c>
      <c r="N9" s="50">
        <f>综合排名!BL7</f>
        <v>0.805555555555556</v>
      </c>
      <c r="O9" s="49">
        <f>综合排名!BM7</f>
        <v>2</v>
      </c>
      <c r="P9" s="50">
        <f>综合排名!BU7</f>
        <v>0.594594594594595</v>
      </c>
      <c r="Q9" s="49">
        <f>综合排名!BV7</f>
        <v>3</v>
      </c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</row>
    <row r="10" ht="24.95" customHeight="1" spans="1:185">
      <c r="A10" s="47" t="s">
        <v>431</v>
      </c>
      <c r="B10" s="48">
        <f>综合排名!J8</f>
        <v>0.540540540540541</v>
      </c>
      <c r="C10" s="49">
        <f>综合排名!K8</f>
        <v>6</v>
      </c>
      <c r="D10" s="50">
        <f>综合排名!S8</f>
        <v>0.243243243243243</v>
      </c>
      <c r="E10" s="49">
        <f>综合排名!T8</f>
        <v>6</v>
      </c>
      <c r="F10" s="50">
        <f>综合排名!AB8</f>
        <v>0.486486486486487</v>
      </c>
      <c r="G10" s="49">
        <f>综合排名!AC8</f>
        <v>3</v>
      </c>
      <c r="H10" s="50">
        <f>综合排名!AK8</f>
        <v>0.918918918918919</v>
      </c>
      <c r="I10" s="49">
        <f>综合排名!AL8</f>
        <v>3</v>
      </c>
      <c r="J10" s="50">
        <f>综合排名!AT8</f>
        <v>0.675675675675676</v>
      </c>
      <c r="K10" s="49">
        <f>综合排名!AU8</f>
        <v>6</v>
      </c>
      <c r="L10" s="50">
        <f>综合排名!BC8</f>
        <v>0.378378378378378</v>
      </c>
      <c r="M10" s="49">
        <f>综合排名!BD8</f>
        <v>5</v>
      </c>
      <c r="N10" s="50">
        <f>综合排名!BL8</f>
        <v>0.675675675675676</v>
      </c>
      <c r="O10" s="49">
        <f>综合排名!BM8</f>
        <v>3</v>
      </c>
      <c r="P10" s="50">
        <f>综合排名!BU8</f>
        <v>0.567567567567568</v>
      </c>
      <c r="Q10" s="49">
        <f>综合排名!BV8</f>
        <v>4</v>
      </c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</row>
    <row r="11" ht="24.95" customHeight="1" spans="1:185">
      <c r="A11" s="47" t="s">
        <v>432</v>
      </c>
      <c r="B11" s="48">
        <f>综合排名!J9</f>
        <v>0.6</v>
      </c>
      <c r="C11" s="49">
        <f>综合排名!K9</f>
        <v>5</v>
      </c>
      <c r="D11" s="50">
        <f>综合排名!S9</f>
        <v>0.264705882352941</v>
      </c>
      <c r="E11" s="49">
        <f>综合排名!T9</f>
        <v>5</v>
      </c>
      <c r="F11" s="50">
        <f>综合排名!AB9</f>
        <v>0.176470588235294</v>
      </c>
      <c r="G11" s="49">
        <f>综合排名!AC9</f>
        <v>7</v>
      </c>
      <c r="H11" s="50">
        <f>综合排名!AK9</f>
        <v>0.857142857142857</v>
      </c>
      <c r="I11" s="49">
        <f>综合排名!AL9</f>
        <v>4</v>
      </c>
      <c r="J11" s="50">
        <f>综合排名!AT9</f>
        <v>0.685714285714286</v>
      </c>
      <c r="K11" s="49">
        <f>综合排名!AU9</f>
        <v>5</v>
      </c>
      <c r="L11" s="50">
        <f>综合排名!BC9</f>
        <v>0.235294117647059</v>
      </c>
      <c r="M11" s="49">
        <f>综合排名!BD9</f>
        <v>7</v>
      </c>
      <c r="N11" s="50">
        <f>综合排名!BL9</f>
        <v>0.470588235294118</v>
      </c>
      <c r="O11" s="49">
        <f>综合排名!BM9</f>
        <v>7</v>
      </c>
      <c r="P11" s="50">
        <f>综合排名!BU9</f>
        <v>0.428571428571429</v>
      </c>
      <c r="Q11" s="49">
        <f>综合排名!BV9</f>
        <v>6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</row>
    <row r="12" ht="24.95" customHeight="1" spans="1:185">
      <c r="A12" s="47" t="s">
        <v>433</v>
      </c>
      <c r="B12" s="48">
        <f>综合排名!J10</f>
        <v>0.619047619047619</v>
      </c>
      <c r="C12" s="49">
        <f>综合排名!K10</f>
        <v>4</v>
      </c>
      <c r="D12" s="50">
        <f>综合排名!S10</f>
        <v>0.390243902439024</v>
      </c>
      <c r="E12" s="49">
        <f>综合排名!T10</f>
        <v>2</v>
      </c>
      <c r="F12" s="50">
        <f>综合排名!AB10</f>
        <v>0.51219512195122</v>
      </c>
      <c r="G12" s="49">
        <f>综合排名!AC10</f>
        <v>2</v>
      </c>
      <c r="H12" s="50">
        <f>综合排名!AK10</f>
        <v>0.951219512195122</v>
      </c>
      <c r="I12" s="49">
        <f>综合排名!AL10</f>
        <v>2</v>
      </c>
      <c r="J12" s="50">
        <f>综合排名!AT10</f>
        <v>0.853658536585366</v>
      </c>
      <c r="K12" s="49">
        <f>综合排名!AU10</f>
        <v>2</v>
      </c>
      <c r="L12" s="50">
        <f>综合排名!BC10</f>
        <v>0.595238095238095</v>
      </c>
      <c r="M12" s="49">
        <f>综合排名!BD10</f>
        <v>3</v>
      </c>
      <c r="N12" s="50">
        <f>综合排名!BL10</f>
        <v>0.595238095238095</v>
      </c>
      <c r="O12" s="49">
        <f>综合排名!BM10</f>
        <v>4</v>
      </c>
      <c r="P12" s="50">
        <f>综合排名!BU10</f>
        <v>0.547619047619048</v>
      </c>
      <c r="Q12" s="49">
        <f>综合排名!BV10</f>
        <v>5</v>
      </c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</row>
    <row r="13" ht="24.95" customHeight="1" spans="1:185">
      <c r="A13" s="51" t="s">
        <v>422</v>
      </c>
      <c r="B13" s="52">
        <f>综合排名!J11</f>
        <v>0.638157894736842</v>
      </c>
      <c r="C13" s="53"/>
      <c r="D13" s="54">
        <f>综合排名!S11</f>
        <v>0.343333333333333</v>
      </c>
      <c r="E13" s="53"/>
      <c r="F13" s="54">
        <f>综合排名!AB11</f>
        <v>0.396666666666667</v>
      </c>
      <c r="G13" s="53"/>
      <c r="H13" s="54">
        <f>综合排名!AK11</f>
        <v>0.843853820598007</v>
      </c>
      <c r="I13" s="53"/>
      <c r="J13" s="54">
        <f>综合排名!AT11</f>
        <v>0.727574750830565</v>
      </c>
      <c r="K13" s="53"/>
      <c r="L13" s="54">
        <f>综合排名!BC11</f>
        <v>0.450331125827815</v>
      </c>
      <c r="M13" s="53"/>
      <c r="N13" s="54">
        <f>综合排名!BL11</f>
        <v>0.598006644518272</v>
      </c>
      <c r="O13" s="53"/>
      <c r="P13" s="54">
        <f>综合排名!BU11</f>
        <v>0.539735099337748</v>
      </c>
      <c r="Q13" s="53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56"/>
      <c r="EI13" s="56"/>
      <c r="EJ13" s="56"/>
      <c r="EK13" s="56"/>
      <c r="EL13" s="56"/>
      <c r="EM13" s="56"/>
      <c r="EN13" s="56"/>
      <c r="EO13" s="56"/>
      <c r="EP13" s="56"/>
      <c r="EQ13" s="56"/>
      <c r="ER13" s="56"/>
      <c r="ES13" s="56"/>
      <c r="ET13" s="56"/>
      <c r="EU13" s="56"/>
      <c r="EV13" s="56"/>
      <c r="EW13" s="56"/>
      <c r="EX13" s="56"/>
      <c r="EY13" s="56"/>
      <c r="EZ13" s="56"/>
      <c r="FA13" s="56"/>
      <c r="FB13" s="56"/>
      <c r="FC13" s="56"/>
      <c r="FD13" s="56"/>
      <c r="FE13" s="56"/>
      <c r="FF13" s="56"/>
      <c r="FG13" s="56"/>
      <c r="FH13" s="56"/>
      <c r="FI13" s="56"/>
      <c r="FJ13" s="56"/>
      <c r="FK13" s="56"/>
      <c r="FL13" s="56"/>
      <c r="FM13" s="56"/>
      <c r="FN13" s="56"/>
      <c r="FO13" s="56"/>
      <c r="FP13" s="56"/>
      <c r="FQ13" s="56"/>
      <c r="FR13" s="56"/>
      <c r="FS13" s="56"/>
      <c r="FT13" s="56"/>
      <c r="FU13" s="56"/>
      <c r="FV13" s="56"/>
      <c r="FW13" s="56"/>
      <c r="FX13" s="56"/>
      <c r="FY13" s="56"/>
      <c r="FZ13" s="56"/>
      <c r="GA13" s="56"/>
      <c r="GB13" s="56"/>
      <c r="GC13" s="56"/>
    </row>
    <row r="14" spans="1:18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</row>
    <row r="15" spans="1:18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</row>
    <row r="16" spans="1:18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</row>
    <row r="17" spans="1:18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</row>
    <row r="18" spans="1:18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</row>
    <row r="19" spans="1:18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</row>
    <row r="20" spans="1:18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</row>
    <row r="21" spans="1:18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</row>
    <row r="22" spans="1:18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</row>
    <row r="23" spans="1:18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</row>
    <row r="24" spans="1:18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</row>
    <row r="25" spans="1:18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</row>
    <row r="26" spans="1:18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</row>
    <row r="27" spans="1:18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</row>
    <row r="28" spans="1:18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</row>
    <row r="29" spans="1:18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</row>
    <row r="30" spans="1:18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</row>
    <row r="31" spans="1:18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</row>
    <row r="32" spans="1:18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</row>
    <row r="33" spans="1:18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</row>
    <row r="34" spans="1:18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</row>
    <row r="35" spans="1:18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</row>
    <row r="36" spans="1:18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</row>
    <row r="37" spans="1:18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</row>
    <row r="38" spans="1:18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</row>
    <row r="39" spans="1:18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</row>
    <row r="40" spans="1:18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</row>
    <row r="41" spans="1:18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</row>
    <row r="42" spans="1:18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</row>
    <row r="43" spans="1:18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</row>
    <row r="44" spans="1:18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</row>
    <row r="45" spans="1:18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</row>
    <row r="46" spans="1:18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</row>
    <row r="47" spans="1:18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</row>
    <row r="48" spans="1:18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</row>
    <row r="49" spans="1:18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</row>
    <row r="50" spans="1:18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</row>
    <row r="51" spans="1:18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</row>
    <row r="52" spans="1:18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</row>
    <row r="53" spans="1:18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</row>
  </sheetData>
  <mergeCells count="11">
    <mergeCell ref="A1:O1"/>
    <mergeCell ref="A2:O2"/>
    <mergeCell ref="B3:C3"/>
    <mergeCell ref="D3:E3"/>
    <mergeCell ref="F3:G3"/>
    <mergeCell ref="H3:I3"/>
    <mergeCell ref="J3:K3"/>
    <mergeCell ref="L3:M3"/>
    <mergeCell ref="N3:O3"/>
    <mergeCell ref="P3:Q3"/>
    <mergeCell ref="A3:A4"/>
  </mergeCells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I25"/>
  <sheetViews>
    <sheetView zoomScale="90" zoomScaleNormal="90" workbookViewId="0">
      <selection activeCell="A1" sqref="A1:O1"/>
    </sheetView>
  </sheetViews>
  <sheetFormatPr defaultColWidth="9" defaultRowHeight="14.25"/>
  <cols>
    <col min="16" max="17" width="9.25"/>
    <col min="19" max="19" width="9.25"/>
  </cols>
  <sheetData>
    <row r="1" ht="25.5" customHeight="1" spans="1:243">
      <c r="A1" s="29" t="s">
        <v>423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</row>
    <row r="2" ht="25.5" customHeight="1" spans="1:243">
      <c r="A2" s="29" t="s">
        <v>435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</row>
    <row r="3" ht="24.95" customHeight="1" spans="1:243">
      <c r="A3" s="30" t="s">
        <v>436</v>
      </c>
      <c r="B3" s="31" t="s">
        <v>341</v>
      </c>
      <c r="C3" s="32" t="s">
        <v>437</v>
      </c>
      <c r="D3" s="31" t="s">
        <v>342</v>
      </c>
      <c r="E3" s="32" t="s">
        <v>438</v>
      </c>
      <c r="F3" s="31" t="s">
        <v>343</v>
      </c>
      <c r="G3" s="32" t="s">
        <v>439</v>
      </c>
      <c r="H3" s="31" t="s">
        <v>5</v>
      </c>
      <c r="I3" s="32" t="s">
        <v>440</v>
      </c>
      <c r="J3" s="31" t="s">
        <v>6</v>
      </c>
      <c r="K3" s="32" t="s">
        <v>441</v>
      </c>
      <c r="L3" s="31" t="s">
        <v>7</v>
      </c>
      <c r="M3" s="32" t="s">
        <v>442</v>
      </c>
      <c r="N3" s="30" t="s">
        <v>344</v>
      </c>
      <c r="O3" s="32" t="s">
        <v>443</v>
      </c>
      <c r="P3" s="30" t="s">
        <v>9</v>
      </c>
      <c r="Q3" s="32" t="s">
        <v>444</v>
      </c>
      <c r="R3" s="31" t="s">
        <v>10</v>
      </c>
      <c r="S3" s="32" t="s">
        <v>445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</row>
    <row r="4" ht="24.95" customHeight="1" spans="1:243">
      <c r="A4" s="33" t="s">
        <v>426</v>
      </c>
      <c r="B4" s="34">
        <f>综合排名!F3</f>
        <v>82.1410256410256</v>
      </c>
      <c r="C4" s="35">
        <f>综合排名!G3</f>
        <v>2</v>
      </c>
      <c r="D4" s="34">
        <f>综合排名!O3</f>
        <v>63.5384615384615</v>
      </c>
      <c r="E4" s="35">
        <f>综合排名!P3</f>
        <v>2</v>
      </c>
      <c r="F4" s="34">
        <f>综合排名!X3</f>
        <v>63.4615384615385</v>
      </c>
      <c r="G4" s="35">
        <f>综合排名!Y3</f>
        <v>5</v>
      </c>
      <c r="H4" s="34">
        <f>综合排名!AG3</f>
        <v>71.3846153846154</v>
      </c>
      <c r="I4" s="35">
        <f>综合排名!AH3</f>
        <v>6</v>
      </c>
      <c r="J4" s="34">
        <f>综合排名!AP3</f>
        <v>69.974358974359</v>
      </c>
      <c r="K4" s="35">
        <f>综合排名!AQ3</f>
        <v>3</v>
      </c>
      <c r="L4" s="34">
        <f>综合排名!AY3</f>
        <v>65.0512820512821</v>
      </c>
      <c r="M4" s="35">
        <f>综合排名!AZ3</f>
        <v>2</v>
      </c>
      <c r="N4" s="34">
        <f>综合排名!BH3</f>
        <v>62.0769230769231</v>
      </c>
      <c r="O4" s="35">
        <f>综合排名!BI3</f>
        <v>5</v>
      </c>
      <c r="P4" s="34">
        <f>综合排名!BQ3</f>
        <v>64.6666666666667</v>
      </c>
      <c r="Q4" s="35">
        <f>综合排名!BR3</f>
        <v>3</v>
      </c>
      <c r="R4" s="34">
        <f>总表2!B11</f>
        <v>542.294871794872</v>
      </c>
      <c r="S4" s="35">
        <f>总表2!B23</f>
        <v>3</v>
      </c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</row>
    <row r="5" ht="24.95" customHeight="1" spans="1:243">
      <c r="A5" s="33" t="s">
        <v>427</v>
      </c>
      <c r="B5" s="34">
        <f>综合排名!F4</f>
        <v>67.8142857142857</v>
      </c>
      <c r="C5" s="35">
        <f>综合排名!G4</f>
        <v>7</v>
      </c>
      <c r="D5" s="34">
        <f>综合排名!O4</f>
        <v>43.6428571428571</v>
      </c>
      <c r="E5" s="35">
        <f>综合排名!P4</f>
        <v>8</v>
      </c>
      <c r="F5" s="34">
        <f>综合排名!X4</f>
        <v>52.3142857142857</v>
      </c>
      <c r="G5" s="35">
        <f>综合排名!Y4</f>
        <v>7</v>
      </c>
      <c r="H5" s="34">
        <f>综合排名!AG4</f>
        <v>64.8857142857143</v>
      </c>
      <c r="I5" s="35">
        <f>综合排名!AH4</f>
        <v>7</v>
      </c>
      <c r="J5" s="34">
        <f>综合排名!AP4</f>
        <v>60.9714285714286</v>
      </c>
      <c r="K5" s="35">
        <f>综合排名!AQ4</f>
        <v>7</v>
      </c>
      <c r="L5" s="34">
        <f>综合排名!AY4</f>
        <v>43</v>
      </c>
      <c r="M5" s="35">
        <f>综合排名!AZ4</f>
        <v>8</v>
      </c>
      <c r="N5" s="34">
        <f>综合排名!BH4</f>
        <v>46</v>
      </c>
      <c r="O5" s="35">
        <f>综合排名!BI4</f>
        <v>8</v>
      </c>
      <c r="P5" s="34">
        <f>综合排名!BQ4</f>
        <v>51.1428571428571</v>
      </c>
      <c r="Q5" s="35">
        <f>综合排名!BR4</f>
        <v>7</v>
      </c>
      <c r="R5" s="34">
        <f>总表2!C11</f>
        <v>429.771428571429</v>
      </c>
      <c r="S5" s="35">
        <f>总表2!C23</f>
        <v>8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</row>
    <row r="6" ht="24.95" customHeight="1" spans="1:243">
      <c r="A6" s="33" t="s">
        <v>428</v>
      </c>
      <c r="B6" s="34">
        <f>综合排名!F5</f>
        <v>90.0875</v>
      </c>
      <c r="C6" s="35">
        <f>综合排名!G5</f>
        <v>1</v>
      </c>
      <c r="D6" s="34">
        <f>综合排名!O5</f>
        <v>78.325</v>
      </c>
      <c r="E6" s="35">
        <f>综合排名!P5</f>
        <v>1</v>
      </c>
      <c r="F6" s="34">
        <f>综合排名!X5</f>
        <v>87.125</v>
      </c>
      <c r="G6" s="35">
        <f>综合排名!Y5</f>
        <v>1</v>
      </c>
      <c r="H6" s="34">
        <f>综合排名!AG5</f>
        <v>79.5897435897436</v>
      </c>
      <c r="I6" s="35">
        <f>综合排名!AH5</f>
        <v>1</v>
      </c>
      <c r="J6" s="34">
        <f>综合排名!AP5</f>
        <v>76.8461538461538</v>
      </c>
      <c r="K6" s="35">
        <f>综合排名!AQ5</f>
        <v>1</v>
      </c>
      <c r="L6" s="34">
        <f>综合排名!AY5</f>
        <v>75.45</v>
      </c>
      <c r="M6" s="35">
        <f>综合排名!AZ5</f>
        <v>1</v>
      </c>
      <c r="N6" s="34">
        <f>综合排名!BH5</f>
        <v>78.2</v>
      </c>
      <c r="O6" s="35">
        <f>综合排名!BI5</f>
        <v>1</v>
      </c>
      <c r="P6" s="34">
        <f>综合排名!BQ5</f>
        <v>79.8461538461538</v>
      </c>
      <c r="Q6" s="35">
        <f>综合排名!BR5</f>
        <v>1</v>
      </c>
      <c r="R6" s="34">
        <f>总表2!D11</f>
        <v>645.469551282051</v>
      </c>
      <c r="S6" s="35">
        <f>总表2!D23</f>
        <v>1</v>
      </c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</row>
    <row r="7" ht="24.95" customHeight="1" spans="1:243">
      <c r="A7" s="33" t="s">
        <v>429</v>
      </c>
      <c r="B7" s="34">
        <f>综合排名!F6</f>
        <v>72.6578947368421</v>
      </c>
      <c r="C7" s="35">
        <f>综合排名!G6</f>
        <v>4</v>
      </c>
      <c r="D7" s="34">
        <f>综合排名!O6</f>
        <v>49.4736842105263</v>
      </c>
      <c r="E7" s="35">
        <f>综合排名!P6</f>
        <v>6</v>
      </c>
      <c r="F7" s="34">
        <f>综合排名!X6</f>
        <v>55.3026315789474</v>
      </c>
      <c r="G7" s="35">
        <f>综合排名!Y6</f>
        <v>6</v>
      </c>
      <c r="H7" s="34">
        <f>综合排名!AG6</f>
        <v>63.1578947368421</v>
      </c>
      <c r="I7" s="35">
        <f>综合排名!AH6</f>
        <v>8</v>
      </c>
      <c r="J7" s="34">
        <f>综合排名!AP6</f>
        <v>60.5789473684211</v>
      </c>
      <c r="K7" s="35">
        <f>综合排名!AQ6</f>
        <v>8</v>
      </c>
      <c r="L7" s="34">
        <f>综合排名!AY6</f>
        <v>51.5263157894737</v>
      </c>
      <c r="M7" s="35">
        <f>综合排名!AZ6</f>
        <v>6</v>
      </c>
      <c r="N7" s="34">
        <f>综合排名!BH6</f>
        <v>61.1052631578947</v>
      </c>
      <c r="O7" s="35">
        <f>综合排名!BI6</f>
        <v>6</v>
      </c>
      <c r="P7" s="34">
        <f>综合排名!BQ6</f>
        <v>50.5263157894737</v>
      </c>
      <c r="Q7" s="35">
        <f>综合排名!BR6</f>
        <v>8</v>
      </c>
      <c r="R7" s="34">
        <f>总表2!E11</f>
        <v>464.328947368421</v>
      </c>
      <c r="S7" s="35">
        <f>总表2!E23</f>
        <v>7</v>
      </c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</row>
    <row r="8" ht="24.95" customHeight="1" spans="1:243">
      <c r="A8" s="33" t="s">
        <v>430</v>
      </c>
      <c r="B8" s="34">
        <f>综合排名!F7</f>
        <v>67.3289473684211</v>
      </c>
      <c r="C8" s="35">
        <f>综合排名!G7</f>
        <v>8</v>
      </c>
      <c r="D8" s="34">
        <f>综合排名!O7</f>
        <v>51.4305555555556</v>
      </c>
      <c r="E8" s="35">
        <f>综合排名!P7</f>
        <v>5</v>
      </c>
      <c r="F8" s="34">
        <f>综合排名!X7</f>
        <v>64.2402777777778</v>
      </c>
      <c r="G8" s="35">
        <f>综合排名!Y7</f>
        <v>4</v>
      </c>
      <c r="H8" s="34">
        <f>综合排名!AG7</f>
        <v>72.5675675675676</v>
      </c>
      <c r="I8" s="35">
        <f>综合排名!AH7</f>
        <v>5</v>
      </c>
      <c r="J8" s="34">
        <f>综合排名!AP7</f>
        <v>67.972972972973</v>
      </c>
      <c r="K8" s="35">
        <f>综合排名!AQ7</f>
        <v>4</v>
      </c>
      <c r="L8" s="34">
        <f>综合排名!AY7</f>
        <v>57.5675675675676</v>
      </c>
      <c r="M8" s="35">
        <f>综合排名!AZ7</f>
        <v>4</v>
      </c>
      <c r="N8" s="34">
        <f>综合排名!BH7</f>
        <v>72.6388888888889</v>
      </c>
      <c r="O8" s="35">
        <f>综合排名!BI7</f>
        <v>2</v>
      </c>
      <c r="P8" s="34">
        <f>综合排名!BQ7</f>
        <v>64.945945945946</v>
      </c>
      <c r="Q8" s="35">
        <f>综合排名!BR7</f>
        <v>2</v>
      </c>
      <c r="R8" s="34">
        <f>总表2!F11</f>
        <v>518.692723644697</v>
      </c>
      <c r="S8" s="35">
        <f>总表2!F23</f>
        <v>5</v>
      </c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</row>
    <row r="9" ht="24.95" customHeight="1" spans="1:243">
      <c r="A9" s="33" t="s">
        <v>431</v>
      </c>
      <c r="B9" s="34">
        <f>综合排名!F8</f>
        <v>70.3108108108108</v>
      </c>
      <c r="C9" s="35">
        <f>综合排名!G8</f>
        <v>6</v>
      </c>
      <c r="D9" s="34">
        <f>综合排名!O8</f>
        <v>55.9459459459459</v>
      </c>
      <c r="E9" s="35">
        <f>综合排名!P8</f>
        <v>4</v>
      </c>
      <c r="F9" s="34">
        <f>综合排名!X8</f>
        <v>72.3108108108108</v>
      </c>
      <c r="G9" s="35">
        <f>综合排名!Y8</f>
        <v>2</v>
      </c>
      <c r="H9" s="34">
        <f>综合排名!AG8</f>
        <v>73.9189189189189</v>
      </c>
      <c r="I9" s="35">
        <f>综合排名!AH8</f>
        <v>4</v>
      </c>
      <c r="J9" s="34">
        <f>综合排名!AP8</f>
        <v>64.5945945945946</v>
      </c>
      <c r="K9" s="35">
        <f>综合排名!AQ8</f>
        <v>6</v>
      </c>
      <c r="L9" s="34">
        <f>综合排名!AY8</f>
        <v>56.4864864864865</v>
      </c>
      <c r="M9" s="35">
        <f>综合排名!AZ8</f>
        <v>5</v>
      </c>
      <c r="N9" s="34">
        <f>综合排名!BH8</f>
        <v>63.0810810810811</v>
      </c>
      <c r="O9" s="35">
        <f>综合排名!BI8</f>
        <v>4</v>
      </c>
      <c r="P9" s="34">
        <f>综合排名!BQ8</f>
        <v>62.3243243243243</v>
      </c>
      <c r="Q9" s="35">
        <f>综合排名!BR8</f>
        <v>5</v>
      </c>
      <c r="R9" s="34">
        <f>总表2!G11</f>
        <v>518.972972972973</v>
      </c>
      <c r="S9" s="35">
        <f>总表2!G23</f>
        <v>4</v>
      </c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</row>
    <row r="10" ht="24.95" customHeight="1" spans="1:243">
      <c r="A10" s="33" t="s">
        <v>432</v>
      </c>
      <c r="B10" s="34">
        <f>综合排名!F9</f>
        <v>71.5142857142857</v>
      </c>
      <c r="C10" s="35">
        <f>综合排名!G9</f>
        <v>5</v>
      </c>
      <c r="D10" s="34">
        <f>综合排名!O9</f>
        <v>48.7058823529412</v>
      </c>
      <c r="E10" s="35">
        <f>综合排名!P9</f>
        <v>7</v>
      </c>
      <c r="F10" s="34">
        <f>综合排名!X9</f>
        <v>49.0441176470588</v>
      </c>
      <c r="G10" s="35">
        <f>综合排名!Y9</f>
        <v>8</v>
      </c>
      <c r="H10" s="34">
        <f>综合排名!AG9</f>
        <v>74.0285714285714</v>
      </c>
      <c r="I10" s="35">
        <f>综合排名!AH9</f>
        <v>3</v>
      </c>
      <c r="J10" s="34">
        <f>综合排名!AP9</f>
        <v>65.2571428571429</v>
      </c>
      <c r="K10" s="35">
        <f>综合排名!AQ9</f>
        <v>5</v>
      </c>
      <c r="L10" s="34">
        <f>综合排名!AY9</f>
        <v>48.1176470588235</v>
      </c>
      <c r="M10" s="35">
        <f>综合排名!AZ9</f>
        <v>7</v>
      </c>
      <c r="N10" s="34">
        <f>综合排名!BH9</f>
        <v>56.5882352941176</v>
      </c>
      <c r="O10" s="35">
        <f>综合排名!BI9</f>
        <v>7</v>
      </c>
      <c r="P10" s="34">
        <f>综合排名!BQ9</f>
        <v>58.0571428571429</v>
      </c>
      <c r="Q10" s="35">
        <f>综合排名!BR9</f>
        <v>6</v>
      </c>
      <c r="R10" s="34">
        <f>总表2!H11</f>
        <v>471.313025210084</v>
      </c>
      <c r="S10" s="35">
        <f>总表2!H23</f>
        <v>6</v>
      </c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</row>
    <row r="11" ht="24.95" customHeight="1" spans="1:243">
      <c r="A11" s="33" t="s">
        <v>433</v>
      </c>
      <c r="B11" s="34">
        <f>综合排名!F10</f>
        <v>78.5833333333333</v>
      </c>
      <c r="C11" s="35">
        <f>综合排名!G10</f>
        <v>3</v>
      </c>
      <c r="D11" s="34">
        <f>综合排名!O10</f>
        <v>62.5975609756098</v>
      </c>
      <c r="E11" s="35">
        <f>综合排名!P10</f>
        <v>3</v>
      </c>
      <c r="F11" s="34">
        <f>综合排名!X10</f>
        <v>69.4634146341463</v>
      </c>
      <c r="G11" s="35">
        <f>综合排名!Y10</f>
        <v>3</v>
      </c>
      <c r="H11" s="34">
        <f>综合排名!AG10</f>
        <v>77.780487804878</v>
      </c>
      <c r="I11" s="35">
        <f>综合排名!AH10</f>
        <v>2</v>
      </c>
      <c r="J11" s="34">
        <f>综合排名!AP10</f>
        <v>73.5853658536585</v>
      </c>
      <c r="K11" s="35">
        <f>综合排名!AQ10</f>
        <v>2</v>
      </c>
      <c r="L11" s="34">
        <f>综合排名!AY10</f>
        <v>63.4523809523809</v>
      </c>
      <c r="M11" s="35">
        <f>综合排名!AZ10</f>
        <v>3</v>
      </c>
      <c r="N11" s="34">
        <f>综合排名!BH10</f>
        <v>64.2380952380952</v>
      </c>
      <c r="O11" s="35">
        <f>综合排名!BI10</f>
        <v>3</v>
      </c>
      <c r="P11" s="34">
        <f>综合排名!BQ10</f>
        <v>63.2619047619048</v>
      </c>
      <c r="Q11" s="35">
        <f>综合排名!BR10</f>
        <v>4</v>
      </c>
      <c r="R11" s="34">
        <f>总表2!I11</f>
        <v>552.962543554007</v>
      </c>
      <c r="S11" s="35">
        <f>总表2!I23</f>
        <v>2</v>
      </c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</row>
    <row r="12" ht="24.95" customHeight="1" spans="1:243">
      <c r="A12" s="36" t="s">
        <v>60</v>
      </c>
      <c r="B12" s="37">
        <f>综合排名!F11</f>
        <v>75.3453947368421</v>
      </c>
      <c r="C12" s="37"/>
      <c r="D12" s="37">
        <f>综合排名!O11</f>
        <v>57.2083333333333</v>
      </c>
      <c r="E12" s="37"/>
      <c r="F12" s="37">
        <f>综合排名!X11</f>
        <v>64.6538666666667</v>
      </c>
      <c r="G12" s="37"/>
      <c r="H12" s="37">
        <f>综合排名!AG11</f>
        <v>72.2890365448505</v>
      </c>
      <c r="I12" s="37"/>
      <c r="J12" s="37">
        <f>综合排名!AP11</f>
        <v>67.6677740863787</v>
      </c>
      <c r="K12" s="37"/>
      <c r="L12" s="37">
        <f>综合排名!AY11</f>
        <v>58.0761589403973</v>
      </c>
      <c r="M12" s="37"/>
      <c r="N12" s="37">
        <f>综合排名!BH11</f>
        <v>63.2956810631229</v>
      </c>
      <c r="O12" s="37"/>
      <c r="P12" s="37">
        <f>综合排名!BQ11</f>
        <v>62.0662251655629</v>
      </c>
      <c r="Q12" s="37"/>
      <c r="R12" s="37"/>
      <c r="S12" s="37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</row>
    <row r="13" spans="1:24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40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</row>
    <row r="25" spans="9:9">
      <c r="I25" t="s">
        <v>446</v>
      </c>
    </row>
  </sheetData>
  <mergeCells count="2">
    <mergeCell ref="A1:O1"/>
    <mergeCell ref="A2:O2"/>
  </mergeCells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4"/>
  <sheetViews>
    <sheetView topLeftCell="B1" workbookViewId="0">
      <pane ySplit="1" topLeftCell="A2" activePane="bottomLeft" state="frozen"/>
      <selection/>
      <selection pane="bottomLeft" activeCell="I16" sqref="I16"/>
    </sheetView>
  </sheetViews>
  <sheetFormatPr defaultColWidth="9" defaultRowHeight="30" customHeight="1"/>
  <cols>
    <col min="1" max="2" width="18.125" style="2" customWidth="1"/>
    <col min="3" max="3" width="13.375" style="3" customWidth="1"/>
    <col min="4" max="4" width="13.75" style="2" customWidth="1"/>
    <col min="5" max="6" width="9" style="2"/>
    <col min="7" max="8" width="18.125" style="2" customWidth="1"/>
    <col min="9" max="9" width="13.375" style="4" customWidth="1"/>
    <col min="10" max="10" width="13.75" style="2" customWidth="1"/>
    <col min="11" max="16384" width="9" style="2"/>
  </cols>
  <sheetData>
    <row r="1" customHeight="1" spans="1:14">
      <c r="A1" s="5" t="s">
        <v>447</v>
      </c>
      <c r="B1" s="5" t="s">
        <v>448</v>
      </c>
      <c r="C1" s="6" t="s">
        <v>449</v>
      </c>
      <c r="D1" s="5" t="s">
        <v>1</v>
      </c>
      <c r="G1" s="5" t="s">
        <v>447</v>
      </c>
      <c r="H1" s="5" t="s">
        <v>448</v>
      </c>
      <c r="I1" s="17" t="s">
        <v>449</v>
      </c>
      <c r="J1" s="5" t="s">
        <v>1</v>
      </c>
      <c r="M1" s="18" t="s">
        <v>450</v>
      </c>
      <c r="N1" s="18" t="s">
        <v>1</v>
      </c>
    </row>
    <row r="2" customHeight="1" spans="1:14">
      <c r="A2" s="7">
        <v>190102</v>
      </c>
      <c r="B2" s="8">
        <v>20190101</v>
      </c>
      <c r="C2" s="9" t="s">
        <v>451</v>
      </c>
      <c r="D2" s="10" t="s">
        <v>21</v>
      </c>
      <c r="G2" s="11">
        <v>190101</v>
      </c>
      <c r="H2" s="12">
        <v>20190302</v>
      </c>
      <c r="I2" s="9" t="s">
        <v>452</v>
      </c>
      <c r="J2" s="19" t="s">
        <v>109</v>
      </c>
      <c r="M2" s="20">
        <v>190540</v>
      </c>
      <c r="N2" s="20" t="s">
        <v>223</v>
      </c>
    </row>
    <row r="3" customHeight="1" spans="1:14">
      <c r="A3" s="13">
        <v>190103</v>
      </c>
      <c r="B3" s="8">
        <v>20190102</v>
      </c>
      <c r="C3" s="9" t="s">
        <v>453</v>
      </c>
      <c r="D3" s="14" t="s">
        <v>22</v>
      </c>
      <c r="G3" s="11">
        <v>190203</v>
      </c>
      <c r="H3" s="12">
        <v>20190331</v>
      </c>
      <c r="I3" s="9" t="s">
        <v>454</v>
      </c>
      <c r="J3" s="19" t="s">
        <v>138</v>
      </c>
      <c r="M3" s="20">
        <v>190739</v>
      </c>
      <c r="N3" s="20" t="s">
        <v>296</v>
      </c>
    </row>
    <row r="4" customHeight="1" spans="1:10">
      <c r="A4" s="13">
        <v>190104</v>
      </c>
      <c r="B4" s="8">
        <v>20190103</v>
      </c>
      <c r="C4" s="9" t="s">
        <v>455</v>
      </c>
      <c r="D4" s="14" t="s">
        <v>23</v>
      </c>
      <c r="G4" s="11">
        <v>190534</v>
      </c>
      <c r="H4" s="12">
        <v>20190338</v>
      </c>
      <c r="I4" s="9" t="s">
        <v>456</v>
      </c>
      <c r="J4" s="19" t="s">
        <v>145</v>
      </c>
    </row>
    <row r="5" customHeight="1" spans="1:10">
      <c r="A5" s="13">
        <v>190105</v>
      </c>
      <c r="B5" s="8">
        <v>20190104</v>
      </c>
      <c r="C5" s="9" t="s">
        <v>457</v>
      </c>
      <c r="D5" s="14" t="s">
        <v>24</v>
      </c>
      <c r="G5" s="11">
        <v>190627</v>
      </c>
      <c r="H5" s="12">
        <v>20190339</v>
      </c>
      <c r="I5" s="9" t="s">
        <v>458</v>
      </c>
      <c r="J5" s="19" t="s">
        <v>146</v>
      </c>
    </row>
    <row r="6" customHeight="1" spans="1:10">
      <c r="A6" s="13">
        <v>190106</v>
      </c>
      <c r="B6" s="8">
        <v>20190105</v>
      </c>
      <c r="C6" s="9" t="s">
        <v>459</v>
      </c>
      <c r="D6" s="14" t="s">
        <v>25</v>
      </c>
      <c r="G6" s="11">
        <v>190720</v>
      </c>
      <c r="H6" s="12">
        <v>20190340</v>
      </c>
      <c r="I6" s="9" t="s">
        <v>460</v>
      </c>
      <c r="J6" s="19" t="s">
        <v>147</v>
      </c>
    </row>
    <row r="7" customHeight="1" spans="1:10">
      <c r="A7" s="13">
        <v>190107</v>
      </c>
      <c r="B7" s="8">
        <v>20190106</v>
      </c>
      <c r="C7" s="9" t="s">
        <v>461</v>
      </c>
      <c r="D7" s="14" t="s">
        <v>26</v>
      </c>
      <c r="G7" s="11">
        <v>190540</v>
      </c>
      <c r="H7" s="12">
        <v>20190538</v>
      </c>
      <c r="I7" s="9" t="s">
        <v>462</v>
      </c>
      <c r="J7" s="19" t="s">
        <v>223</v>
      </c>
    </row>
    <row r="8" customHeight="1" spans="1:10">
      <c r="A8" s="13">
        <v>190108</v>
      </c>
      <c r="B8" s="8">
        <v>20190107</v>
      </c>
      <c r="C8" s="9" t="s">
        <v>463</v>
      </c>
      <c r="D8" s="14" t="s">
        <v>27</v>
      </c>
      <c r="G8" s="11">
        <v>190739</v>
      </c>
      <c r="H8" s="12">
        <v>20190736</v>
      </c>
      <c r="I8" s="9" t="s">
        <v>464</v>
      </c>
      <c r="J8" s="19" t="s">
        <v>296</v>
      </c>
    </row>
    <row r="9" customHeight="1" spans="1:10">
      <c r="A9" s="13">
        <v>190109</v>
      </c>
      <c r="B9" s="8">
        <v>20190108</v>
      </c>
      <c r="C9" s="9" t="s">
        <v>465</v>
      </c>
      <c r="D9" s="14" t="s">
        <v>28</v>
      </c>
      <c r="G9" s="11">
        <v>190430</v>
      </c>
      <c r="H9" s="12">
        <v>20190840</v>
      </c>
      <c r="I9" s="9" t="s">
        <v>466</v>
      </c>
      <c r="J9" s="19" t="s">
        <v>335</v>
      </c>
    </row>
    <row r="10" customHeight="1" spans="1:10">
      <c r="A10" s="13">
        <v>190110</v>
      </c>
      <c r="B10" s="8">
        <v>20190109</v>
      </c>
      <c r="C10" s="9" t="s">
        <v>467</v>
      </c>
      <c r="D10" s="14" t="s">
        <v>29</v>
      </c>
      <c r="G10" s="11">
        <v>190525</v>
      </c>
      <c r="H10" s="12">
        <v>20190841</v>
      </c>
      <c r="I10" s="9" t="s">
        <v>468</v>
      </c>
      <c r="J10" s="19" t="s">
        <v>336</v>
      </c>
    </row>
    <row r="11" customHeight="1" spans="1:10">
      <c r="A11" s="13">
        <v>190111</v>
      </c>
      <c r="B11" s="8">
        <v>20190110</v>
      </c>
      <c r="C11" s="9" t="s">
        <v>469</v>
      </c>
      <c r="D11" s="14" t="s">
        <v>30</v>
      </c>
      <c r="G11" s="11">
        <v>190615</v>
      </c>
      <c r="H11" s="12">
        <v>20190842</v>
      </c>
      <c r="I11" s="9" t="s">
        <v>470</v>
      </c>
      <c r="J11" s="19" t="s">
        <v>337</v>
      </c>
    </row>
    <row r="12" customHeight="1" spans="1:10">
      <c r="A12" s="13">
        <v>190112</v>
      </c>
      <c r="B12" s="8">
        <v>20190111</v>
      </c>
      <c r="C12" s="9" t="s">
        <v>471</v>
      </c>
      <c r="D12" s="14" t="s">
        <v>31</v>
      </c>
      <c r="G12" s="11">
        <v>190719</v>
      </c>
      <c r="H12" s="12">
        <v>20190843</v>
      </c>
      <c r="I12" s="9" t="s">
        <v>472</v>
      </c>
      <c r="J12" s="19" t="s">
        <v>338</v>
      </c>
    </row>
    <row r="13" customHeight="1" spans="1:10">
      <c r="A13" s="13">
        <v>190113</v>
      </c>
      <c r="B13" s="8">
        <v>20190112</v>
      </c>
      <c r="C13" s="9" t="s">
        <v>473</v>
      </c>
      <c r="D13" s="14" t="s">
        <v>32</v>
      </c>
      <c r="G13" s="15">
        <v>190736</v>
      </c>
      <c r="H13" s="16">
        <v>20190844</v>
      </c>
      <c r="I13" s="21" t="s">
        <v>474</v>
      </c>
      <c r="J13" s="22" t="s">
        <v>339</v>
      </c>
    </row>
    <row r="14" customHeight="1" spans="1:10">
      <c r="A14" s="13">
        <v>190114</v>
      </c>
      <c r="B14" s="8">
        <v>20190113</v>
      </c>
      <c r="C14" s="9" t="s">
        <v>475</v>
      </c>
      <c r="D14" s="14" t="s">
        <v>33</v>
      </c>
      <c r="G14" s="16"/>
      <c r="H14" s="16"/>
      <c r="I14" s="23"/>
      <c r="J14" s="16"/>
    </row>
    <row r="15" customHeight="1" spans="1:10">
      <c r="A15" s="13">
        <v>190115</v>
      </c>
      <c r="B15" s="8">
        <v>20190114</v>
      </c>
      <c r="C15" s="9" t="s">
        <v>476</v>
      </c>
      <c r="D15" s="14" t="s">
        <v>34</v>
      </c>
      <c r="G15" s="16"/>
      <c r="H15" s="16"/>
      <c r="I15" s="23"/>
      <c r="J15" s="16"/>
    </row>
    <row r="16" customHeight="1" spans="1:10">
      <c r="A16" s="13">
        <v>190116</v>
      </c>
      <c r="B16" s="8">
        <v>20190115</v>
      </c>
      <c r="C16" s="9" t="s">
        <v>477</v>
      </c>
      <c r="D16" s="14" t="s">
        <v>35</v>
      </c>
      <c r="G16" s="16"/>
      <c r="H16" s="16"/>
      <c r="I16" s="23"/>
      <c r="J16" s="16"/>
    </row>
    <row r="17" customHeight="1" spans="1:10">
      <c r="A17" s="13">
        <v>190117</v>
      </c>
      <c r="B17" s="8">
        <v>20190116</v>
      </c>
      <c r="C17" s="9" t="s">
        <v>478</v>
      </c>
      <c r="D17" s="14" t="s">
        <v>36</v>
      </c>
      <c r="G17" s="16"/>
      <c r="H17" s="16"/>
      <c r="I17" s="23"/>
      <c r="J17" s="16"/>
    </row>
    <row r="18" customHeight="1" spans="1:10">
      <c r="A18" s="13">
        <v>190118</v>
      </c>
      <c r="B18" s="8">
        <v>20190117</v>
      </c>
      <c r="C18" s="9" t="s">
        <v>479</v>
      </c>
      <c r="D18" s="14" t="s">
        <v>37</v>
      </c>
      <c r="G18" s="16"/>
      <c r="H18" s="16"/>
      <c r="I18" s="23"/>
      <c r="J18" s="16"/>
    </row>
    <row r="19" customHeight="1" spans="1:10">
      <c r="A19" s="13">
        <v>190119</v>
      </c>
      <c r="B19" s="8">
        <v>20190118</v>
      </c>
      <c r="C19" s="9" t="s">
        <v>480</v>
      </c>
      <c r="D19" s="14" t="s">
        <v>38</v>
      </c>
      <c r="G19" s="16"/>
      <c r="H19" s="16"/>
      <c r="I19" s="23"/>
      <c r="J19" s="16"/>
    </row>
    <row r="20" customHeight="1" spans="1:10">
      <c r="A20" s="13">
        <v>190120</v>
      </c>
      <c r="B20" s="8">
        <v>20190119</v>
      </c>
      <c r="C20" s="9" t="s">
        <v>481</v>
      </c>
      <c r="D20" s="14" t="s">
        <v>39</v>
      </c>
      <c r="G20" s="16"/>
      <c r="H20" s="16"/>
      <c r="I20" s="23"/>
      <c r="J20" s="16"/>
    </row>
    <row r="21" customHeight="1" spans="1:10">
      <c r="A21" s="13">
        <v>190121</v>
      </c>
      <c r="B21" s="8">
        <v>20190120</v>
      </c>
      <c r="C21" s="9" t="s">
        <v>482</v>
      </c>
      <c r="D21" s="14" t="s">
        <v>40</v>
      </c>
      <c r="G21" s="16"/>
      <c r="H21" s="16"/>
      <c r="I21" s="23"/>
      <c r="J21" s="16"/>
    </row>
    <row r="22" customHeight="1" spans="1:10">
      <c r="A22" s="13">
        <v>190122</v>
      </c>
      <c r="B22" s="8">
        <v>20190121</v>
      </c>
      <c r="C22" s="9" t="s">
        <v>483</v>
      </c>
      <c r="D22" s="14" t="s">
        <v>41</v>
      </c>
      <c r="G22" s="16"/>
      <c r="H22" s="16"/>
      <c r="I22" s="23"/>
      <c r="J22" s="16"/>
    </row>
    <row r="23" customHeight="1" spans="1:10">
      <c r="A23" s="13">
        <v>190123</v>
      </c>
      <c r="B23" s="8">
        <v>20190122</v>
      </c>
      <c r="C23" s="9" t="s">
        <v>484</v>
      </c>
      <c r="D23" s="14" t="s">
        <v>42</v>
      </c>
      <c r="G23" s="16"/>
      <c r="H23" s="16"/>
      <c r="I23" s="23"/>
      <c r="J23" s="16"/>
    </row>
    <row r="24" customHeight="1" spans="1:10">
      <c r="A24" s="13">
        <v>190124</v>
      </c>
      <c r="B24" s="8">
        <v>20190123</v>
      </c>
      <c r="C24" s="9" t="s">
        <v>485</v>
      </c>
      <c r="D24" s="14" t="s">
        <v>43</v>
      </c>
      <c r="G24" s="16"/>
      <c r="H24" s="16"/>
      <c r="I24" s="23"/>
      <c r="J24" s="16"/>
    </row>
    <row r="25" customHeight="1" spans="1:10">
      <c r="A25" s="13">
        <v>190125</v>
      </c>
      <c r="B25" s="8">
        <v>20190124</v>
      </c>
      <c r="C25" s="9" t="s">
        <v>486</v>
      </c>
      <c r="D25" s="14" t="s">
        <v>44</v>
      </c>
      <c r="G25" s="16"/>
      <c r="H25" s="16"/>
      <c r="I25" s="23"/>
      <c r="J25" s="16"/>
    </row>
    <row r="26" customHeight="1" spans="1:10">
      <c r="A26" s="13">
        <v>190126</v>
      </c>
      <c r="B26" s="8">
        <v>20190125</v>
      </c>
      <c r="C26" s="9" t="s">
        <v>487</v>
      </c>
      <c r="D26" s="14" t="s">
        <v>45</v>
      </c>
      <c r="G26" s="16"/>
      <c r="H26" s="16"/>
      <c r="I26" s="23"/>
      <c r="J26" s="16"/>
    </row>
    <row r="27" customHeight="1" spans="1:10">
      <c r="A27" s="13">
        <v>190127</v>
      </c>
      <c r="B27" s="8">
        <v>20190126</v>
      </c>
      <c r="C27" s="9" t="s">
        <v>488</v>
      </c>
      <c r="D27" s="14" t="s">
        <v>46</v>
      </c>
      <c r="G27" s="16"/>
      <c r="H27" s="16"/>
      <c r="I27" s="23"/>
      <c r="J27" s="16"/>
    </row>
    <row r="28" customHeight="1" spans="1:10">
      <c r="A28" s="13">
        <v>190128</v>
      </c>
      <c r="B28" s="8">
        <v>20190127</v>
      </c>
      <c r="C28" s="9" t="s">
        <v>489</v>
      </c>
      <c r="D28" s="14" t="s">
        <v>47</v>
      </c>
      <c r="G28" s="16"/>
      <c r="H28" s="16"/>
      <c r="I28" s="23"/>
      <c r="J28" s="16"/>
    </row>
    <row r="29" customHeight="1" spans="1:10">
      <c r="A29" s="13">
        <v>190129</v>
      </c>
      <c r="B29" s="8">
        <v>20190128</v>
      </c>
      <c r="C29" s="9" t="s">
        <v>490</v>
      </c>
      <c r="D29" s="14" t="s">
        <v>48</v>
      </c>
      <c r="G29" s="16"/>
      <c r="H29" s="16"/>
      <c r="I29" s="23"/>
      <c r="J29" s="16"/>
    </row>
    <row r="30" customHeight="1" spans="1:10">
      <c r="A30" s="13">
        <v>190130</v>
      </c>
      <c r="B30" s="8">
        <v>20190129</v>
      </c>
      <c r="C30" s="9" t="s">
        <v>491</v>
      </c>
      <c r="D30" s="14" t="s">
        <v>49</v>
      </c>
      <c r="G30" s="16"/>
      <c r="H30" s="16"/>
      <c r="I30" s="23"/>
      <c r="J30" s="16"/>
    </row>
    <row r="31" customHeight="1" spans="1:10">
      <c r="A31" s="13">
        <v>190131</v>
      </c>
      <c r="B31" s="8">
        <v>20190130</v>
      </c>
      <c r="C31" s="9" t="s">
        <v>492</v>
      </c>
      <c r="D31" s="14" t="s">
        <v>493</v>
      </c>
      <c r="G31" s="16"/>
      <c r="H31" s="16"/>
      <c r="I31" s="23"/>
      <c r="J31" s="16"/>
    </row>
    <row r="32" customHeight="1" spans="1:9">
      <c r="A32" s="13">
        <v>190132</v>
      </c>
      <c r="B32" s="8">
        <v>20190131</v>
      </c>
      <c r="C32" s="9" t="s">
        <v>494</v>
      </c>
      <c r="D32" s="14" t="s">
        <v>51</v>
      </c>
      <c r="I32" s="2"/>
    </row>
    <row r="33" customHeight="1" spans="1:10">
      <c r="A33" s="13">
        <v>190133</v>
      </c>
      <c r="B33" s="8">
        <v>20190132</v>
      </c>
      <c r="C33" s="9" t="s">
        <v>495</v>
      </c>
      <c r="D33" s="14" t="s">
        <v>52</v>
      </c>
      <c r="G33" s="16"/>
      <c r="H33" s="16"/>
      <c r="I33" s="23"/>
      <c r="J33" s="16"/>
    </row>
    <row r="34" customHeight="1" spans="1:10">
      <c r="A34" s="13">
        <v>190134</v>
      </c>
      <c r="B34" s="8">
        <v>20190133</v>
      </c>
      <c r="C34" s="9" t="s">
        <v>496</v>
      </c>
      <c r="D34" s="14" t="s">
        <v>497</v>
      </c>
      <c r="G34" s="16"/>
      <c r="H34" s="16"/>
      <c r="I34" s="23"/>
      <c r="J34" s="16"/>
    </row>
    <row r="35" customHeight="1" spans="1:10">
      <c r="A35" s="13">
        <v>190136</v>
      </c>
      <c r="B35" s="8">
        <v>20190134</v>
      </c>
      <c r="C35" s="9" t="s">
        <v>498</v>
      </c>
      <c r="D35" s="14" t="s">
        <v>54</v>
      </c>
      <c r="G35" s="16"/>
      <c r="H35" s="16"/>
      <c r="I35" s="23"/>
      <c r="J35" s="16"/>
    </row>
    <row r="36" customHeight="1" spans="1:10">
      <c r="A36" s="13">
        <v>190137</v>
      </c>
      <c r="B36" s="8">
        <v>20190135</v>
      </c>
      <c r="C36" s="9" t="s">
        <v>499</v>
      </c>
      <c r="D36" s="14" t="s">
        <v>500</v>
      </c>
      <c r="G36" s="16"/>
      <c r="H36" s="16"/>
      <c r="I36" s="23"/>
      <c r="J36" s="16"/>
    </row>
    <row r="37" customHeight="1" spans="1:10">
      <c r="A37" s="13">
        <v>190138</v>
      </c>
      <c r="B37" s="8">
        <v>20190136</v>
      </c>
      <c r="C37" s="9" t="s">
        <v>501</v>
      </c>
      <c r="D37" s="14" t="s">
        <v>56</v>
      </c>
      <c r="G37" s="16"/>
      <c r="H37" s="16"/>
      <c r="I37" s="23"/>
      <c r="J37" s="16"/>
    </row>
    <row r="38" customHeight="1" spans="1:10">
      <c r="A38" s="13">
        <v>190139</v>
      </c>
      <c r="B38" s="8">
        <v>20190137</v>
      </c>
      <c r="C38" s="9" t="s">
        <v>502</v>
      </c>
      <c r="D38" s="14" t="s">
        <v>57</v>
      </c>
      <c r="G38" s="16"/>
      <c r="H38" s="16"/>
      <c r="I38" s="23"/>
      <c r="J38" s="16"/>
    </row>
    <row r="39" customHeight="1" spans="1:10">
      <c r="A39" s="13">
        <v>190140</v>
      </c>
      <c r="B39" s="8">
        <v>20190138</v>
      </c>
      <c r="C39" s="9" t="s">
        <v>503</v>
      </c>
      <c r="D39" s="14" t="s">
        <v>58</v>
      </c>
      <c r="G39" s="16"/>
      <c r="H39" s="16"/>
      <c r="I39" s="23"/>
      <c r="J39" s="16"/>
    </row>
    <row r="40" customHeight="1" spans="1:10">
      <c r="A40" s="13">
        <v>190141</v>
      </c>
      <c r="B40" s="8">
        <v>20190139</v>
      </c>
      <c r="C40" s="9" t="s">
        <v>504</v>
      </c>
      <c r="D40" s="14" t="s">
        <v>59</v>
      </c>
      <c r="G40" s="16"/>
      <c r="H40" s="16"/>
      <c r="I40" s="23"/>
      <c r="J40" s="16"/>
    </row>
    <row r="41" customHeight="1" spans="1:10">
      <c r="A41" s="13">
        <v>190201</v>
      </c>
      <c r="B41" s="12">
        <v>20190201</v>
      </c>
      <c r="C41" s="9" t="s">
        <v>505</v>
      </c>
      <c r="D41" s="14" t="s">
        <v>70</v>
      </c>
      <c r="G41" s="16"/>
      <c r="H41" s="16"/>
      <c r="I41" s="23"/>
      <c r="J41" s="16"/>
    </row>
    <row r="42" customHeight="1" spans="1:10">
      <c r="A42" s="13">
        <v>190202</v>
      </c>
      <c r="B42" s="12">
        <v>20190202</v>
      </c>
      <c r="C42" s="9" t="s">
        <v>506</v>
      </c>
      <c r="D42" s="14" t="s">
        <v>71</v>
      </c>
      <c r="G42" s="16"/>
      <c r="H42" s="16"/>
      <c r="I42" s="23"/>
      <c r="J42" s="16"/>
    </row>
    <row r="43" customHeight="1" spans="1:10">
      <c r="A43" s="13">
        <v>190204</v>
      </c>
      <c r="B43" s="12">
        <v>20190203</v>
      </c>
      <c r="C43" s="9" t="s">
        <v>507</v>
      </c>
      <c r="D43" s="14" t="s">
        <v>72</v>
      </c>
      <c r="G43" s="16"/>
      <c r="H43" s="16"/>
      <c r="I43" s="23"/>
      <c r="J43" s="16"/>
    </row>
    <row r="44" customHeight="1" spans="1:10">
      <c r="A44" s="13">
        <v>190205</v>
      </c>
      <c r="B44" s="12">
        <v>20190204</v>
      </c>
      <c r="C44" s="9" t="s">
        <v>508</v>
      </c>
      <c r="D44" s="14" t="s">
        <v>73</v>
      </c>
      <c r="G44" s="16"/>
      <c r="H44" s="16"/>
      <c r="I44" s="23"/>
      <c r="J44" s="16"/>
    </row>
    <row r="45" customHeight="1" spans="1:10">
      <c r="A45" s="13">
        <v>190206</v>
      </c>
      <c r="B45" s="12">
        <v>20190205</v>
      </c>
      <c r="C45" s="9" t="s">
        <v>509</v>
      </c>
      <c r="D45" s="14" t="s">
        <v>74</v>
      </c>
      <c r="G45" s="16"/>
      <c r="H45" s="16"/>
      <c r="I45" s="23"/>
      <c r="J45" s="16"/>
    </row>
    <row r="46" customHeight="1" spans="1:10">
      <c r="A46" s="13">
        <v>190207</v>
      </c>
      <c r="B46" s="12">
        <v>20190206</v>
      </c>
      <c r="C46" s="9" t="s">
        <v>510</v>
      </c>
      <c r="D46" s="14" t="s">
        <v>75</v>
      </c>
      <c r="G46" s="16"/>
      <c r="H46" s="16"/>
      <c r="I46" s="23"/>
      <c r="J46" s="16"/>
    </row>
    <row r="47" customHeight="1" spans="1:10">
      <c r="A47" s="13">
        <v>190208</v>
      </c>
      <c r="B47" s="12">
        <v>20190207</v>
      </c>
      <c r="C47" s="9" t="s">
        <v>511</v>
      </c>
      <c r="D47" s="14" t="s">
        <v>76</v>
      </c>
      <c r="G47" s="16"/>
      <c r="H47" s="16"/>
      <c r="I47" s="23"/>
      <c r="J47" s="16"/>
    </row>
    <row r="48" customHeight="1" spans="1:10">
      <c r="A48" s="13">
        <v>190209</v>
      </c>
      <c r="B48" s="12">
        <v>20190208</v>
      </c>
      <c r="C48" s="9" t="s">
        <v>512</v>
      </c>
      <c r="D48" s="14" t="s">
        <v>77</v>
      </c>
      <c r="G48" s="16"/>
      <c r="H48" s="16"/>
      <c r="I48" s="23"/>
      <c r="J48" s="16"/>
    </row>
    <row r="49" customHeight="1" spans="1:10">
      <c r="A49" s="13">
        <v>190210</v>
      </c>
      <c r="B49" s="12">
        <v>20190209</v>
      </c>
      <c r="C49" s="9" t="s">
        <v>513</v>
      </c>
      <c r="D49" s="14" t="s">
        <v>78</v>
      </c>
      <c r="G49" s="16"/>
      <c r="H49" s="16"/>
      <c r="I49" s="23"/>
      <c r="J49" s="16"/>
    </row>
    <row r="50" customHeight="1" spans="1:10">
      <c r="A50" s="13">
        <v>190211</v>
      </c>
      <c r="B50" s="12">
        <v>20190210</v>
      </c>
      <c r="C50" s="9" t="s">
        <v>514</v>
      </c>
      <c r="D50" s="14" t="s">
        <v>79</v>
      </c>
      <c r="G50" s="16"/>
      <c r="H50" s="16"/>
      <c r="I50" s="23"/>
      <c r="J50" s="16"/>
    </row>
    <row r="51" customHeight="1" spans="1:10">
      <c r="A51" s="13">
        <v>190212</v>
      </c>
      <c r="B51" s="12">
        <v>20190211</v>
      </c>
      <c r="C51" s="9" t="s">
        <v>515</v>
      </c>
      <c r="D51" s="14" t="s">
        <v>80</v>
      </c>
      <c r="G51" s="16"/>
      <c r="H51" s="16"/>
      <c r="I51" s="23"/>
      <c r="J51" s="16"/>
    </row>
    <row r="52" customHeight="1" spans="1:10">
      <c r="A52" s="13">
        <v>190213</v>
      </c>
      <c r="B52" s="12">
        <v>20190212</v>
      </c>
      <c r="C52" s="9" t="s">
        <v>516</v>
      </c>
      <c r="D52" s="14" t="s">
        <v>81</v>
      </c>
      <c r="G52" s="16"/>
      <c r="H52" s="16"/>
      <c r="I52" s="23"/>
      <c r="J52" s="16"/>
    </row>
    <row r="53" customHeight="1" spans="1:10">
      <c r="A53" s="13">
        <v>190214</v>
      </c>
      <c r="B53" s="12">
        <v>20190213</v>
      </c>
      <c r="C53" s="9" t="s">
        <v>517</v>
      </c>
      <c r="D53" s="14" t="s">
        <v>82</v>
      </c>
      <c r="G53" s="16"/>
      <c r="H53" s="16"/>
      <c r="I53" s="23"/>
      <c r="J53" s="16"/>
    </row>
    <row r="54" customHeight="1" spans="1:10">
      <c r="A54" s="13">
        <v>190215</v>
      </c>
      <c r="B54" s="12">
        <v>20190214</v>
      </c>
      <c r="C54" s="9" t="s">
        <v>518</v>
      </c>
      <c r="D54" s="14" t="s">
        <v>83</v>
      </c>
      <c r="G54" s="16"/>
      <c r="H54" s="16"/>
      <c r="I54" s="23"/>
      <c r="J54" s="16"/>
    </row>
    <row r="55" customHeight="1" spans="1:10">
      <c r="A55" s="13">
        <v>190216</v>
      </c>
      <c r="B55" s="12">
        <v>20190215</v>
      </c>
      <c r="C55" s="9" t="s">
        <v>519</v>
      </c>
      <c r="D55" s="14" t="s">
        <v>84</v>
      </c>
      <c r="G55" s="16"/>
      <c r="H55" s="16"/>
      <c r="I55" s="23"/>
      <c r="J55" s="16"/>
    </row>
    <row r="56" customHeight="1" spans="1:10">
      <c r="A56" s="13">
        <v>190217</v>
      </c>
      <c r="B56" s="12">
        <v>20190216</v>
      </c>
      <c r="C56" s="9" t="s">
        <v>520</v>
      </c>
      <c r="D56" s="14" t="s">
        <v>85</v>
      </c>
      <c r="G56" s="16"/>
      <c r="H56" s="16"/>
      <c r="I56" s="23"/>
      <c r="J56" s="16"/>
    </row>
    <row r="57" customHeight="1" spans="1:10">
      <c r="A57" s="13">
        <v>190218</v>
      </c>
      <c r="B57" s="12">
        <v>20190217</v>
      </c>
      <c r="C57" s="9" t="s">
        <v>521</v>
      </c>
      <c r="D57" s="14" t="s">
        <v>86</v>
      </c>
      <c r="G57" s="16"/>
      <c r="H57" s="16"/>
      <c r="I57" s="23"/>
      <c r="J57" s="16"/>
    </row>
    <row r="58" customHeight="1" spans="1:10">
      <c r="A58" s="13">
        <v>190219</v>
      </c>
      <c r="B58" s="12">
        <v>20190218</v>
      </c>
      <c r="C58" s="9" t="s">
        <v>522</v>
      </c>
      <c r="D58" s="14" t="s">
        <v>87</v>
      </c>
      <c r="G58" s="16"/>
      <c r="H58" s="16"/>
      <c r="I58" s="23"/>
      <c r="J58" s="16"/>
    </row>
    <row r="59" customHeight="1" spans="1:10">
      <c r="A59" s="13">
        <v>190220</v>
      </c>
      <c r="B59" s="12">
        <v>20190219</v>
      </c>
      <c r="C59" s="9" t="s">
        <v>523</v>
      </c>
      <c r="D59" s="14" t="s">
        <v>88</v>
      </c>
      <c r="G59" s="16"/>
      <c r="H59" s="16"/>
      <c r="I59" s="23"/>
      <c r="J59" s="16"/>
    </row>
    <row r="60" customHeight="1" spans="1:10">
      <c r="A60" s="13">
        <v>190221</v>
      </c>
      <c r="B60" s="12">
        <v>20190220</v>
      </c>
      <c r="C60" s="9" t="s">
        <v>524</v>
      </c>
      <c r="D60" s="14" t="s">
        <v>89</v>
      </c>
      <c r="G60" s="16"/>
      <c r="H60" s="16"/>
      <c r="I60" s="23"/>
      <c r="J60" s="16"/>
    </row>
    <row r="61" customHeight="1" spans="1:10">
      <c r="A61" s="13">
        <v>190223</v>
      </c>
      <c r="B61" s="12">
        <v>20190221</v>
      </c>
      <c r="C61" s="9" t="s">
        <v>525</v>
      </c>
      <c r="D61" s="14" t="s">
        <v>90</v>
      </c>
      <c r="G61" s="16"/>
      <c r="H61" s="16"/>
      <c r="I61" s="23"/>
      <c r="J61" s="16"/>
    </row>
    <row r="62" customHeight="1" spans="1:10">
      <c r="A62" s="13">
        <v>190224</v>
      </c>
      <c r="B62" s="12">
        <v>20190222</v>
      </c>
      <c r="C62" s="9" t="s">
        <v>526</v>
      </c>
      <c r="D62" s="14" t="s">
        <v>527</v>
      </c>
      <c r="G62" s="16"/>
      <c r="H62" s="16"/>
      <c r="I62" s="23"/>
      <c r="J62" s="16"/>
    </row>
    <row r="63" customHeight="1" spans="1:10">
      <c r="A63" s="13">
        <v>190225</v>
      </c>
      <c r="B63" s="12">
        <v>20190223</v>
      </c>
      <c r="C63" s="9" t="s">
        <v>528</v>
      </c>
      <c r="D63" s="14" t="s">
        <v>92</v>
      </c>
      <c r="G63" s="16"/>
      <c r="H63" s="16"/>
      <c r="I63" s="23"/>
      <c r="J63" s="16"/>
    </row>
    <row r="64" customHeight="1" spans="1:10">
      <c r="A64" s="13">
        <v>190226</v>
      </c>
      <c r="B64" s="12">
        <v>20190224</v>
      </c>
      <c r="C64" s="9" t="s">
        <v>529</v>
      </c>
      <c r="D64" s="14" t="s">
        <v>93</v>
      </c>
      <c r="G64" s="16"/>
      <c r="H64" s="16"/>
      <c r="I64" s="23"/>
      <c r="J64" s="16"/>
    </row>
    <row r="65" customHeight="1" spans="1:10">
      <c r="A65" s="13">
        <v>190227</v>
      </c>
      <c r="B65" s="12">
        <v>20190225</v>
      </c>
      <c r="C65" s="9" t="s">
        <v>530</v>
      </c>
      <c r="D65" s="14" t="s">
        <v>94</v>
      </c>
      <c r="G65" s="16"/>
      <c r="H65" s="16"/>
      <c r="I65" s="23"/>
      <c r="J65" s="16"/>
    </row>
    <row r="66" customHeight="1" spans="1:10">
      <c r="A66" s="13">
        <v>190228</v>
      </c>
      <c r="B66" s="12">
        <v>20190226</v>
      </c>
      <c r="C66" s="9" t="s">
        <v>531</v>
      </c>
      <c r="D66" s="14" t="s">
        <v>95</v>
      </c>
      <c r="G66" s="16"/>
      <c r="H66" s="16"/>
      <c r="I66" s="23"/>
      <c r="J66" s="16"/>
    </row>
    <row r="67" customHeight="1" spans="1:10">
      <c r="A67" s="13">
        <v>190229</v>
      </c>
      <c r="B67" s="12">
        <v>20190227</v>
      </c>
      <c r="C67" s="9" t="s">
        <v>532</v>
      </c>
      <c r="D67" s="14" t="s">
        <v>96</v>
      </c>
      <c r="G67" s="16"/>
      <c r="H67" s="16"/>
      <c r="I67" s="23"/>
      <c r="J67" s="16"/>
    </row>
    <row r="68" customHeight="1" spans="1:10">
      <c r="A68" s="13">
        <v>190230</v>
      </c>
      <c r="B68" s="12">
        <v>20190228</v>
      </c>
      <c r="C68" s="9" t="s">
        <v>533</v>
      </c>
      <c r="D68" s="14" t="s">
        <v>97</v>
      </c>
      <c r="G68" s="16"/>
      <c r="H68" s="16"/>
      <c r="I68" s="23"/>
      <c r="J68" s="16"/>
    </row>
    <row r="69" customHeight="1" spans="1:10">
      <c r="A69" s="13">
        <v>190231</v>
      </c>
      <c r="B69" s="12">
        <v>20190229</v>
      </c>
      <c r="C69" s="9" t="s">
        <v>534</v>
      </c>
      <c r="D69" s="14" t="s">
        <v>98</v>
      </c>
      <c r="G69" s="16"/>
      <c r="H69" s="16"/>
      <c r="I69" s="23"/>
      <c r="J69" s="16"/>
    </row>
    <row r="70" customHeight="1" spans="1:10">
      <c r="A70" s="13">
        <v>190232</v>
      </c>
      <c r="B70" s="12">
        <v>20190230</v>
      </c>
      <c r="C70" s="9" t="s">
        <v>535</v>
      </c>
      <c r="D70" s="14" t="s">
        <v>536</v>
      </c>
      <c r="G70" s="16"/>
      <c r="H70" s="16"/>
      <c r="I70" s="23"/>
      <c r="J70" s="16"/>
    </row>
    <row r="71" customHeight="1" spans="1:10">
      <c r="A71" s="13">
        <v>190233</v>
      </c>
      <c r="B71" s="12">
        <v>20190231</v>
      </c>
      <c r="C71" s="9" t="s">
        <v>537</v>
      </c>
      <c r="D71" s="14" t="s">
        <v>100</v>
      </c>
      <c r="G71" s="16"/>
      <c r="H71" s="16"/>
      <c r="I71" s="23"/>
      <c r="J71" s="16"/>
    </row>
    <row r="72" customHeight="1" spans="1:10">
      <c r="A72" s="13">
        <v>190234</v>
      </c>
      <c r="B72" s="12">
        <v>20190232</v>
      </c>
      <c r="C72" s="9" t="s">
        <v>538</v>
      </c>
      <c r="D72" s="14" t="s">
        <v>101</v>
      </c>
      <c r="G72" s="16"/>
      <c r="H72" s="16"/>
      <c r="I72" s="23"/>
      <c r="J72" s="16"/>
    </row>
    <row r="73" customHeight="1" spans="1:10">
      <c r="A73" s="13">
        <v>190235</v>
      </c>
      <c r="B73" s="12">
        <v>20190233</v>
      </c>
      <c r="C73" s="9" t="s">
        <v>539</v>
      </c>
      <c r="D73" s="14" t="s">
        <v>102</v>
      </c>
      <c r="G73" s="16"/>
      <c r="H73" s="16"/>
      <c r="I73" s="23"/>
      <c r="J73" s="16"/>
    </row>
    <row r="74" customHeight="1" spans="1:10">
      <c r="A74" s="13">
        <v>190236</v>
      </c>
      <c r="B74" s="12">
        <v>20190234</v>
      </c>
      <c r="C74" s="9" t="s">
        <v>540</v>
      </c>
      <c r="D74" s="14" t="s">
        <v>103</v>
      </c>
      <c r="G74" s="16"/>
      <c r="H74" s="16"/>
      <c r="I74" s="23"/>
      <c r="J74" s="16"/>
    </row>
    <row r="75" customHeight="1" spans="1:10">
      <c r="A75" s="13">
        <v>190237</v>
      </c>
      <c r="B75" s="12">
        <v>20190235</v>
      </c>
      <c r="C75" s="9" t="s">
        <v>541</v>
      </c>
      <c r="D75" s="14" t="s">
        <v>542</v>
      </c>
      <c r="G75" s="16"/>
      <c r="H75" s="16"/>
      <c r="I75" s="23"/>
      <c r="J75" s="16"/>
    </row>
    <row r="76" customHeight="1" spans="1:10">
      <c r="A76" s="13">
        <v>190238</v>
      </c>
      <c r="B76" s="12">
        <v>20190236</v>
      </c>
      <c r="C76" s="9" t="s">
        <v>543</v>
      </c>
      <c r="D76" s="14" t="s">
        <v>105</v>
      </c>
      <c r="G76" s="16"/>
      <c r="H76" s="16"/>
      <c r="I76" s="23"/>
      <c r="J76" s="16"/>
    </row>
    <row r="77" customHeight="1" spans="1:10">
      <c r="A77" s="13">
        <v>190301</v>
      </c>
      <c r="B77" s="12">
        <v>20190301</v>
      </c>
      <c r="C77" s="9" t="s">
        <v>544</v>
      </c>
      <c r="D77" s="14" t="s">
        <v>108</v>
      </c>
      <c r="G77" s="16"/>
      <c r="H77" s="16"/>
      <c r="I77" s="23"/>
      <c r="J77" s="16"/>
    </row>
    <row r="78" customHeight="1" spans="1:10">
      <c r="A78" s="11">
        <v>190101</v>
      </c>
      <c r="B78" s="12">
        <v>20190302</v>
      </c>
      <c r="C78" s="9" t="s">
        <v>452</v>
      </c>
      <c r="D78" s="19" t="s">
        <v>109</v>
      </c>
      <c r="G78" s="24"/>
      <c r="H78" s="16"/>
      <c r="I78" s="23"/>
      <c r="J78" s="24"/>
    </row>
    <row r="79" customHeight="1" spans="1:10">
      <c r="A79" s="13">
        <v>190303</v>
      </c>
      <c r="B79" s="12">
        <v>20190303</v>
      </c>
      <c r="C79" s="9" t="s">
        <v>545</v>
      </c>
      <c r="D79" s="14" t="s">
        <v>110</v>
      </c>
      <c r="G79" s="16"/>
      <c r="H79" s="16"/>
      <c r="I79" s="23"/>
      <c r="J79" s="16"/>
    </row>
    <row r="80" customHeight="1" spans="1:10">
      <c r="A80" s="13">
        <v>190304</v>
      </c>
      <c r="B80" s="12">
        <v>20190304</v>
      </c>
      <c r="C80" s="9" t="s">
        <v>546</v>
      </c>
      <c r="D80" s="14" t="s">
        <v>111</v>
      </c>
      <c r="G80" s="16"/>
      <c r="H80" s="16"/>
      <c r="I80" s="23"/>
      <c r="J80" s="16"/>
    </row>
    <row r="81" customHeight="1" spans="1:10">
      <c r="A81" s="13">
        <v>190305</v>
      </c>
      <c r="B81" s="12">
        <v>20190305</v>
      </c>
      <c r="C81" s="9" t="s">
        <v>547</v>
      </c>
      <c r="D81" s="14" t="s">
        <v>112</v>
      </c>
      <c r="G81" s="16"/>
      <c r="H81" s="16"/>
      <c r="I81" s="23"/>
      <c r="J81" s="16"/>
    </row>
    <row r="82" customHeight="1" spans="1:10">
      <c r="A82" s="13">
        <v>190306</v>
      </c>
      <c r="B82" s="12">
        <v>20190306</v>
      </c>
      <c r="C82" s="9" t="s">
        <v>548</v>
      </c>
      <c r="D82" s="14" t="s">
        <v>113</v>
      </c>
      <c r="G82" s="16"/>
      <c r="H82" s="16"/>
      <c r="I82" s="23"/>
      <c r="J82" s="16"/>
    </row>
    <row r="83" customHeight="1" spans="1:10">
      <c r="A83" s="13">
        <v>190307</v>
      </c>
      <c r="B83" s="12">
        <v>20190307</v>
      </c>
      <c r="C83" s="9" t="s">
        <v>549</v>
      </c>
      <c r="D83" s="14" t="s">
        <v>114</v>
      </c>
      <c r="G83" s="16"/>
      <c r="H83" s="16"/>
      <c r="I83" s="23"/>
      <c r="J83" s="16"/>
    </row>
    <row r="84" customHeight="1" spans="1:10">
      <c r="A84" s="13">
        <v>190308</v>
      </c>
      <c r="B84" s="12">
        <v>20190308</v>
      </c>
      <c r="C84" s="9" t="s">
        <v>550</v>
      </c>
      <c r="D84" s="14" t="s">
        <v>115</v>
      </c>
      <c r="G84" s="16"/>
      <c r="H84" s="16"/>
      <c r="I84" s="23"/>
      <c r="J84" s="16"/>
    </row>
    <row r="85" customHeight="1" spans="1:10">
      <c r="A85" s="13">
        <v>190309</v>
      </c>
      <c r="B85" s="12">
        <v>20190309</v>
      </c>
      <c r="C85" s="9" t="s">
        <v>551</v>
      </c>
      <c r="D85" s="14" t="s">
        <v>116</v>
      </c>
      <c r="G85" s="16"/>
      <c r="H85" s="16"/>
      <c r="I85" s="23"/>
      <c r="J85" s="16"/>
    </row>
    <row r="86" customHeight="1" spans="1:10">
      <c r="A86" s="13">
        <v>190310</v>
      </c>
      <c r="B86" s="12">
        <v>20190310</v>
      </c>
      <c r="C86" s="9" t="s">
        <v>552</v>
      </c>
      <c r="D86" s="14" t="s">
        <v>117</v>
      </c>
      <c r="G86" s="16"/>
      <c r="H86" s="16"/>
      <c r="I86" s="23"/>
      <c r="J86" s="16"/>
    </row>
    <row r="87" customHeight="1" spans="1:10">
      <c r="A87" s="13">
        <v>190311</v>
      </c>
      <c r="B87" s="12">
        <v>20190311</v>
      </c>
      <c r="C87" s="9" t="s">
        <v>553</v>
      </c>
      <c r="D87" s="14" t="s">
        <v>118</v>
      </c>
      <c r="G87" s="16"/>
      <c r="H87" s="16"/>
      <c r="I87" s="23"/>
      <c r="J87" s="16"/>
    </row>
    <row r="88" customHeight="1" spans="1:10">
      <c r="A88" s="13">
        <v>190312</v>
      </c>
      <c r="B88" s="12">
        <v>20190312</v>
      </c>
      <c r="C88" s="9" t="s">
        <v>554</v>
      </c>
      <c r="D88" s="14" t="s">
        <v>119</v>
      </c>
      <c r="G88" s="16"/>
      <c r="H88" s="16"/>
      <c r="I88" s="23"/>
      <c r="J88" s="16"/>
    </row>
    <row r="89" customHeight="1" spans="1:10">
      <c r="A89" s="13">
        <v>190313</v>
      </c>
      <c r="B89" s="12">
        <v>20190313</v>
      </c>
      <c r="C89" s="9" t="s">
        <v>555</v>
      </c>
      <c r="D89" s="14" t="s">
        <v>120</v>
      </c>
      <c r="G89" s="16"/>
      <c r="H89" s="16"/>
      <c r="I89" s="23"/>
      <c r="J89" s="16"/>
    </row>
    <row r="90" customHeight="1" spans="1:10">
      <c r="A90" s="13">
        <v>190314</v>
      </c>
      <c r="B90" s="12">
        <v>20190314</v>
      </c>
      <c r="C90" s="9" t="s">
        <v>556</v>
      </c>
      <c r="D90" s="14" t="s">
        <v>121</v>
      </c>
      <c r="G90" s="16"/>
      <c r="H90" s="16"/>
      <c r="I90" s="23"/>
      <c r="J90" s="16"/>
    </row>
    <row r="91" customHeight="1" spans="1:10">
      <c r="A91" s="13">
        <v>190315</v>
      </c>
      <c r="B91" s="12">
        <v>20190315</v>
      </c>
      <c r="C91" s="9" t="s">
        <v>557</v>
      </c>
      <c r="D91" s="14" t="s">
        <v>122</v>
      </c>
      <c r="G91" s="16"/>
      <c r="H91" s="16"/>
      <c r="I91" s="23"/>
      <c r="J91" s="16"/>
    </row>
    <row r="92" customHeight="1" spans="1:10">
      <c r="A92" s="13">
        <v>190316</v>
      </c>
      <c r="B92" s="12">
        <v>20190316</v>
      </c>
      <c r="C92" s="9" t="s">
        <v>558</v>
      </c>
      <c r="D92" s="14" t="s">
        <v>123</v>
      </c>
      <c r="G92" s="16"/>
      <c r="H92" s="16"/>
      <c r="I92" s="23"/>
      <c r="J92" s="16"/>
    </row>
    <row r="93" customHeight="1" spans="1:10">
      <c r="A93" s="13">
        <v>190317</v>
      </c>
      <c r="B93" s="12">
        <v>20190317</v>
      </c>
      <c r="C93" s="9" t="s">
        <v>559</v>
      </c>
      <c r="D93" s="14" t="s">
        <v>124</v>
      </c>
      <c r="G93" s="16"/>
      <c r="H93" s="16"/>
      <c r="I93" s="23"/>
      <c r="J93" s="16"/>
    </row>
    <row r="94" customHeight="1" spans="1:10">
      <c r="A94" s="13">
        <v>190318</v>
      </c>
      <c r="B94" s="12">
        <v>20190318</v>
      </c>
      <c r="C94" s="9" t="s">
        <v>560</v>
      </c>
      <c r="D94" s="14" t="s">
        <v>125</v>
      </c>
      <c r="G94" s="16"/>
      <c r="H94" s="16"/>
      <c r="I94" s="23"/>
      <c r="J94" s="16"/>
    </row>
    <row r="95" customHeight="1" spans="1:10">
      <c r="A95" s="13">
        <v>190319</v>
      </c>
      <c r="B95" s="12">
        <v>20190319</v>
      </c>
      <c r="C95" s="9" t="s">
        <v>561</v>
      </c>
      <c r="D95" s="14" t="s">
        <v>126</v>
      </c>
      <c r="G95" s="16"/>
      <c r="H95" s="16"/>
      <c r="I95" s="23"/>
      <c r="J95" s="16"/>
    </row>
    <row r="96" customHeight="1" spans="1:10">
      <c r="A96" s="13">
        <v>190320</v>
      </c>
      <c r="B96" s="12">
        <v>20190320</v>
      </c>
      <c r="C96" s="9" t="s">
        <v>562</v>
      </c>
      <c r="D96" s="14" t="s">
        <v>127</v>
      </c>
      <c r="G96" s="16"/>
      <c r="H96" s="16"/>
      <c r="I96" s="23"/>
      <c r="J96" s="16"/>
    </row>
    <row r="97" customHeight="1" spans="1:10">
      <c r="A97" s="13">
        <v>190321</v>
      </c>
      <c r="B97" s="12">
        <v>20190321</v>
      </c>
      <c r="C97" s="9" t="s">
        <v>563</v>
      </c>
      <c r="D97" s="14" t="s">
        <v>128</v>
      </c>
      <c r="G97" s="16"/>
      <c r="H97" s="16"/>
      <c r="I97" s="23"/>
      <c r="J97" s="16"/>
    </row>
    <row r="98" customHeight="1" spans="1:10">
      <c r="A98" s="13">
        <v>190322</v>
      </c>
      <c r="B98" s="12">
        <v>20190322</v>
      </c>
      <c r="C98" s="9" t="s">
        <v>564</v>
      </c>
      <c r="D98" s="14" t="s">
        <v>129</v>
      </c>
      <c r="G98" s="16"/>
      <c r="H98" s="16"/>
      <c r="I98" s="23"/>
      <c r="J98" s="16"/>
    </row>
    <row r="99" customHeight="1" spans="1:10">
      <c r="A99" s="13">
        <v>190323</v>
      </c>
      <c r="B99" s="12">
        <v>20190323</v>
      </c>
      <c r="C99" s="9" t="s">
        <v>565</v>
      </c>
      <c r="D99" s="14" t="s">
        <v>130</v>
      </c>
      <c r="G99" s="16"/>
      <c r="H99" s="16"/>
      <c r="I99" s="23"/>
      <c r="J99" s="16"/>
    </row>
    <row r="100" customHeight="1" spans="1:10">
      <c r="A100" s="13">
        <v>190324</v>
      </c>
      <c r="B100" s="12">
        <v>20190324</v>
      </c>
      <c r="C100" s="9" t="s">
        <v>566</v>
      </c>
      <c r="D100" s="14" t="s">
        <v>131</v>
      </c>
      <c r="G100" s="16"/>
      <c r="H100" s="16"/>
      <c r="I100" s="23"/>
      <c r="J100" s="16"/>
    </row>
    <row r="101" customHeight="1" spans="1:10">
      <c r="A101" s="13">
        <v>190325</v>
      </c>
      <c r="B101" s="12">
        <v>20190325</v>
      </c>
      <c r="C101" s="9" t="s">
        <v>567</v>
      </c>
      <c r="D101" s="14" t="s">
        <v>132</v>
      </c>
      <c r="G101" s="16"/>
      <c r="H101" s="16"/>
      <c r="I101" s="23"/>
      <c r="J101" s="16"/>
    </row>
    <row r="102" customHeight="1" spans="1:10">
      <c r="A102" s="13">
        <v>190326</v>
      </c>
      <c r="B102" s="12">
        <v>20190326</v>
      </c>
      <c r="C102" s="9" t="s">
        <v>568</v>
      </c>
      <c r="D102" s="14" t="s">
        <v>133</v>
      </c>
      <c r="G102" s="16"/>
      <c r="H102" s="16"/>
      <c r="I102" s="23"/>
      <c r="J102" s="16"/>
    </row>
    <row r="103" customHeight="1" spans="1:10">
      <c r="A103" s="13">
        <v>190327</v>
      </c>
      <c r="B103" s="12">
        <v>20190327</v>
      </c>
      <c r="C103" s="9" t="s">
        <v>569</v>
      </c>
      <c r="D103" s="14" t="s">
        <v>134</v>
      </c>
      <c r="G103" s="16"/>
      <c r="H103" s="16"/>
      <c r="I103" s="23"/>
      <c r="J103" s="16"/>
    </row>
    <row r="104" customHeight="1" spans="1:10">
      <c r="A104" s="13">
        <v>190328</v>
      </c>
      <c r="B104" s="12">
        <v>20190328</v>
      </c>
      <c r="C104" s="9" t="s">
        <v>570</v>
      </c>
      <c r="D104" s="14" t="s">
        <v>135</v>
      </c>
      <c r="G104" s="16"/>
      <c r="H104" s="16"/>
      <c r="I104" s="23"/>
      <c r="J104" s="16"/>
    </row>
    <row r="105" customHeight="1" spans="1:10">
      <c r="A105" s="13">
        <v>190329</v>
      </c>
      <c r="B105" s="12">
        <v>20190329</v>
      </c>
      <c r="C105" s="9" t="s">
        <v>571</v>
      </c>
      <c r="D105" s="14" t="s">
        <v>136</v>
      </c>
      <c r="G105" s="16"/>
      <c r="H105" s="16"/>
      <c r="I105" s="23"/>
      <c r="J105" s="16"/>
    </row>
    <row r="106" customHeight="1" spans="1:10">
      <c r="A106" s="13">
        <v>190330</v>
      </c>
      <c r="B106" s="12">
        <v>20190330</v>
      </c>
      <c r="C106" s="9" t="s">
        <v>572</v>
      </c>
      <c r="D106" s="14" t="s">
        <v>137</v>
      </c>
      <c r="G106" s="16"/>
      <c r="H106" s="16"/>
      <c r="I106" s="23"/>
      <c r="J106" s="16"/>
    </row>
    <row r="107" customHeight="1" spans="1:10">
      <c r="A107" s="11">
        <v>190203</v>
      </c>
      <c r="B107" s="12">
        <v>20190331</v>
      </c>
      <c r="C107" s="9" t="s">
        <v>454</v>
      </c>
      <c r="D107" s="19" t="s">
        <v>138</v>
      </c>
      <c r="G107" s="24"/>
      <c r="H107" s="16"/>
      <c r="I107" s="23"/>
      <c r="J107" s="24"/>
    </row>
    <row r="108" customHeight="1" spans="1:10">
      <c r="A108" s="13">
        <v>190332</v>
      </c>
      <c r="B108" s="12">
        <v>20190332</v>
      </c>
      <c r="C108" s="9" t="s">
        <v>573</v>
      </c>
      <c r="D108" s="14" t="s">
        <v>139</v>
      </c>
      <c r="G108" s="16"/>
      <c r="H108" s="16"/>
      <c r="I108" s="23"/>
      <c r="J108" s="16"/>
    </row>
    <row r="109" customHeight="1" spans="1:10">
      <c r="A109" s="13">
        <v>190333</v>
      </c>
      <c r="B109" s="12">
        <v>20190333</v>
      </c>
      <c r="C109" s="9" t="s">
        <v>574</v>
      </c>
      <c r="D109" s="14" t="s">
        <v>140</v>
      </c>
      <c r="G109" s="16"/>
      <c r="H109" s="16"/>
      <c r="I109" s="23"/>
      <c r="J109" s="16"/>
    </row>
    <row r="110" customHeight="1" spans="1:10">
      <c r="A110" s="13">
        <v>190334</v>
      </c>
      <c r="B110" s="12">
        <v>20190334</v>
      </c>
      <c r="C110" s="9" t="s">
        <v>575</v>
      </c>
      <c r="D110" s="14" t="s">
        <v>141</v>
      </c>
      <c r="G110" s="16"/>
      <c r="H110" s="16"/>
      <c r="I110" s="23"/>
      <c r="J110" s="16"/>
    </row>
    <row r="111" customHeight="1" spans="1:10">
      <c r="A111" s="13">
        <v>190335</v>
      </c>
      <c r="B111" s="12">
        <v>20190335</v>
      </c>
      <c r="C111" s="9" t="s">
        <v>576</v>
      </c>
      <c r="D111" s="14" t="s">
        <v>142</v>
      </c>
      <c r="G111" s="16"/>
      <c r="H111" s="16"/>
      <c r="I111" s="23"/>
      <c r="J111" s="16"/>
    </row>
    <row r="112" customHeight="1" spans="1:10">
      <c r="A112" s="13">
        <v>190336</v>
      </c>
      <c r="B112" s="12">
        <v>20190336</v>
      </c>
      <c r="C112" s="9" t="s">
        <v>577</v>
      </c>
      <c r="D112" s="14" t="s">
        <v>143</v>
      </c>
      <c r="G112" s="16"/>
      <c r="H112" s="16"/>
      <c r="I112" s="23"/>
      <c r="J112" s="16"/>
    </row>
    <row r="113" customHeight="1" spans="1:10">
      <c r="A113" s="13">
        <v>190337</v>
      </c>
      <c r="B113" s="12">
        <v>20190337</v>
      </c>
      <c r="C113" s="9" t="s">
        <v>578</v>
      </c>
      <c r="D113" s="14" t="s">
        <v>144</v>
      </c>
      <c r="G113" s="16"/>
      <c r="H113" s="16"/>
      <c r="I113" s="23"/>
      <c r="J113" s="16"/>
    </row>
    <row r="114" customHeight="1" spans="1:10">
      <c r="A114" s="11">
        <v>190534</v>
      </c>
      <c r="B114" s="12">
        <v>20190338</v>
      </c>
      <c r="C114" s="9" t="s">
        <v>456</v>
      </c>
      <c r="D114" s="19" t="s">
        <v>145</v>
      </c>
      <c r="G114" s="24"/>
      <c r="H114" s="16"/>
      <c r="I114" s="23"/>
      <c r="J114" s="24"/>
    </row>
    <row r="115" customHeight="1" spans="1:10">
      <c r="A115" s="11">
        <v>190627</v>
      </c>
      <c r="B115" s="12">
        <v>20190339</v>
      </c>
      <c r="C115" s="9" t="s">
        <v>458</v>
      </c>
      <c r="D115" s="19" t="s">
        <v>146</v>
      </c>
      <c r="G115" s="24"/>
      <c r="H115" s="16"/>
      <c r="I115" s="23"/>
      <c r="J115" s="24"/>
    </row>
    <row r="116" customHeight="1" spans="1:10">
      <c r="A116" s="11">
        <v>190720</v>
      </c>
      <c r="B116" s="12">
        <v>20190340</v>
      </c>
      <c r="C116" s="9" t="s">
        <v>460</v>
      </c>
      <c r="D116" s="19" t="s">
        <v>147</v>
      </c>
      <c r="G116" s="24"/>
      <c r="H116" s="16"/>
      <c r="I116" s="23"/>
      <c r="J116" s="24"/>
    </row>
    <row r="117" customHeight="1" spans="1:10">
      <c r="A117" s="13">
        <v>190401</v>
      </c>
      <c r="B117" s="12">
        <v>20190401</v>
      </c>
      <c r="C117" s="9" t="s">
        <v>579</v>
      </c>
      <c r="D117" s="14" t="s">
        <v>580</v>
      </c>
      <c r="G117" s="16"/>
      <c r="H117" s="16"/>
      <c r="I117" s="23"/>
      <c r="J117" s="16"/>
    </row>
    <row r="118" customHeight="1" spans="1:10">
      <c r="A118" s="13">
        <v>190402</v>
      </c>
      <c r="B118" s="12">
        <v>20190402</v>
      </c>
      <c r="C118" s="9" t="s">
        <v>581</v>
      </c>
      <c r="D118" s="14" t="s">
        <v>582</v>
      </c>
      <c r="G118" s="16"/>
      <c r="H118" s="16"/>
      <c r="I118" s="23"/>
      <c r="J118" s="16"/>
    </row>
    <row r="119" customHeight="1" spans="1:10">
      <c r="A119" s="13">
        <v>190403</v>
      </c>
      <c r="B119" s="12">
        <v>20190403</v>
      </c>
      <c r="C119" s="9" t="s">
        <v>583</v>
      </c>
      <c r="D119" s="14" t="s">
        <v>150</v>
      </c>
      <c r="G119" s="16"/>
      <c r="H119" s="16"/>
      <c r="I119" s="23"/>
      <c r="J119" s="16"/>
    </row>
    <row r="120" customHeight="1" spans="1:10">
      <c r="A120" s="13">
        <v>190404</v>
      </c>
      <c r="B120" s="12">
        <v>20190404</v>
      </c>
      <c r="C120" s="9" t="s">
        <v>584</v>
      </c>
      <c r="D120" s="14" t="s">
        <v>151</v>
      </c>
      <c r="G120" s="16"/>
      <c r="H120" s="16"/>
      <c r="I120" s="23"/>
      <c r="J120" s="16"/>
    </row>
    <row r="121" customHeight="1" spans="1:10">
      <c r="A121" s="13">
        <v>190405</v>
      </c>
      <c r="B121" s="12">
        <v>20190405</v>
      </c>
      <c r="C121" s="9" t="s">
        <v>585</v>
      </c>
      <c r="D121" s="14" t="s">
        <v>152</v>
      </c>
      <c r="G121" s="16"/>
      <c r="H121" s="16"/>
      <c r="I121" s="23"/>
      <c r="J121" s="16"/>
    </row>
    <row r="122" customHeight="1" spans="1:10">
      <c r="A122" s="13">
        <v>190406</v>
      </c>
      <c r="B122" s="12">
        <v>20190406</v>
      </c>
      <c r="C122" s="9" t="s">
        <v>586</v>
      </c>
      <c r="D122" s="14" t="s">
        <v>153</v>
      </c>
      <c r="G122" s="16"/>
      <c r="H122" s="16"/>
      <c r="I122" s="23"/>
      <c r="J122" s="16"/>
    </row>
    <row r="123" customHeight="1" spans="1:10">
      <c r="A123" s="13">
        <v>190407</v>
      </c>
      <c r="B123" s="12">
        <v>20190407</v>
      </c>
      <c r="C123" s="9" t="s">
        <v>587</v>
      </c>
      <c r="D123" s="14" t="s">
        <v>154</v>
      </c>
      <c r="G123" s="16"/>
      <c r="H123" s="16"/>
      <c r="I123" s="23"/>
      <c r="J123" s="16"/>
    </row>
    <row r="124" customHeight="1" spans="1:10">
      <c r="A124" s="13">
        <v>190408</v>
      </c>
      <c r="B124" s="12">
        <v>20190408</v>
      </c>
      <c r="C124" s="9" t="s">
        <v>588</v>
      </c>
      <c r="D124" s="14" t="s">
        <v>155</v>
      </c>
      <c r="G124" s="16"/>
      <c r="H124" s="16"/>
      <c r="I124" s="23"/>
      <c r="J124" s="16"/>
    </row>
    <row r="125" customHeight="1" spans="1:10">
      <c r="A125" s="13">
        <v>190409</v>
      </c>
      <c r="B125" s="12">
        <v>20190409</v>
      </c>
      <c r="C125" s="9" t="s">
        <v>589</v>
      </c>
      <c r="D125" s="14" t="s">
        <v>156</v>
      </c>
      <c r="G125" s="16"/>
      <c r="H125" s="16"/>
      <c r="I125" s="23"/>
      <c r="J125" s="16"/>
    </row>
    <row r="126" customHeight="1" spans="1:10">
      <c r="A126" s="13">
        <v>190410</v>
      </c>
      <c r="B126" s="12">
        <v>20190410</v>
      </c>
      <c r="C126" s="9" t="s">
        <v>590</v>
      </c>
      <c r="D126" s="14" t="s">
        <v>157</v>
      </c>
      <c r="G126" s="16"/>
      <c r="H126" s="16"/>
      <c r="I126" s="23"/>
      <c r="J126" s="16"/>
    </row>
    <row r="127" customHeight="1" spans="1:10">
      <c r="A127" s="13">
        <v>190411</v>
      </c>
      <c r="B127" s="12">
        <v>20190411</v>
      </c>
      <c r="C127" s="9" t="s">
        <v>591</v>
      </c>
      <c r="D127" s="14" t="s">
        <v>592</v>
      </c>
      <c r="G127" s="16"/>
      <c r="H127" s="16"/>
      <c r="I127" s="23"/>
      <c r="J127" s="16"/>
    </row>
    <row r="128" customHeight="1" spans="1:10">
      <c r="A128" s="13">
        <v>190412</v>
      </c>
      <c r="B128" s="12">
        <v>20190412</v>
      </c>
      <c r="C128" s="9" t="s">
        <v>593</v>
      </c>
      <c r="D128" s="14" t="s">
        <v>159</v>
      </c>
      <c r="G128" s="16"/>
      <c r="H128" s="16"/>
      <c r="I128" s="23"/>
      <c r="J128" s="16"/>
    </row>
    <row r="129" customHeight="1" spans="1:10">
      <c r="A129" s="13">
        <v>190413</v>
      </c>
      <c r="B129" s="12">
        <v>20190413</v>
      </c>
      <c r="C129" s="9" t="s">
        <v>594</v>
      </c>
      <c r="D129" s="14" t="s">
        <v>160</v>
      </c>
      <c r="G129" s="16"/>
      <c r="H129" s="16"/>
      <c r="I129" s="23"/>
      <c r="J129" s="16"/>
    </row>
    <row r="130" customHeight="1" spans="1:10">
      <c r="A130" s="13">
        <v>190414</v>
      </c>
      <c r="B130" s="12">
        <v>20190414</v>
      </c>
      <c r="C130" s="9" t="s">
        <v>595</v>
      </c>
      <c r="D130" s="14" t="s">
        <v>596</v>
      </c>
      <c r="G130" s="16"/>
      <c r="H130" s="16"/>
      <c r="I130" s="23"/>
      <c r="J130" s="16"/>
    </row>
    <row r="131" customHeight="1" spans="1:10">
      <c r="A131" s="13">
        <v>190415</v>
      </c>
      <c r="B131" s="12">
        <v>20190415</v>
      </c>
      <c r="C131" s="9" t="s">
        <v>597</v>
      </c>
      <c r="D131" s="14" t="s">
        <v>162</v>
      </c>
      <c r="G131" s="16"/>
      <c r="H131" s="16"/>
      <c r="I131" s="23"/>
      <c r="J131" s="16"/>
    </row>
    <row r="132" customHeight="1" spans="1:10">
      <c r="A132" s="13">
        <v>190416</v>
      </c>
      <c r="B132" s="12">
        <v>20190416</v>
      </c>
      <c r="C132" s="9" t="s">
        <v>598</v>
      </c>
      <c r="D132" s="14" t="s">
        <v>163</v>
      </c>
      <c r="G132" s="16"/>
      <c r="H132" s="16"/>
      <c r="I132" s="23"/>
      <c r="J132" s="16"/>
    </row>
    <row r="133" customHeight="1" spans="1:10">
      <c r="A133" s="13">
        <v>190417</v>
      </c>
      <c r="B133" s="12">
        <v>20190417</v>
      </c>
      <c r="C133" s="9" t="s">
        <v>599</v>
      </c>
      <c r="D133" s="14" t="s">
        <v>164</v>
      </c>
      <c r="G133" s="16"/>
      <c r="H133" s="16"/>
      <c r="I133" s="23"/>
      <c r="J133" s="16"/>
    </row>
    <row r="134" customHeight="1" spans="1:10">
      <c r="A134" s="13">
        <v>190418</v>
      </c>
      <c r="B134" s="12">
        <v>20190418</v>
      </c>
      <c r="C134" s="9" t="s">
        <v>600</v>
      </c>
      <c r="D134" s="14" t="s">
        <v>165</v>
      </c>
      <c r="G134" s="16"/>
      <c r="H134" s="16"/>
      <c r="I134" s="23"/>
      <c r="J134" s="16"/>
    </row>
    <row r="135" customHeight="1" spans="1:10">
      <c r="A135" s="13">
        <v>190419</v>
      </c>
      <c r="B135" s="12">
        <v>20190419</v>
      </c>
      <c r="C135" s="9" t="s">
        <v>601</v>
      </c>
      <c r="D135" s="14" t="s">
        <v>166</v>
      </c>
      <c r="G135" s="16"/>
      <c r="H135" s="16"/>
      <c r="I135" s="23"/>
      <c r="J135" s="16"/>
    </row>
    <row r="136" customHeight="1" spans="1:10">
      <c r="A136" s="13">
        <v>190420</v>
      </c>
      <c r="B136" s="12">
        <v>20190420</v>
      </c>
      <c r="C136" s="9" t="s">
        <v>602</v>
      </c>
      <c r="D136" s="14" t="s">
        <v>167</v>
      </c>
      <c r="G136" s="16"/>
      <c r="H136" s="16"/>
      <c r="I136" s="23"/>
      <c r="J136" s="16"/>
    </row>
    <row r="137" customHeight="1" spans="1:10">
      <c r="A137" s="13">
        <v>190421</v>
      </c>
      <c r="B137" s="12">
        <v>20190421</v>
      </c>
      <c r="C137" s="9" t="s">
        <v>603</v>
      </c>
      <c r="D137" s="14" t="s">
        <v>168</v>
      </c>
      <c r="G137" s="16"/>
      <c r="H137" s="16"/>
      <c r="I137" s="23"/>
      <c r="J137" s="16"/>
    </row>
    <row r="138" customHeight="1" spans="1:10">
      <c r="A138" s="13">
        <v>190422</v>
      </c>
      <c r="B138" s="12">
        <v>20190422</v>
      </c>
      <c r="C138" s="9" t="s">
        <v>604</v>
      </c>
      <c r="D138" s="14" t="s">
        <v>169</v>
      </c>
      <c r="G138" s="16"/>
      <c r="H138" s="16"/>
      <c r="I138" s="23"/>
      <c r="J138" s="16"/>
    </row>
    <row r="139" customHeight="1" spans="1:10">
      <c r="A139" s="13">
        <v>190423</v>
      </c>
      <c r="B139" s="12">
        <v>20190423</v>
      </c>
      <c r="C139" s="9" t="s">
        <v>605</v>
      </c>
      <c r="D139" s="14" t="s">
        <v>170</v>
      </c>
      <c r="G139" s="16"/>
      <c r="H139" s="16"/>
      <c r="I139" s="23"/>
      <c r="J139" s="16"/>
    </row>
    <row r="140" customHeight="1" spans="1:10">
      <c r="A140" s="13">
        <v>190424</v>
      </c>
      <c r="B140" s="12">
        <v>20190424</v>
      </c>
      <c r="C140" s="9" t="s">
        <v>606</v>
      </c>
      <c r="D140" s="14" t="s">
        <v>607</v>
      </c>
      <c r="G140" s="16"/>
      <c r="H140" s="16"/>
      <c r="I140" s="23"/>
      <c r="J140" s="16"/>
    </row>
    <row r="141" customHeight="1" spans="1:10">
      <c r="A141" s="13">
        <v>190425</v>
      </c>
      <c r="B141" s="12">
        <v>20190425</v>
      </c>
      <c r="C141" s="9" t="s">
        <v>608</v>
      </c>
      <c r="D141" s="14" t="s">
        <v>172</v>
      </c>
      <c r="G141" s="16"/>
      <c r="H141" s="16"/>
      <c r="I141" s="23"/>
      <c r="J141" s="16"/>
    </row>
    <row r="142" customHeight="1" spans="1:10">
      <c r="A142" s="13">
        <v>190426</v>
      </c>
      <c r="B142" s="12">
        <v>20190426</v>
      </c>
      <c r="C142" s="9" t="s">
        <v>609</v>
      </c>
      <c r="D142" s="14" t="s">
        <v>173</v>
      </c>
      <c r="G142" s="16"/>
      <c r="H142" s="16"/>
      <c r="I142" s="23"/>
      <c r="J142" s="16"/>
    </row>
    <row r="143" customHeight="1" spans="1:10">
      <c r="A143" s="13">
        <v>190427</v>
      </c>
      <c r="B143" s="12">
        <v>20190427</v>
      </c>
      <c r="C143" s="9" t="s">
        <v>610</v>
      </c>
      <c r="D143" s="14" t="s">
        <v>174</v>
      </c>
      <c r="G143" s="16"/>
      <c r="H143" s="16"/>
      <c r="I143" s="23"/>
      <c r="J143" s="16"/>
    </row>
    <row r="144" customHeight="1" spans="1:10">
      <c r="A144" s="13">
        <v>190428</v>
      </c>
      <c r="B144" s="12">
        <v>20190428</v>
      </c>
      <c r="C144" s="9" t="s">
        <v>611</v>
      </c>
      <c r="D144" s="14" t="s">
        <v>175</v>
      </c>
      <c r="G144" s="16"/>
      <c r="H144" s="16"/>
      <c r="I144" s="23"/>
      <c r="J144" s="16"/>
    </row>
    <row r="145" customHeight="1" spans="1:10">
      <c r="A145" s="13">
        <v>190429</v>
      </c>
      <c r="B145" s="12">
        <v>20190429</v>
      </c>
      <c r="C145" s="9" t="s">
        <v>612</v>
      </c>
      <c r="D145" s="14" t="s">
        <v>176</v>
      </c>
      <c r="G145" s="16"/>
      <c r="H145" s="16"/>
      <c r="I145" s="23"/>
      <c r="J145" s="16"/>
    </row>
    <row r="146" customHeight="1" spans="1:10">
      <c r="A146" s="13">
        <v>190431</v>
      </c>
      <c r="B146" s="12">
        <v>20190430</v>
      </c>
      <c r="C146" s="9" t="s">
        <v>613</v>
      </c>
      <c r="D146" s="14" t="s">
        <v>177</v>
      </c>
      <c r="G146" s="16"/>
      <c r="H146" s="16"/>
      <c r="I146" s="23"/>
      <c r="J146" s="16"/>
    </row>
    <row r="147" customHeight="1" spans="1:10">
      <c r="A147" s="13">
        <v>190432</v>
      </c>
      <c r="B147" s="12">
        <v>20190431</v>
      </c>
      <c r="C147" s="9" t="s">
        <v>614</v>
      </c>
      <c r="D147" s="14" t="s">
        <v>178</v>
      </c>
      <c r="G147" s="16"/>
      <c r="H147" s="16"/>
      <c r="I147" s="23"/>
      <c r="J147" s="16"/>
    </row>
    <row r="148" customHeight="1" spans="1:10">
      <c r="A148" s="13">
        <v>190433</v>
      </c>
      <c r="B148" s="12">
        <v>20190432</v>
      </c>
      <c r="C148" s="9" t="s">
        <v>615</v>
      </c>
      <c r="D148" s="14" t="s">
        <v>179</v>
      </c>
      <c r="G148" s="16"/>
      <c r="H148" s="16"/>
      <c r="I148" s="23"/>
      <c r="J148" s="16"/>
    </row>
    <row r="149" customHeight="1" spans="1:10">
      <c r="A149" s="13">
        <v>190435</v>
      </c>
      <c r="B149" s="12">
        <v>20190433</v>
      </c>
      <c r="C149" s="9" t="s">
        <v>616</v>
      </c>
      <c r="D149" s="14" t="s">
        <v>617</v>
      </c>
      <c r="G149" s="16"/>
      <c r="H149" s="16"/>
      <c r="I149" s="23"/>
      <c r="J149" s="16"/>
    </row>
    <row r="150" customHeight="1" spans="1:10">
      <c r="A150" s="13">
        <v>190436</v>
      </c>
      <c r="B150" s="12">
        <v>20190434</v>
      </c>
      <c r="C150" s="9" t="s">
        <v>618</v>
      </c>
      <c r="D150" s="14" t="s">
        <v>181</v>
      </c>
      <c r="G150" s="16"/>
      <c r="H150" s="16"/>
      <c r="I150" s="23"/>
      <c r="J150" s="16"/>
    </row>
    <row r="151" customHeight="1" spans="1:10">
      <c r="A151" s="13">
        <v>190437</v>
      </c>
      <c r="B151" s="12">
        <v>20190435</v>
      </c>
      <c r="C151" s="9" t="s">
        <v>619</v>
      </c>
      <c r="D151" s="14" t="s">
        <v>182</v>
      </c>
      <c r="G151" s="16"/>
      <c r="H151" s="16"/>
      <c r="I151" s="23"/>
      <c r="J151" s="16"/>
    </row>
    <row r="152" customHeight="1" spans="1:10">
      <c r="A152" s="13">
        <v>190438</v>
      </c>
      <c r="B152" s="12">
        <v>20190436</v>
      </c>
      <c r="C152" s="9" t="s">
        <v>620</v>
      </c>
      <c r="D152" s="14" t="s">
        <v>621</v>
      </c>
      <c r="G152" s="16"/>
      <c r="H152" s="16"/>
      <c r="I152" s="23"/>
      <c r="J152" s="16"/>
    </row>
    <row r="153" customHeight="1" spans="1:10">
      <c r="A153" s="13">
        <v>190439</v>
      </c>
      <c r="B153" s="12">
        <v>20190437</v>
      </c>
      <c r="C153" s="9" t="s">
        <v>622</v>
      </c>
      <c r="D153" s="14" t="s">
        <v>184</v>
      </c>
      <c r="G153" s="16"/>
      <c r="H153" s="16"/>
      <c r="I153" s="23"/>
      <c r="J153" s="16"/>
    </row>
    <row r="154" customHeight="1" spans="1:10">
      <c r="A154" s="13">
        <v>190440</v>
      </c>
      <c r="B154" s="12">
        <v>20190438</v>
      </c>
      <c r="C154" s="9" t="s">
        <v>623</v>
      </c>
      <c r="D154" s="14" t="s">
        <v>624</v>
      </c>
      <c r="G154" s="16"/>
      <c r="H154" s="16"/>
      <c r="I154" s="23"/>
      <c r="J154" s="16"/>
    </row>
    <row r="155" customHeight="1" spans="1:10">
      <c r="A155" s="13">
        <v>190501</v>
      </c>
      <c r="B155" s="12">
        <v>20190501</v>
      </c>
      <c r="C155" s="9" t="s">
        <v>625</v>
      </c>
      <c r="D155" s="14" t="s">
        <v>186</v>
      </c>
      <c r="G155" s="16"/>
      <c r="H155" s="16"/>
      <c r="I155" s="23"/>
      <c r="J155" s="16"/>
    </row>
    <row r="156" customHeight="1" spans="1:10">
      <c r="A156" s="13">
        <v>190502</v>
      </c>
      <c r="B156" s="12">
        <v>20190502</v>
      </c>
      <c r="C156" s="9" t="s">
        <v>626</v>
      </c>
      <c r="D156" s="14" t="s">
        <v>187</v>
      </c>
      <c r="G156" s="16"/>
      <c r="H156" s="16"/>
      <c r="I156" s="23"/>
      <c r="J156" s="16"/>
    </row>
    <row r="157" customHeight="1" spans="1:10">
      <c r="A157" s="13">
        <v>190503</v>
      </c>
      <c r="B157" s="12">
        <v>20190503</v>
      </c>
      <c r="C157" s="9" t="s">
        <v>627</v>
      </c>
      <c r="D157" s="14" t="s">
        <v>188</v>
      </c>
      <c r="G157" s="16"/>
      <c r="H157" s="16"/>
      <c r="I157" s="23"/>
      <c r="J157" s="16"/>
    </row>
    <row r="158" customHeight="1" spans="1:10">
      <c r="A158" s="13">
        <v>190504</v>
      </c>
      <c r="B158" s="12">
        <v>20190504</v>
      </c>
      <c r="C158" s="9" t="s">
        <v>628</v>
      </c>
      <c r="D158" s="14" t="s">
        <v>189</v>
      </c>
      <c r="G158" s="16"/>
      <c r="H158" s="16"/>
      <c r="I158" s="23"/>
      <c r="J158" s="16"/>
    </row>
    <row r="159" customHeight="1" spans="1:10">
      <c r="A159" s="13">
        <v>190505</v>
      </c>
      <c r="B159" s="12">
        <v>20190505</v>
      </c>
      <c r="C159" s="9" t="s">
        <v>629</v>
      </c>
      <c r="D159" s="14" t="s">
        <v>190</v>
      </c>
      <c r="G159" s="16"/>
      <c r="H159" s="16"/>
      <c r="I159" s="23"/>
      <c r="J159" s="16"/>
    </row>
    <row r="160" customHeight="1" spans="1:10">
      <c r="A160" s="13">
        <v>190506</v>
      </c>
      <c r="B160" s="12">
        <v>20190506</v>
      </c>
      <c r="C160" s="9" t="s">
        <v>630</v>
      </c>
      <c r="D160" s="14" t="s">
        <v>191</v>
      </c>
      <c r="G160" s="16"/>
      <c r="H160" s="16"/>
      <c r="I160" s="23"/>
      <c r="J160" s="16"/>
    </row>
    <row r="161" customHeight="1" spans="1:10">
      <c r="A161" s="13">
        <v>190507</v>
      </c>
      <c r="B161" s="12">
        <v>20190507</v>
      </c>
      <c r="C161" s="9" t="s">
        <v>631</v>
      </c>
      <c r="D161" s="14" t="s">
        <v>192</v>
      </c>
      <c r="G161" s="16"/>
      <c r="H161" s="16"/>
      <c r="I161" s="23"/>
      <c r="J161" s="16"/>
    </row>
    <row r="162" customHeight="1" spans="1:10">
      <c r="A162" s="13">
        <v>190508</v>
      </c>
      <c r="B162" s="12">
        <v>20190508</v>
      </c>
      <c r="C162" s="9" t="s">
        <v>632</v>
      </c>
      <c r="D162" s="14" t="s">
        <v>193</v>
      </c>
      <c r="G162" s="16"/>
      <c r="H162" s="16"/>
      <c r="I162" s="23"/>
      <c r="J162" s="16"/>
    </row>
    <row r="163" customHeight="1" spans="1:10">
      <c r="A163" s="13">
        <v>190509</v>
      </c>
      <c r="B163" s="12">
        <v>20190509</v>
      </c>
      <c r="C163" s="9" t="s">
        <v>633</v>
      </c>
      <c r="D163" s="14" t="s">
        <v>194</v>
      </c>
      <c r="G163" s="16"/>
      <c r="H163" s="16"/>
      <c r="I163" s="23"/>
      <c r="J163" s="16"/>
    </row>
    <row r="164" customHeight="1" spans="1:10">
      <c r="A164" s="13">
        <v>190510</v>
      </c>
      <c r="B164" s="12">
        <v>20190510</v>
      </c>
      <c r="C164" s="9" t="s">
        <v>634</v>
      </c>
      <c r="D164" s="14" t="s">
        <v>195</v>
      </c>
      <c r="G164" s="16"/>
      <c r="H164" s="16"/>
      <c r="I164" s="23"/>
      <c r="J164" s="16"/>
    </row>
    <row r="165" customHeight="1" spans="1:10">
      <c r="A165" s="13">
        <v>190511</v>
      </c>
      <c r="B165" s="12">
        <v>20190511</v>
      </c>
      <c r="C165" s="9" t="s">
        <v>635</v>
      </c>
      <c r="D165" s="14" t="s">
        <v>196</v>
      </c>
      <c r="G165" s="16"/>
      <c r="H165" s="16"/>
      <c r="I165" s="23"/>
      <c r="J165" s="16"/>
    </row>
    <row r="166" customHeight="1" spans="1:10">
      <c r="A166" s="13">
        <v>190512</v>
      </c>
      <c r="B166" s="12">
        <v>20190512</v>
      </c>
      <c r="C166" s="9" t="s">
        <v>636</v>
      </c>
      <c r="D166" s="14" t="s">
        <v>197</v>
      </c>
      <c r="G166" s="16"/>
      <c r="H166" s="16"/>
      <c r="I166" s="23"/>
      <c r="J166" s="16"/>
    </row>
    <row r="167" customHeight="1" spans="1:10">
      <c r="A167" s="13">
        <v>190513</v>
      </c>
      <c r="B167" s="12">
        <v>20190513</v>
      </c>
      <c r="C167" s="9" t="s">
        <v>637</v>
      </c>
      <c r="D167" s="14" t="s">
        <v>198</v>
      </c>
      <c r="G167" s="16"/>
      <c r="H167" s="16"/>
      <c r="I167" s="23"/>
      <c r="J167" s="16"/>
    </row>
    <row r="168" customHeight="1" spans="1:10">
      <c r="A168" s="13">
        <v>190514</v>
      </c>
      <c r="B168" s="12">
        <v>20190514</v>
      </c>
      <c r="C168" s="9" t="s">
        <v>638</v>
      </c>
      <c r="D168" s="14" t="s">
        <v>199</v>
      </c>
      <c r="G168" s="16"/>
      <c r="H168" s="16"/>
      <c r="I168" s="23"/>
      <c r="J168" s="16"/>
    </row>
    <row r="169" customHeight="1" spans="1:10">
      <c r="A169" s="13">
        <v>190515</v>
      </c>
      <c r="B169" s="12">
        <v>20190515</v>
      </c>
      <c r="C169" s="9" t="s">
        <v>639</v>
      </c>
      <c r="D169" s="14" t="s">
        <v>200</v>
      </c>
      <c r="G169" s="16"/>
      <c r="H169" s="16"/>
      <c r="I169" s="23"/>
      <c r="J169" s="16"/>
    </row>
    <row r="170" customHeight="1" spans="1:10">
      <c r="A170" s="13">
        <v>190516</v>
      </c>
      <c r="B170" s="12">
        <v>20190516</v>
      </c>
      <c r="C170" s="9" t="s">
        <v>640</v>
      </c>
      <c r="D170" s="14" t="s">
        <v>201</v>
      </c>
      <c r="G170" s="16"/>
      <c r="H170" s="16"/>
      <c r="I170" s="23"/>
      <c r="J170" s="16"/>
    </row>
    <row r="171" customHeight="1" spans="1:10">
      <c r="A171" s="13">
        <v>190517</v>
      </c>
      <c r="B171" s="12">
        <v>20190517</v>
      </c>
      <c r="C171" s="9" t="s">
        <v>641</v>
      </c>
      <c r="D171" s="14" t="s">
        <v>202</v>
      </c>
      <c r="G171" s="16"/>
      <c r="H171" s="16"/>
      <c r="I171" s="23"/>
      <c r="J171" s="16"/>
    </row>
    <row r="172" customHeight="1" spans="1:10">
      <c r="A172" s="13">
        <v>190518</v>
      </c>
      <c r="B172" s="12">
        <v>20190518</v>
      </c>
      <c r="C172" s="9" t="s">
        <v>642</v>
      </c>
      <c r="D172" s="14" t="s">
        <v>203</v>
      </c>
      <c r="G172" s="16"/>
      <c r="H172" s="16"/>
      <c r="I172" s="23"/>
      <c r="J172" s="16"/>
    </row>
    <row r="173" customHeight="1" spans="1:10">
      <c r="A173" s="13">
        <v>190519</v>
      </c>
      <c r="B173" s="12">
        <v>20190519</v>
      </c>
      <c r="C173" s="9" t="s">
        <v>643</v>
      </c>
      <c r="D173" s="14" t="s">
        <v>204</v>
      </c>
      <c r="G173" s="16"/>
      <c r="H173" s="16"/>
      <c r="I173" s="23"/>
      <c r="J173" s="16"/>
    </row>
    <row r="174" customHeight="1" spans="1:10">
      <c r="A174" s="13">
        <v>190520</v>
      </c>
      <c r="B174" s="12">
        <v>20190520</v>
      </c>
      <c r="C174" s="9" t="s">
        <v>644</v>
      </c>
      <c r="D174" s="14" t="s">
        <v>205</v>
      </c>
      <c r="G174" s="16"/>
      <c r="H174" s="16"/>
      <c r="I174" s="23"/>
      <c r="J174" s="16"/>
    </row>
    <row r="175" customHeight="1" spans="1:10">
      <c r="A175" s="13">
        <v>190521</v>
      </c>
      <c r="B175" s="12">
        <v>20190521</v>
      </c>
      <c r="C175" s="9" t="s">
        <v>645</v>
      </c>
      <c r="D175" s="14" t="s">
        <v>206</v>
      </c>
      <c r="G175" s="16"/>
      <c r="H175" s="16"/>
      <c r="I175" s="23"/>
      <c r="J175" s="16"/>
    </row>
    <row r="176" customHeight="1" spans="1:10">
      <c r="A176" s="13">
        <v>190522</v>
      </c>
      <c r="B176" s="12">
        <v>20190522</v>
      </c>
      <c r="C176" s="9" t="s">
        <v>646</v>
      </c>
      <c r="D176" s="14" t="s">
        <v>207</v>
      </c>
      <c r="G176" s="16"/>
      <c r="H176" s="16"/>
      <c r="I176" s="23"/>
      <c r="J176" s="16"/>
    </row>
    <row r="177" customHeight="1" spans="1:10">
      <c r="A177" s="13">
        <v>190523</v>
      </c>
      <c r="B177" s="12">
        <v>20190523</v>
      </c>
      <c r="C177" s="9" t="s">
        <v>647</v>
      </c>
      <c r="D177" s="14" t="s">
        <v>208</v>
      </c>
      <c r="G177" s="16"/>
      <c r="H177" s="16"/>
      <c r="I177" s="23"/>
      <c r="J177" s="16"/>
    </row>
    <row r="178" customHeight="1" spans="1:10">
      <c r="A178" s="13">
        <v>190524</v>
      </c>
      <c r="B178" s="12">
        <v>20190524</v>
      </c>
      <c r="C178" s="9" t="s">
        <v>648</v>
      </c>
      <c r="D178" s="14" t="s">
        <v>209</v>
      </c>
      <c r="G178" s="16"/>
      <c r="H178" s="16"/>
      <c r="I178" s="23"/>
      <c r="J178" s="16"/>
    </row>
    <row r="179" customHeight="1" spans="1:10">
      <c r="A179" s="13">
        <v>190526</v>
      </c>
      <c r="B179" s="12">
        <v>20190525</v>
      </c>
      <c r="C179" s="9" t="s">
        <v>649</v>
      </c>
      <c r="D179" s="14" t="s">
        <v>210</v>
      </c>
      <c r="G179" s="16"/>
      <c r="H179" s="16"/>
      <c r="I179" s="23"/>
      <c r="J179" s="16"/>
    </row>
    <row r="180" customHeight="1" spans="1:10">
      <c r="A180" s="13">
        <v>190527</v>
      </c>
      <c r="B180" s="12">
        <v>20190526</v>
      </c>
      <c r="C180" s="9" t="s">
        <v>650</v>
      </c>
      <c r="D180" s="14" t="s">
        <v>211</v>
      </c>
      <c r="G180" s="16"/>
      <c r="H180" s="16"/>
      <c r="I180" s="23"/>
      <c r="J180" s="16"/>
    </row>
    <row r="181" customHeight="1" spans="1:10">
      <c r="A181" s="13">
        <v>190528</v>
      </c>
      <c r="B181" s="12">
        <v>20190527</v>
      </c>
      <c r="C181" s="9" t="s">
        <v>651</v>
      </c>
      <c r="D181" s="14" t="s">
        <v>212</v>
      </c>
      <c r="G181" s="16"/>
      <c r="H181" s="16"/>
      <c r="I181" s="23"/>
      <c r="J181" s="16"/>
    </row>
    <row r="182" customHeight="1" spans="1:10">
      <c r="A182" s="13">
        <v>190529</v>
      </c>
      <c r="B182" s="12">
        <v>20190528</v>
      </c>
      <c r="C182" s="9" t="s">
        <v>652</v>
      </c>
      <c r="D182" s="14" t="s">
        <v>213</v>
      </c>
      <c r="G182" s="16"/>
      <c r="H182" s="16"/>
      <c r="I182" s="23"/>
      <c r="J182" s="16"/>
    </row>
    <row r="183" customHeight="1" spans="1:10">
      <c r="A183" s="13">
        <v>190530</v>
      </c>
      <c r="B183" s="12">
        <v>20190529</v>
      </c>
      <c r="C183" s="9" t="s">
        <v>653</v>
      </c>
      <c r="D183" s="14" t="s">
        <v>214</v>
      </c>
      <c r="G183" s="16"/>
      <c r="H183" s="16"/>
      <c r="I183" s="23"/>
      <c r="J183" s="16"/>
    </row>
    <row r="184" customHeight="1" spans="1:10">
      <c r="A184" s="13">
        <v>190531</v>
      </c>
      <c r="B184" s="12">
        <v>20190530</v>
      </c>
      <c r="C184" s="9" t="s">
        <v>654</v>
      </c>
      <c r="D184" s="14" t="s">
        <v>215</v>
      </c>
      <c r="G184" s="16"/>
      <c r="H184" s="16"/>
      <c r="I184" s="23"/>
      <c r="J184" s="16"/>
    </row>
    <row r="185" customHeight="1" spans="1:10">
      <c r="A185" s="13">
        <v>190532</v>
      </c>
      <c r="B185" s="12">
        <v>20190531</v>
      </c>
      <c r="C185" s="9" t="s">
        <v>655</v>
      </c>
      <c r="D185" s="14" t="s">
        <v>216</v>
      </c>
      <c r="G185" s="16"/>
      <c r="H185" s="16"/>
      <c r="I185" s="23"/>
      <c r="J185" s="16"/>
    </row>
    <row r="186" customHeight="1" spans="1:10">
      <c r="A186" s="13">
        <v>190533</v>
      </c>
      <c r="B186" s="12">
        <v>20190532</v>
      </c>
      <c r="C186" s="9" t="s">
        <v>656</v>
      </c>
      <c r="D186" s="14" t="s">
        <v>217</v>
      </c>
      <c r="G186" s="16"/>
      <c r="H186" s="16"/>
      <c r="I186" s="23"/>
      <c r="J186" s="16"/>
    </row>
    <row r="187" customHeight="1" spans="1:10">
      <c r="A187" s="13">
        <v>190535</v>
      </c>
      <c r="B187" s="12">
        <v>20190533</v>
      </c>
      <c r="C187" s="9" t="s">
        <v>657</v>
      </c>
      <c r="D187" s="14" t="s">
        <v>218</v>
      </c>
      <c r="G187" s="16"/>
      <c r="H187" s="16"/>
      <c r="I187" s="23"/>
      <c r="J187" s="16"/>
    </row>
    <row r="188" customHeight="1" spans="1:10">
      <c r="A188" s="13">
        <v>190536</v>
      </c>
      <c r="B188" s="12">
        <v>20190534</v>
      </c>
      <c r="C188" s="9" t="s">
        <v>658</v>
      </c>
      <c r="D188" s="14" t="s">
        <v>219</v>
      </c>
      <c r="G188" s="16"/>
      <c r="H188" s="16"/>
      <c r="I188" s="23"/>
      <c r="J188" s="16"/>
    </row>
    <row r="189" customHeight="1" spans="1:10">
      <c r="A189" s="13">
        <v>190537</v>
      </c>
      <c r="B189" s="12">
        <v>20190535</v>
      </c>
      <c r="C189" s="9" t="s">
        <v>659</v>
      </c>
      <c r="D189" s="14" t="s">
        <v>220</v>
      </c>
      <c r="G189" s="16"/>
      <c r="H189" s="16"/>
      <c r="I189" s="23"/>
      <c r="J189" s="16"/>
    </row>
    <row r="190" customHeight="1" spans="1:10">
      <c r="A190" s="13">
        <v>190538</v>
      </c>
      <c r="B190" s="12">
        <v>20190536</v>
      </c>
      <c r="C190" s="9" t="s">
        <v>660</v>
      </c>
      <c r="D190" s="14" t="s">
        <v>221</v>
      </c>
      <c r="G190" s="16"/>
      <c r="H190" s="16"/>
      <c r="I190" s="23"/>
      <c r="J190" s="16"/>
    </row>
    <row r="191" customHeight="1" spans="1:10">
      <c r="A191" s="13">
        <v>190539</v>
      </c>
      <c r="B191" s="12">
        <v>20190537</v>
      </c>
      <c r="C191" s="9" t="s">
        <v>661</v>
      </c>
      <c r="D191" s="14" t="s">
        <v>222</v>
      </c>
      <c r="G191" s="16"/>
      <c r="H191" s="16"/>
      <c r="I191" s="23"/>
      <c r="J191" s="16"/>
    </row>
    <row r="192" customHeight="1" spans="1:10">
      <c r="A192" s="11">
        <v>190540</v>
      </c>
      <c r="B192" s="25">
        <v>20190538</v>
      </c>
      <c r="C192" s="26" t="s">
        <v>462</v>
      </c>
      <c r="D192" s="19" t="s">
        <v>223</v>
      </c>
      <c r="G192" s="24"/>
      <c r="H192" s="16"/>
      <c r="I192" s="23"/>
      <c r="J192" s="24"/>
    </row>
    <row r="193" customHeight="1" spans="1:10">
      <c r="A193" s="13">
        <v>190601</v>
      </c>
      <c r="B193" s="12">
        <v>20190601</v>
      </c>
      <c r="C193" s="9" t="s">
        <v>662</v>
      </c>
      <c r="D193" s="14" t="s">
        <v>224</v>
      </c>
      <c r="G193" s="16"/>
      <c r="H193" s="16"/>
      <c r="I193" s="23"/>
      <c r="J193" s="16"/>
    </row>
    <row r="194" customHeight="1" spans="1:10">
      <c r="A194" s="13">
        <v>190602</v>
      </c>
      <c r="B194" s="12">
        <v>20190602</v>
      </c>
      <c r="C194" s="9" t="s">
        <v>663</v>
      </c>
      <c r="D194" s="14" t="s">
        <v>225</v>
      </c>
      <c r="G194" s="16"/>
      <c r="H194" s="16"/>
      <c r="I194" s="23"/>
      <c r="J194" s="16"/>
    </row>
    <row r="195" customHeight="1" spans="1:10">
      <c r="A195" s="13">
        <v>190603</v>
      </c>
      <c r="B195" s="12">
        <v>20190603</v>
      </c>
      <c r="C195" s="9" t="s">
        <v>664</v>
      </c>
      <c r="D195" s="14" t="s">
        <v>226</v>
      </c>
      <c r="G195" s="16"/>
      <c r="H195" s="16"/>
      <c r="I195" s="23"/>
      <c r="J195" s="16"/>
    </row>
    <row r="196" customHeight="1" spans="1:10">
      <c r="A196" s="13">
        <v>190604</v>
      </c>
      <c r="B196" s="12">
        <v>20190604</v>
      </c>
      <c r="C196" s="9" t="s">
        <v>665</v>
      </c>
      <c r="D196" s="14" t="s">
        <v>227</v>
      </c>
      <c r="G196" s="16"/>
      <c r="H196" s="16"/>
      <c r="I196" s="23"/>
      <c r="J196" s="16"/>
    </row>
    <row r="197" customHeight="1" spans="1:10">
      <c r="A197" s="13">
        <v>190605</v>
      </c>
      <c r="B197" s="12">
        <v>20190605</v>
      </c>
      <c r="C197" s="9" t="s">
        <v>666</v>
      </c>
      <c r="D197" s="14" t="s">
        <v>228</v>
      </c>
      <c r="G197" s="16"/>
      <c r="H197" s="16"/>
      <c r="I197" s="23"/>
      <c r="J197" s="16"/>
    </row>
    <row r="198" customHeight="1" spans="1:10">
      <c r="A198" s="13">
        <v>190606</v>
      </c>
      <c r="B198" s="12">
        <v>20190606</v>
      </c>
      <c r="C198" s="9" t="s">
        <v>667</v>
      </c>
      <c r="D198" s="14" t="s">
        <v>229</v>
      </c>
      <c r="G198" s="16"/>
      <c r="H198" s="16"/>
      <c r="I198" s="23"/>
      <c r="J198" s="16"/>
    </row>
    <row r="199" customHeight="1" spans="1:10">
      <c r="A199" s="13">
        <v>190607</v>
      </c>
      <c r="B199" s="12">
        <v>20190607</v>
      </c>
      <c r="C199" s="9" t="s">
        <v>668</v>
      </c>
      <c r="D199" s="14" t="s">
        <v>230</v>
      </c>
      <c r="G199" s="16"/>
      <c r="H199" s="16"/>
      <c r="I199" s="23"/>
      <c r="J199" s="16"/>
    </row>
    <row r="200" customHeight="1" spans="1:10">
      <c r="A200" s="13">
        <v>190609</v>
      </c>
      <c r="B200" s="12">
        <v>20190608</v>
      </c>
      <c r="C200" s="9" t="s">
        <v>669</v>
      </c>
      <c r="D200" s="14" t="s">
        <v>231</v>
      </c>
      <c r="G200" s="16"/>
      <c r="H200" s="16"/>
      <c r="I200" s="23"/>
      <c r="J200" s="16"/>
    </row>
    <row r="201" customHeight="1" spans="1:10">
      <c r="A201" s="13">
        <v>190610</v>
      </c>
      <c r="B201" s="12">
        <v>20190609</v>
      </c>
      <c r="C201" s="9" t="s">
        <v>670</v>
      </c>
      <c r="D201" s="14" t="s">
        <v>232</v>
      </c>
      <c r="G201" s="16"/>
      <c r="H201" s="16"/>
      <c r="I201" s="23"/>
      <c r="J201" s="16"/>
    </row>
    <row r="202" customHeight="1" spans="1:10">
      <c r="A202" s="13">
        <v>190611</v>
      </c>
      <c r="B202" s="12">
        <v>20190610</v>
      </c>
      <c r="C202" s="9" t="s">
        <v>671</v>
      </c>
      <c r="D202" s="14" t="s">
        <v>233</v>
      </c>
      <c r="G202" s="16"/>
      <c r="H202" s="16"/>
      <c r="I202" s="23"/>
      <c r="J202" s="16"/>
    </row>
    <row r="203" customHeight="1" spans="1:10">
      <c r="A203" s="13">
        <v>190612</v>
      </c>
      <c r="B203" s="12">
        <v>20190611</v>
      </c>
      <c r="C203" s="9" t="s">
        <v>672</v>
      </c>
      <c r="D203" s="14" t="s">
        <v>234</v>
      </c>
      <c r="G203" s="16"/>
      <c r="H203" s="16"/>
      <c r="I203" s="23"/>
      <c r="J203" s="16"/>
    </row>
    <row r="204" customHeight="1" spans="1:10">
      <c r="A204" s="13">
        <v>190613</v>
      </c>
      <c r="B204" s="12">
        <v>20190612</v>
      </c>
      <c r="C204" s="9" t="s">
        <v>673</v>
      </c>
      <c r="D204" s="14" t="s">
        <v>235</v>
      </c>
      <c r="G204" s="16"/>
      <c r="H204" s="16"/>
      <c r="I204" s="23"/>
      <c r="J204" s="16"/>
    </row>
    <row r="205" customHeight="1" spans="1:10">
      <c r="A205" s="13">
        <v>190614</v>
      </c>
      <c r="B205" s="12">
        <v>20190613</v>
      </c>
      <c r="C205" s="9" t="s">
        <v>674</v>
      </c>
      <c r="D205" s="14" t="s">
        <v>236</v>
      </c>
      <c r="G205" s="16"/>
      <c r="H205" s="16"/>
      <c r="I205" s="23"/>
      <c r="J205" s="16"/>
    </row>
    <row r="206" customHeight="1" spans="1:10">
      <c r="A206" s="13">
        <v>190616</v>
      </c>
      <c r="B206" s="12">
        <v>20190614</v>
      </c>
      <c r="C206" s="9" t="s">
        <v>675</v>
      </c>
      <c r="D206" s="14" t="s">
        <v>237</v>
      </c>
      <c r="G206" s="16"/>
      <c r="H206" s="16"/>
      <c r="I206" s="23"/>
      <c r="J206" s="16"/>
    </row>
    <row r="207" customHeight="1" spans="1:10">
      <c r="A207" s="13">
        <v>190617</v>
      </c>
      <c r="B207" s="12">
        <v>20190615</v>
      </c>
      <c r="C207" s="9" t="s">
        <v>676</v>
      </c>
      <c r="D207" s="14" t="s">
        <v>238</v>
      </c>
      <c r="G207" s="16"/>
      <c r="H207" s="16"/>
      <c r="I207" s="23"/>
      <c r="J207" s="16"/>
    </row>
    <row r="208" customHeight="1" spans="1:10">
      <c r="A208" s="13">
        <v>190618</v>
      </c>
      <c r="B208" s="12">
        <v>20190616</v>
      </c>
      <c r="C208" s="9" t="s">
        <v>677</v>
      </c>
      <c r="D208" s="14" t="s">
        <v>239</v>
      </c>
      <c r="G208" s="16"/>
      <c r="H208" s="16"/>
      <c r="I208" s="23"/>
      <c r="J208" s="16"/>
    </row>
    <row r="209" customHeight="1" spans="1:10">
      <c r="A209" s="13">
        <v>190619</v>
      </c>
      <c r="B209" s="12">
        <v>20190617</v>
      </c>
      <c r="C209" s="9" t="s">
        <v>678</v>
      </c>
      <c r="D209" s="14" t="s">
        <v>240</v>
      </c>
      <c r="G209" s="16"/>
      <c r="H209" s="16"/>
      <c r="I209" s="23"/>
      <c r="J209" s="16"/>
    </row>
    <row r="210" customHeight="1" spans="1:10">
      <c r="A210" s="13">
        <v>190620</v>
      </c>
      <c r="B210" s="12">
        <v>20190618</v>
      </c>
      <c r="C210" s="9" t="s">
        <v>679</v>
      </c>
      <c r="D210" s="14" t="s">
        <v>680</v>
      </c>
      <c r="G210" s="16"/>
      <c r="H210" s="16"/>
      <c r="I210" s="23"/>
      <c r="J210" s="16"/>
    </row>
    <row r="211" customHeight="1" spans="1:10">
      <c r="A211" s="13">
        <v>190621</v>
      </c>
      <c r="B211" s="12">
        <v>20190619</v>
      </c>
      <c r="C211" s="9" t="s">
        <v>681</v>
      </c>
      <c r="D211" s="14" t="s">
        <v>242</v>
      </c>
      <c r="G211" s="16"/>
      <c r="H211" s="16"/>
      <c r="I211" s="23"/>
      <c r="J211" s="16"/>
    </row>
    <row r="212" customHeight="1" spans="1:10">
      <c r="A212" s="13">
        <v>190622</v>
      </c>
      <c r="B212" s="12">
        <v>20190620</v>
      </c>
      <c r="C212" s="9" t="s">
        <v>682</v>
      </c>
      <c r="D212" s="14" t="s">
        <v>243</v>
      </c>
      <c r="G212" s="16"/>
      <c r="H212" s="16"/>
      <c r="I212" s="23"/>
      <c r="J212" s="16"/>
    </row>
    <row r="213" customHeight="1" spans="1:10">
      <c r="A213" s="13">
        <v>190623</v>
      </c>
      <c r="B213" s="12">
        <v>20190621</v>
      </c>
      <c r="C213" s="9" t="s">
        <v>683</v>
      </c>
      <c r="D213" s="14" t="s">
        <v>684</v>
      </c>
      <c r="G213" s="16"/>
      <c r="H213" s="16"/>
      <c r="I213" s="23"/>
      <c r="J213" s="16"/>
    </row>
    <row r="214" customHeight="1" spans="1:10">
      <c r="A214" s="13">
        <v>190624</v>
      </c>
      <c r="B214" s="12">
        <v>20190622</v>
      </c>
      <c r="C214" s="9" t="s">
        <v>685</v>
      </c>
      <c r="D214" s="14" t="s">
        <v>245</v>
      </c>
      <c r="G214" s="16"/>
      <c r="H214" s="16"/>
      <c r="I214" s="23"/>
      <c r="J214" s="16"/>
    </row>
    <row r="215" customHeight="1" spans="1:10">
      <c r="A215" s="13">
        <v>190625</v>
      </c>
      <c r="B215" s="12">
        <v>20190623</v>
      </c>
      <c r="C215" s="9" t="s">
        <v>686</v>
      </c>
      <c r="D215" s="14" t="s">
        <v>246</v>
      </c>
      <c r="G215" s="16"/>
      <c r="H215" s="16"/>
      <c r="I215" s="23"/>
      <c r="J215" s="16"/>
    </row>
    <row r="216" customHeight="1" spans="1:10">
      <c r="A216" s="13">
        <v>190626</v>
      </c>
      <c r="B216" s="12">
        <v>20190624</v>
      </c>
      <c r="C216" s="9" t="s">
        <v>687</v>
      </c>
      <c r="D216" s="14" t="s">
        <v>247</v>
      </c>
      <c r="G216" s="16"/>
      <c r="H216" s="16"/>
      <c r="I216" s="23"/>
      <c r="J216" s="16"/>
    </row>
    <row r="217" customHeight="1" spans="1:10">
      <c r="A217" s="13">
        <v>190628</v>
      </c>
      <c r="B217" s="12">
        <v>20190625</v>
      </c>
      <c r="C217" s="9" t="s">
        <v>688</v>
      </c>
      <c r="D217" s="14" t="s">
        <v>248</v>
      </c>
      <c r="G217" s="16"/>
      <c r="H217" s="16"/>
      <c r="I217" s="23"/>
      <c r="J217" s="16"/>
    </row>
    <row r="218" customHeight="1" spans="1:10">
      <c r="A218" s="13">
        <v>190629</v>
      </c>
      <c r="B218" s="12">
        <v>20190626</v>
      </c>
      <c r="C218" s="9" t="s">
        <v>689</v>
      </c>
      <c r="D218" s="14" t="s">
        <v>249</v>
      </c>
      <c r="G218" s="16"/>
      <c r="H218" s="16"/>
      <c r="I218" s="23"/>
      <c r="J218" s="16"/>
    </row>
    <row r="219" customHeight="1" spans="1:10">
      <c r="A219" s="13">
        <v>190630</v>
      </c>
      <c r="B219" s="12">
        <v>20190627</v>
      </c>
      <c r="C219" s="9" t="s">
        <v>690</v>
      </c>
      <c r="D219" s="14" t="s">
        <v>250</v>
      </c>
      <c r="G219" s="16"/>
      <c r="H219" s="16"/>
      <c r="I219" s="23"/>
      <c r="J219" s="16"/>
    </row>
    <row r="220" customHeight="1" spans="1:10">
      <c r="A220" s="13">
        <v>190631</v>
      </c>
      <c r="B220" s="12">
        <v>20190628</v>
      </c>
      <c r="C220" s="9" t="s">
        <v>691</v>
      </c>
      <c r="D220" s="14" t="s">
        <v>251</v>
      </c>
      <c r="G220" s="16"/>
      <c r="H220" s="16"/>
      <c r="I220" s="23"/>
      <c r="J220" s="16"/>
    </row>
    <row r="221" customHeight="1" spans="1:10">
      <c r="A221" s="13">
        <v>190632</v>
      </c>
      <c r="B221" s="12">
        <v>20190629</v>
      </c>
      <c r="C221" s="9" t="s">
        <v>692</v>
      </c>
      <c r="D221" s="14" t="s">
        <v>252</v>
      </c>
      <c r="G221" s="16"/>
      <c r="H221" s="16"/>
      <c r="I221" s="23"/>
      <c r="J221" s="16"/>
    </row>
    <row r="222" customHeight="1" spans="1:10">
      <c r="A222" s="13">
        <v>190633</v>
      </c>
      <c r="B222" s="12">
        <v>20190630</v>
      </c>
      <c r="C222" s="9" t="s">
        <v>693</v>
      </c>
      <c r="D222" s="14" t="s">
        <v>253</v>
      </c>
      <c r="G222" s="16"/>
      <c r="H222" s="16"/>
      <c r="I222" s="23"/>
      <c r="J222" s="16"/>
    </row>
    <row r="223" customHeight="1" spans="1:10">
      <c r="A223" s="13">
        <v>190635</v>
      </c>
      <c r="B223" s="12">
        <v>20190631</v>
      </c>
      <c r="C223" s="9" t="s">
        <v>694</v>
      </c>
      <c r="D223" s="14" t="s">
        <v>254</v>
      </c>
      <c r="G223" s="16"/>
      <c r="H223" s="16"/>
      <c r="I223" s="23"/>
      <c r="J223" s="16"/>
    </row>
    <row r="224" customHeight="1" spans="1:10">
      <c r="A224" s="13">
        <v>190636</v>
      </c>
      <c r="B224" s="12">
        <v>20190632</v>
      </c>
      <c r="C224" s="9" t="s">
        <v>695</v>
      </c>
      <c r="D224" s="14" t="s">
        <v>255</v>
      </c>
      <c r="G224" s="16"/>
      <c r="H224" s="16"/>
      <c r="I224" s="23"/>
      <c r="J224" s="16"/>
    </row>
    <row r="225" customHeight="1" spans="1:10">
      <c r="A225" s="13">
        <v>190637</v>
      </c>
      <c r="B225" s="12">
        <v>20190633</v>
      </c>
      <c r="C225" s="9" t="s">
        <v>696</v>
      </c>
      <c r="D225" s="14" t="s">
        <v>256</v>
      </c>
      <c r="G225" s="16"/>
      <c r="H225" s="16"/>
      <c r="I225" s="23"/>
      <c r="J225" s="16"/>
    </row>
    <row r="226" customHeight="1" spans="1:10">
      <c r="A226" s="13">
        <v>190638</v>
      </c>
      <c r="B226" s="12">
        <v>20190634</v>
      </c>
      <c r="C226" s="9" t="s">
        <v>697</v>
      </c>
      <c r="D226" s="14" t="s">
        <v>257</v>
      </c>
      <c r="G226" s="16"/>
      <c r="H226" s="16"/>
      <c r="I226" s="23"/>
      <c r="J226" s="16"/>
    </row>
    <row r="227" customHeight="1" spans="1:10">
      <c r="A227" s="13">
        <v>190639</v>
      </c>
      <c r="B227" s="12">
        <v>20190635</v>
      </c>
      <c r="C227" s="9" t="s">
        <v>698</v>
      </c>
      <c r="D227" s="14" t="s">
        <v>258</v>
      </c>
      <c r="G227" s="16"/>
      <c r="H227" s="16"/>
      <c r="I227" s="23"/>
      <c r="J227" s="16"/>
    </row>
    <row r="228" customHeight="1" spans="1:10">
      <c r="A228" s="13">
        <v>190640</v>
      </c>
      <c r="B228" s="12">
        <v>20190636</v>
      </c>
      <c r="C228" s="9" t="s">
        <v>699</v>
      </c>
      <c r="D228" s="14" t="s">
        <v>259</v>
      </c>
      <c r="G228" s="16"/>
      <c r="H228" s="16"/>
      <c r="I228" s="23"/>
      <c r="J228" s="16"/>
    </row>
    <row r="229" customHeight="1" spans="1:10">
      <c r="A229" s="13">
        <v>190641</v>
      </c>
      <c r="B229" s="12">
        <v>20190637</v>
      </c>
      <c r="C229" s="9" t="s">
        <v>700</v>
      </c>
      <c r="D229" s="14" t="s">
        <v>260</v>
      </c>
      <c r="G229" s="16"/>
      <c r="H229" s="16"/>
      <c r="I229" s="23"/>
      <c r="J229" s="16"/>
    </row>
    <row r="230" customHeight="1" spans="1:10">
      <c r="A230" s="13">
        <v>190701</v>
      </c>
      <c r="B230" s="12">
        <v>20190701</v>
      </c>
      <c r="C230" s="9" t="s">
        <v>701</v>
      </c>
      <c r="D230" s="14" t="s">
        <v>261</v>
      </c>
      <c r="G230" s="16"/>
      <c r="H230" s="16"/>
      <c r="I230" s="23"/>
      <c r="J230" s="16"/>
    </row>
    <row r="231" customHeight="1" spans="1:10">
      <c r="A231" s="13">
        <v>190702</v>
      </c>
      <c r="B231" s="12">
        <v>20190702</v>
      </c>
      <c r="C231" s="9" t="s">
        <v>702</v>
      </c>
      <c r="D231" s="14" t="s">
        <v>262</v>
      </c>
      <c r="G231" s="16"/>
      <c r="H231" s="16"/>
      <c r="I231" s="23"/>
      <c r="J231" s="16"/>
    </row>
    <row r="232" customHeight="1" spans="1:10">
      <c r="A232" s="13">
        <v>190703</v>
      </c>
      <c r="B232" s="12">
        <v>20190703</v>
      </c>
      <c r="C232" s="9" t="s">
        <v>703</v>
      </c>
      <c r="D232" s="14" t="s">
        <v>263</v>
      </c>
      <c r="G232" s="16"/>
      <c r="H232" s="16"/>
      <c r="I232" s="23"/>
      <c r="J232" s="16"/>
    </row>
    <row r="233" customHeight="1" spans="1:10">
      <c r="A233" s="13">
        <v>190704</v>
      </c>
      <c r="B233" s="12">
        <v>20190704</v>
      </c>
      <c r="C233" s="9" t="s">
        <v>704</v>
      </c>
      <c r="D233" s="14" t="s">
        <v>264</v>
      </c>
      <c r="G233" s="16"/>
      <c r="H233" s="16"/>
      <c r="I233" s="23"/>
      <c r="J233" s="16"/>
    </row>
    <row r="234" customHeight="1" spans="1:10">
      <c r="A234" s="13">
        <v>190705</v>
      </c>
      <c r="B234" s="12">
        <v>20190705</v>
      </c>
      <c r="C234" s="9" t="s">
        <v>705</v>
      </c>
      <c r="D234" s="14" t="s">
        <v>265</v>
      </c>
      <c r="G234" s="16"/>
      <c r="H234" s="16"/>
      <c r="I234" s="23"/>
      <c r="J234" s="16"/>
    </row>
    <row r="235" customHeight="1" spans="1:10">
      <c r="A235" s="13">
        <v>190706</v>
      </c>
      <c r="B235" s="12">
        <v>20190706</v>
      </c>
      <c r="C235" s="9" t="s">
        <v>706</v>
      </c>
      <c r="D235" s="14" t="s">
        <v>266</v>
      </c>
      <c r="G235" s="16"/>
      <c r="H235" s="16"/>
      <c r="I235" s="23"/>
      <c r="J235" s="16"/>
    </row>
    <row r="236" customHeight="1" spans="1:10">
      <c r="A236" s="13">
        <v>190707</v>
      </c>
      <c r="B236" s="12">
        <v>20190707</v>
      </c>
      <c r="C236" s="9" t="s">
        <v>707</v>
      </c>
      <c r="D236" s="14" t="s">
        <v>267</v>
      </c>
      <c r="G236" s="16"/>
      <c r="H236" s="16"/>
      <c r="I236" s="23"/>
      <c r="J236" s="16"/>
    </row>
    <row r="237" customHeight="1" spans="1:10">
      <c r="A237" s="13">
        <v>190708</v>
      </c>
      <c r="B237" s="12">
        <v>20190708</v>
      </c>
      <c r="C237" s="9" t="s">
        <v>708</v>
      </c>
      <c r="D237" s="14" t="s">
        <v>268</v>
      </c>
      <c r="G237" s="16"/>
      <c r="H237" s="16"/>
      <c r="I237" s="23"/>
      <c r="J237" s="16"/>
    </row>
    <row r="238" customHeight="1" spans="1:10">
      <c r="A238" s="13">
        <v>190709</v>
      </c>
      <c r="B238" s="12">
        <v>20190709</v>
      </c>
      <c r="C238" s="9" t="s">
        <v>709</v>
      </c>
      <c r="D238" s="14" t="s">
        <v>269</v>
      </c>
      <c r="G238" s="16"/>
      <c r="H238" s="16"/>
      <c r="I238" s="23"/>
      <c r="J238" s="16"/>
    </row>
    <row r="239" customHeight="1" spans="1:10">
      <c r="A239" s="13">
        <v>190710</v>
      </c>
      <c r="B239" s="12">
        <v>20190710</v>
      </c>
      <c r="C239" s="9" t="s">
        <v>710</v>
      </c>
      <c r="D239" s="14" t="s">
        <v>270</v>
      </c>
      <c r="G239" s="16"/>
      <c r="H239" s="16"/>
      <c r="I239" s="23"/>
      <c r="J239" s="16"/>
    </row>
    <row r="240" customHeight="1" spans="1:10">
      <c r="A240" s="13">
        <v>190711</v>
      </c>
      <c r="B240" s="12">
        <v>20190711</v>
      </c>
      <c r="C240" s="9" t="s">
        <v>711</v>
      </c>
      <c r="D240" s="14" t="s">
        <v>271</v>
      </c>
      <c r="G240" s="16"/>
      <c r="H240" s="16"/>
      <c r="I240" s="23"/>
      <c r="J240" s="16"/>
    </row>
    <row r="241" customHeight="1" spans="1:10">
      <c r="A241" s="13">
        <v>190712</v>
      </c>
      <c r="B241" s="12">
        <v>20190712</v>
      </c>
      <c r="C241" s="9" t="s">
        <v>712</v>
      </c>
      <c r="D241" s="14" t="s">
        <v>272</v>
      </c>
      <c r="G241" s="16"/>
      <c r="H241" s="16"/>
      <c r="I241" s="23"/>
      <c r="J241" s="16"/>
    </row>
    <row r="242" customHeight="1" spans="1:10">
      <c r="A242" s="13">
        <v>190713</v>
      </c>
      <c r="B242" s="12">
        <v>20190713</v>
      </c>
      <c r="C242" s="9" t="s">
        <v>713</v>
      </c>
      <c r="D242" s="14" t="s">
        <v>273</v>
      </c>
      <c r="G242" s="16"/>
      <c r="H242" s="16"/>
      <c r="I242" s="23"/>
      <c r="J242" s="16"/>
    </row>
    <row r="243" customHeight="1" spans="1:10">
      <c r="A243" s="13">
        <v>190714</v>
      </c>
      <c r="B243" s="12">
        <v>20190714</v>
      </c>
      <c r="C243" s="9" t="s">
        <v>714</v>
      </c>
      <c r="D243" s="14" t="s">
        <v>274</v>
      </c>
      <c r="G243" s="16"/>
      <c r="H243" s="16"/>
      <c r="I243" s="23"/>
      <c r="J243" s="16"/>
    </row>
    <row r="244" customHeight="1" spans="1:10">
      <c r="A244" s="13">
        <v>190715</v>
      </c>
      <c r="B244" s="12">
        <v>20190715</v>
      </c>
      <c r="C244" s="9" t="s">
        <v>715</v>
      </c>
      <c r="D244" s="14" t="s">
        <v>275</v>
      </c>
      <c r="G244" s="16"/>
      <c r="H244" s="16"/>
      <c r="I244" s="23"/>
      <c r="J244" s="16"/>
    </row>
    <row r="245" customHeight="1" spans="1:10">
      <c r="A245" s="13">
        <v>190716</v>
      </c>
      <c r="B245" s="12">
        <v>20190716</v>
      </c>
      <c r="C245" s="9" t="s">
        <v>716</v>
      </c>
      <c r="D245" s="14" t="s">
        <v>276</v>
      </c>
      <c r="G245" s="16"/>
      <c r="H245" s="16"/>
      <c r="I245" s="23"/>
      <c r="J245" s="16"/>
    </row>
    <row r="246" customHeight="1" spans="1:10">
      <c r="A246" s="13">
        <v>190717</v>
      </c>
      <c r="B246" s="12">
        <v>20190717</v>
      </c>
      <c r="C246" s="9" t="s">
        <v>717</v>
      </c>
      <c r="D246" s="14" t="s">
        <v>277</v>
      </c>
      <c r="G246" s="16"/>
      <c r="H246" s="16"/>
      <c r="I246" s="23"/>
      <c r="J246" s="16"/>
    </row>
    <row r="247" customHeight="1" spans="1:10">
      <c r="A247" s="13">
        <v>190718</v>
      </c>
      <c r="B247" s="12">
        <v>20190718</v>
      </c>
      <c r="C247" s="9" t="s">
        <v>718</v>
      </c>
      <c r="D247" s="14" t="s">
        <v>278</v>
      </c>
      <c r="G247" s="16"/>
      <c r="H247" s="16"/>
      <c r="I247" s="23"/>
      <c r="J247" s="16"/>
    </row>
    <row r="248" customHeight="1" spans="1:10">
      <c r="A248" s="13">
        <v>190721</v>
      </c>
      <c r="B248" s="12">
        <v>20190719</v>
      </c>
      <c r="C248" s="9" t="s">
        <v>719</v>
      </c>
      <c r="D248" s="14" t="s">
        <v>279</v>
      </c>
      <c r="G248" s="16"/>
      <c r="H248" s="16"/>
      <c r="I248" s="23"/>
      <c r="J248" s="16"/>
    </row>
    <row r="249" customHeight="1" spans="1:10">
      <c r="A249" s="13">
        <v>190722</v>
      </c>
      <c r="B249" s="12">
        <v>20190720</v>
      </c>
      <c r="C249" s="9" t="s">
        <v>720</v>
      </c>
      <c r="D249" s="14" t="s">
        <v>280</v>
      </c>
      <c r="G249" s="16"/>
      <c r="H249" s="16"/>
      <c r="I249" s="23"/>
      <c r="J249" s="16"/>
    </row>
    <row r="250" customHeight="1" spans="1:10">
      <c r="A250" s="13">
        <v>190723</v>
      </c>
      <c r="B250" s="12">
        <v>20190721</v>
      </c>
      <c r="C250" s="9" t="s">
        <v>721</v>
      </c>
      <c r="D250" s="14" t="s">
        <v>281</v>
      </c>
      <c r="G250" s="16"/>
      <c r="H250" s="16"/>
      <c r="I250" s="23"/>
      <c r="J250" s="16"/>
    </row>
    <row r="251" customHeight="1" spans="1:10">
      <c r="A251" s="13">
        <v>190724</v>
      </c>
      <c r="B251" s="12">
        <v>20190722</v>
      </c>
      <c r="C251" s="9" t="s">
        <v>722</v>
      </c>
      <c r="D251" s="14" t="s">
        <v>282</v>
      </c>
      <c r="G251" s="16"/>
      <c r="H251" s="16"/>
      <c r="I251" s="23"/>
      <c r="J251" s="16"/>
    </row>
    <row r="252" customHeight="1" spans="1:10">
      <c r="A252" s="13">
        <v>190725</v>
      </c>
      <c r="B252" s="12">
        <v>20190723</v>
      </c>
      <c r="C252" s="9" t="s">
        <v>723</v>
      </c>
      <c r="D252" s="14" t="s">
        <v>283</v>
      </c>
      <c r="G252" s="16"/>
      <c r="H252" s="16"/>
      <c r="I252" s="23"/>
      <c r="J252" s="16"/>
    </row>
    <row r="253" customHeight="1" spans="1:10">
      <c r="A253" s="13">
        <v>190726</v>
      </c>
      <c r="B253" s="12">
        <v>20190724</v>
      </c>
      <c r="C253" s="9" t="s">
        <v>724</v>
      </c>
      <c r="D253" s="14" t="s">
        <v>284</v>
      </c>
      <c r="G253" s="16"/>
      <c r="H253" s="16"/>
      <c r="I253" s="23"/>
      <c r="J253" s="16"/>
    </row>
    <row r="254" customHeight="1" spans="1:10">
      <c r="A254" s="13">
        <v>190727</v>
      </c>
      <c r="B254" s="12">
        <v>20190725</v>
      </c>
      <c r="C254" s="9" t="s">
        <v>725</v>
      </c>
      <c r="D254" s="14" t="s">
        <v>285</v>
      </c>
      <c r="G254" s="16"/>
      <c r="H254" s="16"/>
      <c r="I254" s="23"/>
      <c r="J254" s="16"/>
    </row>
    <row r="255" customHeight="1" spans="1:10">
      <c r="A255" s="13">
        <v>190728</v>
      </c>
      <c r="B255" s="12">
        <v>20190726</v>
      </c>
      <c r="C255" s="9" t="s">
        <v>726</v>
      </c>
      <c r="D255" s="14" t="s">
        <v>286</v>
      </c>
      <c r="G255" s="16"/>
      <c r="H255" s="16"/>
      <c r="I255" s="23"/>
      <c r="J255" s="16"/>
    </row>
    <row r="256" customHeight="1" spans="1:10">
      <c r="A256" s="13">
        <v>190729</v>
      </c>
      <c r="B256" s="12">
        <v>20190727</v>
      </c>
      <c r="C256" s="9" t="s">
        <v>727</v>
      </c>
      <c r="D256" s="14" t="s">
        <v>287</v>
      </c>
      <c r="G256" s="16"/>
      <c r="H256" s="16"/>
      <c r="I256" s="23"/>
      <c r="J256" s="16"/>
    </row>
    <row r="257" customHeight="1" spans="1:10">
      <c r="A257" s="13">
        <v>190730</v>
      </c>
      <c r="B257" s="12">
        <v>20190728</v>
      </c>
      <c r="C257" s="9" t="s">
        <v>728</v>
      </c>
      <c r="D257" s="14" t="s">
        <v>288</v>
      </c>
      <c r="G257" s="16"/>
      <c r="H257" s="16"/>
      <c r="I257" s="23"/>
      <c r="J257" s="16"/>
    </row>
    <row r="258" customHeight="1" spans="1:10">
      <c r="A258" s="13">
        <v>190731</v>
      </c>
      <c r="B258" s="12">
        <v>20190729</v>
      </c>
      <c r="C258" s="9" t="s">
        <v>729</v>
      </c>
      <c r="D258" s="14" t="s">
        <v>289</v>
      </c>
      <c r="G258" s="16"/>
      <c r="H258" s="16"/>
      <c r="I258" s="23"/>
      <c r="J258" s="16"/>
    </row>
    <row r="259" customHeight="1" spans="1:10">
      <c r="A259" s="13">
        <v>190732</v>
      </c>
      <c r="B259" s="12">
        <v>20190730</v>
      </c>
      <c r="C259" s="9" t="s">
        <v>730</v>
      </c>
      <c r="D259" s="14" t="s">
        <v>290</v>
      </c>
      <c r="G259" s="16"/>
      <c r="H259" s="16"/>
      <c r="I259" s="23"/>
      <c r="J259" s="16"/>
    </row>
    <row r="260" customHeight="1" spans="1:10">
      <c r="A260" s="13">
        <v>190733</v>
      </c>
      <c r="B260" s="12">
        <v>20190731</v>
      </c>
      <c r="C260" s="9" t="s">
        <v>731</v>
      </c>
      <c r="D260" s="14" t="s">
        <v>291</v>
      </c>
      <c r="G260" s="16"/>
      <c r="H260" s="16"/>
      <c r="I260" s="23"/>
      <c r="J260" s="16"/>
    </row>
    <row r="261" customHeight="1" spans="1:10">
      <c r="A261" s="13">
        <v>190734</v>
      </c>
      <c r="B261" s="12">
        <v>20190732</v>
      </c>
      <c r="C261" s="9" t="s">
        <v>732</v>
      </c>
      <c r="D261" s="14" t="s">
        <v>292</v>
      </c>
      <c r="G261" s="16"/>
      <c r="H261" s="16"/>
      <c r="I261" s="23"/>
      <c r="J261" s="16"/>
    </row>
    <row r="262" customHeight="1" spans="1:10">
      <c r="A262" s="13">
        <v>190735</v>
      </c>
      <c r="B262" s="12">
        <v>20190733</v>
      </c>
      <c r="C262" s="9" t="s">
        <v>733</v>
      </c>
      <c r="D262" s="14" t="s">
        <v>293</v>
      </c>
      <c r="G262" s="16"/>
      <c r="H262" s="16"/>
      <c r="I262" s="23"/>
      <c r="J262" s="16"/>
    </row>
    <row r="263" customHeight="1" spans="1:10">
      <c r="A263" s="13">
        <v>190737</v>
      </c>
      <c r="B263" s="12">
        <v>20190734</v>
      </c>
      <c r="C263" s="9" t="s">
        <v>734</v>
      </c>
      <c r="D263" s="14" t="s">
        <v>294</v>
      </c>
      <c r="G263" s="16"/>
      <c r="H263" s="16"/>
      <c r="I263" s="23"/>
      <c r="J263" s="16"/>
    </row>
    <row r="264" customHeight="1" spans="1:10">
      <c r="A264" s="13">
        <v>190738</v>
      </c>
      <c r="B264" s="12">
        <v>20190735</v>
      </c>
      <c r="C264" s="9" t="s">
        <v>735</v>
      </c>
      <c r="D264" s="14" t="s">
        <v>295</v>
      </c>
      <c r="G264" s="16"/>
      <c r="H264" s="16"/>
      <c r="I264" s="23"/>
      <c r="J264" s="16"/>
    </row>
    <row r="265" customHeight="1" spans="1:10">
      <c r="A265" s="11">
        <v>190739</v>
      </c>
      <c r="B265" s="25">
        <v>20190736</v>
      </c>
      <c r="C265" s="26" t="s">
        <v>464</v>
      </c>
      <c r="D265" s="19" t="s">
        <v>296</v>
      </c>
      <c r="G265" s="16"/>
      <c r="H265" s="16"/>
      <c r="I265" s="23"/>
      <c r="J265" s="24"/>
    </row>
    <row r="266" customHeight="1" spans="1:10">
      <c r="A266" s="13">
        <v>190801</v>
      </c>
      <c r="B266" s="12">
        <v>20190801</v>
      </c>
      <c r="C266" s="9" t="s">
        <v>736</v>
      </c>
      <c r="D266" s="14" t="s">
        <v>297</v>
      </c>
      <c r="G266" s="16"/>
      <c r="H266" s="16"/>
      <c r="I266" s="23"/>
      <c r="J266" s="16"/>
    </row>
    <row r="267" customHeight="1" spans="1:10">
      <c r="A267" s="13">
        <v>190802</v>
      </c>
      <c r="B267" s="12">
        <v>20190802</v>
      </c>
      <c r="C267" s="9" t="s">
        <v>737</v>
      </c>
      <c r="D267" s="14" t="s">
        <v>298</v>
      </c>
      <c r="G267" s="16"/>
      <c r="H267" s="16"/>
      <c r="I267" s="23"/>
      <c r="J267" s="16"/>
    </row>
    <row r="268" customHeight="1" spans="1:10">
      <c r="A268" s="13">
        <v>190803</v>
      </c>
      <c r="B268" s="12">
        <v>20190803</v>
      </c>
      <c r="C268" s="9" t="s">
        <v>738</v>
      </c>
      <c r="D268" s="14" t="s">
        <v>299</v>
      </c>
      <c r="G268" s="16"/>
      <c r="H268" s="16"/>
      <c r="I268" s="23"/>
      <c r="J268" s="16"/>
    </row>
    <row r="269" customHeight="1" spans="1:10">
      <c r="A269" s="13">
        <v>190804</v>
      </c>
      <c r="B269" s="12">
        <v>20190804</v>
      </c>
      <c r="C269" s="9" t="s">
        <v>739</v>
      </c>
      <c r="D269" s="14" t="s">
        <v>300</v>
      </c>
      <c r="G269" s="16"/>
      <c r="H269" s="16"/>
      <c r="I269" s="23"/>
      <c r="J269" s="16"/>
    </row>
    <row r="270" customHeight="1" spans="1:10">
      <c r="A270" s="13">
        <v>190805</v>
      </c>
      <c r="B270" s="12">
        <v>20190805</v>
      </c>
      <c r="C270" s="9" t="s">
        <v>740</v>
      </c>
      <c r="D270" s="14" t="s">
        <v>301</v>
      </c>
      <c r="G270" s="16"/>
      <c r="H270" s="16"/>
      <c r="I270" s="23"/>
      <c r="J270" s="16"/>
    </row>
    <row r="271" customHeight="1" spans="1:10">
      <c r="A271" s="13">
        <v>190806</v>
      </c>
      <c r="B271" s="12">
        <v>20190806</v>
      </c>
      <c r="C271" s="9" t="s">
        <v>741</v>
      </c>
      <c r="D271" s="14" t="s">
        <v>742</v>
      </c>
      <c r="G271" s="16"/>
      <c r="H271" s="16"/>
      <c r="I271" s="23"/>
      <c r="J271" s="16"/>
    </row>
    <row r="272" customHeight="1" spans="1:10">
      <c r="A272" s="13">
        <v>190807</v>
      </c>
      <c r="B272" s="12">
        <v>20190807</v>
      </c>
      <c r="C272" s="9" t="s">
        <v>743</v>
      </c>
      <c r="D272" s="14" t="s">
        <v>302</v>
      </c>
      <c r="G272" s="16"/>
      <c r="H272" s="16"/>
      <c r="I272" s="23"/>
      <c r="J272" s="16"/>
    </row>
    <row r="273" customHeight="1" spans="1:10">
      <c r="A273" s="13">
        <v>190808</v>
      </c>
      <c r="B273" s="12">
        <v>20190808</v>
      </c>
      <c r="C273" s="9" t="s">
        <v>744</v>
      </c>
      <c r="D273" s="14" t="s">
        <v>303</v>
      </c>
      <c r="G273" s="16"/>
      <c r="H273" s="16"/>
      <c r="I273" s="23"/>
      <c r="J273" s="16"/>
    </row>
    <row r="274" customHeight="1" spans="1:10">
      <c r="A274" s="13">
        <v>190809</v>
      </c>
      <c r="B274" s="12">
        <v>20190809</v>
      </c>
      <c r="C274" s="9" t="s">
        <v>745</v>
      </c>
      <c r="D274" s="14" t="s">
        <v>304</v>
      </c>
      <c r="G274" s="16"/>
      <c r="H274" s="16"/>
      <c r="I274" s="23"/>
      <c r="J274" s="16"/>
    </row>
    <row r="275" customHeight="1" spans="1:10">
      <c r="A275" s="13">
        <v>190810</v>
      </c>
      <c r="B275" s="12">
        <v>20190810</v>
      </c>
      <c r="C275" s="9" t="s">
        <v>746</v>
      </c>
      <c r="D275" s="14" t="s">
        <v>305</v>
      </c>
      <c r="G275" s="16"/>
      <c r="H275" s="16"/>
      <c r="I275" s="23"/>
      <c r="J275" s="16"/>
    </row>
    <row r="276" customHeight="1" spans="1:10">
      <c r="A276" s="13">
        <v>190811</v>
      </c>
      <c r="B276" s="12">
        <v>20190811</v>
      </c>
      <c r="C276" s="9" t="s">
        <v>747</v>
      </c>
      <c r="D276" s="14" t="s">
        <v>306</v>
      </c>
      <c r="G276" s="16"/>
      <c r="H276" s="16"/>
      <c r="I276" s="23"/>
      <c r="J276" s="16"/>
    </row>
    <row r="277" customHeight="1" spans="1:10">
      <c r="A277" s="13">
        <v>190812</v>
      </c>
      <c r="B277" s="12">
        <v>20190812</v>
      </c>
      <c r="C277" s="9" t="s">
        <v>748</v>
      </c>
      <c r="D277" s="14" t="s">
        <v>307</v>
      </c>
      <c r="G277" s="16"/>
      <c r="H277" s="16"/>
      <c r="I277" s="23"/>
      <c r="J277" s="16"/>
    </row>
    <row r="278" customHeight="1" spans="1:10">
      <c r="A278" s="13">
        <v>190813</v>
      </c>
      <c r="B278" s="12">
        <v>20190813</v>
      </c>
      <c r="C278" s="9" t="s">
        <v>749</v>
      </c>
      <c r="D278" s="14" t="s">
        <v>308</v>
      </c>
      <c r="G278" s="16"/>
      <c r="H278" s="16"/>
      <c r="I278" s="23"/>
      <c r="J278" s="16"/>
    </row>
    <row r="279" customHeight="1" spans="1:10">
      <c r="A279" s="13">
        <v>190814</v>
      </c>
      <c r="B279" s="12">
        <v>20190814</v>
      </c>
      <c r="C279" s="9" t="s">
        <v>750</v>
      </c>
      <c r="D279" s="14" t="s">
        <v>309</v>
      </c>
      <c r="G279" s="16"/>
      <c r="H279" s="16"/>
      <c r="I279" s="23"/>
      <c r="J279" s="16"/>
    </row>
    <row r="280" customHeight="1" spans="1:10">
      <c r="A280" s="13">
        <v>190815</v>
      </c>
      <c r="B280" s="12">
        <v>20190815</v>
      </c>
      <c r="C280" s="9" t="s">
        <v>751</v>
      </c>
      <c r="D280" s="14" t="s">
        <v>310</v>
      </c>
      <c r="G280" s="16"/>
      <c r="H280" s="16"/>
      <c r="I280" s="23"/>
      <c r="J280" s="16"/>
    </row>
    <row r="281" customHeight="1" spans="1:10">
      <c r="A281" s="13">
        <v>190816</v>
      </c>
      <c r="B281" s="12">
        <v>20190816</v>
      </c>
      <c r="C281" s="9" t="s">
        <v>752</v>
      </c>
      <c r="D281" s="14" t="s">
        <v>311</v>
      </c>
      <c r="G281" s="16"/>
      <c r="H281" s="16"/>
      <c r="I281" s="23"/>
      <c r="J281" s="16"/>
    </row>
    <row r="282" customHeight="1" spans="1:10">
      <c r="A282" s="13">
        <v>190817</v>
      </c>
      <c r="B282" s="12">
        <v>20190817</v>
      </c>
      <c r="C282" s="9" t="s">
        <v>753</v>
      </c>
      <c r="D282" s="14" t="s">
        <v>312</v>
      </c>
      <c r="G282" s="16"/>
      <c r="H282" s="16"/>
      <c r="I282" s="23"/>
      <c r="J282" s="16"/>
    </row>
    <row r="283" customHeight="1" spans="1:10">
      <c r="A283" s="13">
        <v>190818</v>
      </c>
      <c r="B283" s="12">
        <v>20190818</v>
      </c>
      <c r="C283" s="9" t="s">
        <v>754</v>
      </c>
      <c r="D283" s="14" t="s">
        <v>313</v>
      </c>
      <c r="G283" s="16"/>
      <c r="H283" s="16"/>
      <c r="I283" s="23"/>
      <c r="J283" s="16"/>
    </row>
    <row r="284" customHeight="1" spans="1:10">
      <c r="A284" s="13">
        <v>190819</v>
      </c>
      <c r="B284" s="12">
        <v>20190819</v>
      </c>
      <c r="C284" s="9" t="s">
        <v>755</v>
      </c>
      <c r="D284" s="14" t="s">
        <v>314</v>
      </c>
      <c r="G284" s="16"/>
      <c r="H284" s="16"/>
      <c r="I284" s="23"/>
      <c r="J284" s="16"/>
    </row>
    <row r="285" customHeight="1" spans="1:10">
      <c r="A285" s="13">
        <v>190820</v>
      </c>
      <c r="B285" s="12">
        <v>20190820</v>
      </c>
      <c r="C285" s="9" t="s">
        <v>756</v>
      </c>
      <c r="D285" s="14" t="s">
        <v>315</v>
      </c>
      <c r="G285" s="16"/>
      <c r="H285" s="16"/>
      <c r="I285" s="23"/>
      <c r="J285" s="16"/>
    </row>
    <row r="286" customHeight="1" spans="1:10">
      <c r="A286" s="13">
        <v>190821</v>
      </c>
      <c r="B286" s="12">
        <v>20190821</v>
      </c>
      <c r="C286" s="9" t="s">
        <v>757</v>
      </c>
      <c r="D286" s="14" t="s">
        <v>316</v>
      </c>
      <c r="G286" s="16"/>
      <c r="H286" s="16"/>
      <c r="I286" s="23"/>
      <c r="J286" s="16"/>
    </row>
    <row r="287" customHeight="1" spans="1:10">
      <c r="A287" s="13">
        <v>190822</v>
      </c>
      <c r="B287" s="12">
        <v>20190822</v>
      </c>
      <c r="C287" s="9" t="s">
        <v>758</v>
      </c>
      <c r="D287" s="14" t="s">
        <v>317</v>
      </c>
      <c r="G287" s="16"/>
      <c r="H287" s="16"/>
      <c r="I287" s="23"/>
      <c r="J287" s="16"/>
    </row>
    <row r="288" customHeight="1" spans="1:10">
      <c r="A288" s="13">
        <v>190823</v>
      </c>
      <c r="B288" s="12">
        <v>20190823</v>
      </c>
      <c r="C288" s="9" t="s">
        <v>759</v>
      </c>
      <c r="D288" s="14" t="s">
        <v>318</v>
      </c>
      <c r="G288" s="16"/>
      <c r="H288" s="16"/>
      <c r="I288" s="23"/>
      <c r="J288" s="16"/>
    </row>
    <row r="289" customHeight="1" spans="1:10">
      <c r="A289" s="13">
        <v>190824</v>
      </c>
      <c r="B289" s="12">
        <v>20190824</v>
      </c>
      <c r="C289" s="9" t="s">
        <v>760</v>
      </c>
      <c r="D289" s="14" t="s">
        <v>319</v>
      </c>
      <c r="G289" s="16"/>
      <c r="H289" s="16"/>
      <c r="I289" s="23"/>
      <c r="J289" s="16"/>
    </row>
    <row r="290" customHeight="1" spans="1:10">
      <c r="A290" s="13">
        <v>190825</v>
      </c>
      <c r="B290" s="12">
        <v>20190825</v>
      </c>
      <c r="C290" s="9" t="s">
        <v>761</v>
      </c>
      <c r="D290" s="14" t="s">
        <v>320</v>
      </c>
      <c r="G290" s="16"/>
      <c r="H290" s="16"/>
      <c r="I290" s="23"/>
      <c r="J290" s="16"/>
    </row>
    <row r="291" customHeight="1" spans="1:10">
      <c r="A291" s="13">
        <v>190826</v>
      </c>
      <c r="B291" s="12">
        <v>20190826</v>
      </c>
      <c r="C291" s="9" t="s">
        <v>762</v>
      </c>
      <c r="D291" s="14" t="s">
        <v>321</v>
      </c>
      <c r="G291" s="16"/>
      <c r="H291" s="16"/>
      <c r="I291" s="23"/>
      <c r="J291" s="16"/>
    </row>
    <row r="292" customHeight="1" spans="1:10">
      <c r="A292" s="13">
        <v>190827</v>
      </c>
      <c r="B292" s="12">
        <v>20190827</v>
      </c>
      <c r="C292" s="9" t="s">
        <v>763</v>
      </c>
      <c r="D292" s="14" t="s">
        <v>322</v>
      </c>
      <c r="G292" s="16"/>
      <c r="H292" s="16"/>
      <c r="I292" s="23"/>
      <c r="J292" s="16"/>
    </row>
    <row r="293" customHeight="1" spans="1:10">
      <c r="A293" s="13">
        <v>190828</v>
      </c>
      <c r="B293" s="12">
        <v>20190828</v>
      </c>
      <c r="C293" s="9" t="s">
        <v>764</v>
      </c>
      <c r="D293" s="14" t="s">
        <v>323</v>
      </c>
      <c r="G293" s="16"/>
      <c r="H293" s="16"/>
      <c r="I293" s="23"/>
      <c r="J293" s="16"/>
    </row>
    <row r="294" customHeight="1" spans="1:10">
      <c r="A294" s="13">
        <v>190829</v>
      </c>
      <c r="B294" s="12">
        <v>20190829</v>
      </c>
      <c r="C294" s="9" t="s">
        <v>765</v>
      </c>
      <c r="D294" s="14" t="s">
        <v>766</v>
      </c>
      <c r="G294" s="16"/>
      <c r="H294" s="16"/>
      <c r="I294" s="23"/>
      <c r="J294" s="16"/>
    </row>
    <row r="295" customHeight="1" spans="1:10">
      <c r="A295" s="13">
        <v>190830</v>
      </c>
      <c r="B295" s="12">
        <v>20190830</v>
      </c>
      <c r="C295" s="9" t="s">
        <v>767</v>
      </c>
      <c r="D295" s="14" t="s">
        <v>325</v>
      </c>
      <c r="G295" s="16"/>
      <c r="H295" s="16"/>
      <c r="I295" s="23"/>
      <c r="J295" s="16"/>
    </row>
    <row r="296" customHeight="1" spans="1:10">
      <c r="A296" s="13">
        <v>190831</v>
      </c>
      <c r="B296" s="12">
        <v>20190831</v>
      </c>
      <c r="C296" s="9" t="s">
        <v>768</v>
      </c>
      <c r="D296" s="14" t="s">
        <v>326</v>
      </c>
      <c r="G296" s="16"/>
      <c r="H296" s="16"/>
      <c r="I296" s="23"/>
      <c r="J296" s="16"/>
    </row>
    <row r="297" customHeight="1" spans="1:10">
      <c r="A297" s="13">
        <v>190832</v>
      </c>
      <c r="B297" s="12">
        <v>20190832</v>
      </c>
      <c r="C297" s="9" t="s">
        <v>769</v>
      </c>
      <c r="D297" s="14" t="s">
        <v>327</v>
      </c>
      <c r="G297" s="16"/>
      <c r="H297" s="16"/>
      <c r="I297" s="23"/>
      <c r="J297" s="16"/>
    </row>
    <row r="298" customHeight="1" spans="1:10">
      <c r="A298" s="13">
        <v>190833</v>
      </c>
      <c r="B298" s="12">
        <v>20190833</v>
      </c>
      <c r="C298" s="9" t="s">
        <v>770</v>
      </c>
      <c r="D298" s="14" t="s">
        <v>328</v>
      </c>
      <c r="G298" s="16"/>
      <c r="H298" s="16"/>
      <c r="I298" s="23"/>
      <c r="J298" s="16"/>
    </row>
    <row r="299" customHeight="1" spans="1:10">
      <c r="A299" s="13">
        <v>190834</v>
      </c>
      <c r="B299" s="12">
        <v>20190834</v>
      </c>
      <c r="C299" s="9" t="s">
        <v>771</v>
      </c>
      <c r="D299" s="14" t="s">
        <v>329</v>
      </c>
      <c r="G299" s="16"/>
      <c r="H299" s="16"/>
      <c r="I299" s="23"/>
      <c r="J299" s="16"/>
    </row>
    <row r="300" customHeight="1" spans="1:10">
      <c r="A300" s="13">
        <v>190835</v>
      </c>
      <c r="B300" s="12">
        <v>20190835</v>
      </c>
      <c r="C300" s="9" t="s">
        <v>772</v>
      </c>
      <c r="D300" s="14" t="s">
        <v>773</v>
      </c>
      <c r="G300" s="16"/>
      <c r="H300" s="16"/>
      <c r="I300" s="23"/>
      <c r="J300" s="16"/>
    </row>
    <row r="301" customHeight="1" spans="1:10">
      <c r="A301" s="13">
        <v>190836</v>
      </c>
      <c r="B301" s="12">
        <v>20190836</v>
      </c>
      <c r="C301" s="9" t="s">
        <v>774</v>
      </c>
      <c r="D301" s="14" t="s">
        <v>331</v>
      </c>
      <c r="G301" s="16"/>
      <c r="H301" s="16"/>
      <c r="I301" s="23"/>
      <c r="J301" s="16"/>
    </row>
    <row r="302" customHeight="1" spans="1:10">
      <c r="A302" s="13">
        <v>190837</v>
      </c>
      <c r="B302" s="12">
        <v>20190837</v>
      </c>
      <c r="C302" s="9" t="s">
        <v>775</v>
      </c>
      <c r="D302" s="14" t="s">
        <v>332</v>
      </c>
      <c r="G302" s="16"/>
      <c r="H302" s="16"/>
      <c r="I302" s="23"/>
      <c r="J302" s="16"/>
    </row>
    <row r="303" customHeight="1" spans="1:10">
      <c r="A303" s="13">
        <v>190838</v>
      </c>
      <c r="B303" s="12">
        <v>20190838</v>
      </c>
      <c r="C303" s="9" t="s">
        <v>776</v>
      </c>
      <c r="D303" s="14" t="s">
        <v>333</v>
      </c>
      <c r="G303" s="16"/>
      <c r="H303" s="16"/>
      <c r="I303" s="23"/>
      <c r="J303" s="16"/>
    </row>
    <row r="304" customHeight="1" spans="1:10">
      <c r="A304" s="13">
        <v>190839</v>
      </c>
      <c r="B304" s="12">
        <v>20190839</v>
      </c>
      <c r="C304" s="9" t="s">
        <v>777</v>
      </c>
      <c r="D304" s="14" t="s">
        <v>334</v>
      </c>
      <c r="G304" s="16"/>
      <c r="H304" s="16"/>
      <c r="I304" s="23"/>
      <c r="J304" s="16"/>
    </row>
    <row r="305" customHeight="1" spans="1:10">
      <c r="A305" s="11">
        <v>190430</v>
      </c>
      <c r="B305" s="12">
        <v>20190840</v>
      </c>
      <c r="C305" s="9" t="s">
        <v>466</v>
      </c>
      <c r="D305" s="19" t="s">
        <v>335</v>
      </c>
      <c r="G305" s="24"/>
      <c r="H305" s="16"/>
      <c r="I305" s="23"/>
      <c r="J305" s="24"/>
    </row>
    <row r="306" customHeight="1" spans="1:10">
      <c r="A306" s="11">
        <v>190525</v>
      </c>
      <c r="B306" s="12">
        <v>20190841</v>
      </c>
      <c r="C306" s="9" t="s">
        <v>468</v>
      </c>
      <c r="D306" s="19" t="s">
        <v>336</v>
      </c>
      <c r="G306" s="24"/>
      <c r="H306" s="16"/>
      <c r="I306" s="23"/>
      <c r="J306" s="24"/>
    </row>
    <row r="307" customHeight="1" spans="1:10">
      <c r="A307" s="11">
        <v>190615</v>
      </c>
      <c r="B307" s="12">
        <v>20190842</v>
      </c>
      <c r="C307" s="9" t="s">
        <v>470</v>
      </c>
      <c r="D307" s="19" t="s">
        <v>337</v>
      </c>
      <c r="G307" s="24"/>
      <c r="H307" s="16"/>
      <c r="I307" s="23"/>
      <c r="J307" s="24"/>
    </row>
    <row r="308" customHeight="1" spans="1:10">
      <c r="A308" s="11">
        <v>190719</v>
      </c>
      <c r="B308" s="12">
        <v>20190843</v>
      </c>
      <c r="C308" s="9" t="s">
        <v>472</v>
      </c>
      <c r="D308" s="19" t="s">
        <v>338</v>
      </c>
      <c r="G308" s="24"/>
      <c r="H308" s="16"/>
      <c r="I308" s="23"/>
      <c r="J308" s="24"/>
    </row>
    <row r="309" customHeight="1" spans="1:10">
      <c r="A309" s="15">
        <v>190736</v>
      </c>
      <c r="B309" s="16">
        <v>20190844</v>
      </c>
      <c r="C309" s="21" t="s">
        <v>474</v>
      </c>
      <c r="D309" s="22" t="s">
        <v>339</v>
      </c>
      <c r="G309" s="24"/>
      <c r="H309" s="16"/>
      <c r="I309" s="23"/>
      <c r="J309" s="24"/>
    </row>
    <row r="310" s="1" customFormat="1" customHeight="1" spans="3:10">
      <c r="C310" s="27"/>
      <c r="G310" s="2"/>
      <c r="H310" s="2"/>
      <c r="I310" s="4"/>
      <c r="J310" s="2"/>
    </row>
    <row r="311" customHeight="1" spans="3:3">
      <c r="C311" s="4"/>
    </row>
    <row r="312" customHeight="1" spans="3:3">
      <c r="C312" s="4"/>
    </row>
    <row r="313" customHeight="1" spans="3:3">
      <c r="C313" s="4"/>
    </row>
    <row r="314" customHeight="1" spans="3:3">
      <c r="C314" s="4"/>
    </row>
    <row r="315" customHeight="1" spans="3:3">
      <c r="C315" s="4"/>
    </row>
    <row r="316" customHeight="1" spans="3:3">
      <c r="C316" s="4"/>
    </row>
    <row r="317" customHeight="1" spans="3:3">
      <c r="C317" s="4"/>
    </row>
    <row r="318" customHeight="1" spans="3:3">
      <c r="C318" s="4"/>
    </row>
    <row r="319" customHeight="1" spans="3:3">
      <c r="C319" s="4"/>
    </row>
    <row r="320" customHeight="1" spans="3:3">
      <c r="C320" s="4"/>
    </row>
    <row r="321" customHeight="1" spans="3:3">
      <c r="C321" s="4"/>
    </row>
    <row r="322" customHeight="1" spans="3:3">
      <c r="C322" s="4"/>
    </row>
    <row r="323" customHeight="1" spans="3:3">
      <c r="C323" s="4"/>
    </row>
    <row r="324" customHeight="1" spans="3:3">
      <c r="C324" s="4"/>
    </row>
    <row r="325" customHeight="1" spans="3:3">
      <c r="C325" s="4"/>
    </row>
    <row r="326" customHeight="1" spans="3:3">
      <c r="C326" s="4"/>
    </row>
    <row r="327" customHeight="1" spans="3:3">
      <c r="C327" s="4"/>
    </row>
    <row r="328" customHeight="1" spans="3:3">
      <c r="C328" s="4"/>
    </row>
    <row r="329" customHeight="1" spans="3:3">
      <c r="C329" s="4"/>
    </row>
    <row r="330" customHeight="1" spans="3:3">
      <c r="C330" s="4"/>
    </row>
    <row r="331" customHeight="1" spans="3:3">
      <c r="C331" s="4"/>
    </row>
    <row r="332" customHeight="1" spans="3:3">
      <c r="C332" s="4"/>
    </row>
    <row r="333" customHeight="1" spans="3:3">
      <c r="C333" s="4"/>
    </row>
    <row r="334" customHeight="1" spans="3:3">
      <c r="C334" s="4"/>
    </row>
    <row r="335" customHeight="1" spans="3:3">
      <c r="C335" s="4"/>
    </row>
    <row r="336" customHeight="1" spans="3:3">
      <c r="C336" s="4"/>
    </row>
    <row r="337" customHeight="1" spans="3:3">
      <c r="C337" s="4"/>
    </row>
    <row r="338" customHeight="1" spans="3:3">
      <c r="C338" s="4"/>
    </row>
    <row r="339" customHeight="1" spans="3:3">
      <c r="C339" s="4"/>
    </row>
    <row r="340" customHeight="1" spans="3:3">
      <c r="C340" s="4"/>
    </row>
    <row r="341" customHeight="1" spans="3:3">
      <c r="C341" s="4"/>
    </row>
    <row r="342" customHeight="1" spans="3:3">
      <c r="C342" s="4"/>
    </row>
    <row r="343" customHeight="1" spans="3:3">
      <c r="C343" s="4"/>
    </row>
    <row r="344" customHeight="1" spans="3:3">
      <c r="C344" s="4"/>
    </row>
    <row r="345" customHeight="1" spans="3:3">
      <c r="C345" s="4"/>
    </row>
    <row r="346" customHeight="1" spans="3:3">
      <c r="C346" s="4"/>
    </row>
    <row r="347" customHeight="1" spans="3:3">
      <c r="C347" s="4"/>
    </row>
    <row r="348" customHeight="1" spans="3:3">
      <c r="C348" s="4"/>
    </row>
    <row r="349" customHeight="1" spans="3:3">
      <c r="C349" s="4"/>
    </row>
    <row r="350" customHeight="1" spans="3:3">
      <c r="C350" s="4"/>
    </row>
    <row r="351" customHeight="1" spans="3:3">
      <c r="C351" s="4"/>
    </row>
    <row r="352" customHeight="1" spans="3:3">
      <c r="C352" s="4"/>
    </row>
    <row r="353" customHeight="1" spans="3:3">
      <c r="C353" s="4"/>
    </row>
    <row r="354" customHeight="1" spans="3:3">
      <c r="C354" s="4"/>
    </row>
    <row r="355" customHeight="1" spans="3:3">
      <c r="C355" s="4"/>
    </row>
    <row r="356" customHeight="1" spans="3:3">
      <c r="C356" s="4"/>
    </row>
    <row r="357" customHeight="1" spans="3:3">
      <c r="C357" s="4"/>
    </row>
    <row r="358" customHeight="1" spans="3:3">
      <c r="C358" s="4"/>
    </row>
    <row r="359" customHeight="1" spans="3:3">
      <c r="C359" s="4"/>
    </row>
    <row r="360" customHeight="1" spans="3:3">
      <c r="C360" s="4"/>
    </row>
    <row r="361" customHeight="1" spans="3:3">
      <c r="C361" s="4"/>
    </row>
    <row r="362" customHeight="1" spans="3:3">
      <c r="C362" s="4"/>
    </row>
    <row r="363" customHeight="1" spans="3:3">
      <c r="C363" s="4"/>
    </row>
    <row r="364" customHeight="1" spans="3:3">
      <c r="C364" s="4"/>
    </row>
    <row r="365" customHeight="1" spans="3:3">
      <c r="C365" s="4"/>
    </row>
    <row r="366" customHeight="1" spans="3:3">
      <c r="C366" s="4"/>
    </row>
    <row r="367" customHeight="1" spans="3:3">
      <c r="C367" s="4"/>
    </row>
    <row r="368" customHeight="1" spans="3:3">
      <c r="C368" s="4"/>
    </row>
    <row r="369" customHeight="1" spans="3:3">
      <c r="C369" s="4"/>
    </row>
    <row r="370" customHeight="1" spans="3:3">
      <c r="C370" s="4"/>
    </row>
    <row r="371" customHeight="1" spans="3:3">
      <c r="C371" s="4"/>
    </row>
    <row r="372" customHeight="1" spans="3:3">
      <c r="C372" s="4"/>
    </row>
    <row r="373" customHeight="1" spans="3:3">
      <c r="C373" s="4"/>
    </row>
    <row r="374" customHeight="1" spans="3:3">
      <c r="C374" s="4"/>
    </row>
    <row r="375" customHeight="1" spans="3:3">
      <c r="C375" s="4"/>
    </row>
    <row r="376" customHeight="1" spans="3:3">
      <c r="C376" s="4"/>
    </row>
    <row r="377" customHeight="1" spans="3:3">
      <c r="C377" s="4"/>
    </row>
    <row r="378" customHeight="1" spans="3:3">
      <c r="C378" s="4"/>
    </row>
    <row r="379" customHeight="1" spans="3:3">
      <c r="C379" s="4"/>
    </row>
    <row r="380" customHeight="1" spans="3:3">
      <c r="C380" s="4"/>
    </row>
    <row r="381" customHeight="1" spans="3:3">
      <c r="C381" s="4"/>
    </row>
    <row r="382" customHeight="1" spans="3:3">
      <c r="C382" s="4"/>
    </row>
    <row r="383" customHeight="1" spans="3:3">
      <c r="C383" s="4"/>
    </row>
    <row r="384" customHeight="1" spans="3:3">
      <c r="C384" s="4"/>
    </row>
    <row r="385" customHeight="1" spans="3:3">
      <c r="C385" s="4"/>
    </row>
    <row r="386" customHeight="1" spans="3:3">
      <c r="C386" s="4"/>
    </row>
    <row r="387" customHeight="1" spans="3:3">
      <c r="C387" s="4"/>
    </row>
    <row r="388" customHeight="1" spans="3:3">
      <c r="C388" s="4"/>
    </row>
    <row r="389" customHeight="1" spans="3:3">
      <c r="C389" s="4"/>
    </row>
    <row r="390" customHeight="1" spans="3:3">
      <c r="C390" s="4"/>
    </row>
    <row r="391" customHeight="1" spans="3:3">
      <c r="C391" s="4"/>
    </row>
    <row r="392" customHeight="1" spans="3:3">
      <c r="C392" s="4"/>
    </row>
    <row r="393" customHeight="1" spans="3:3">
      <c r="C393" s="4"/>
    </row>
    <row r="394" customHeight="1" spans="3:3">
      <c r="C394" s="4"/>
    </row>
    <row r="395" customHeight="1" spans="3:3">
      <c r="C395" s="4"/>
    </row>
    <row r="396" customHeight="1" spans="3:3">
      <c r="C396" s="4"/>
    </row>
    <row r="397" customHeight="1" spans="3:3">
      <c r="C397" s="4"/>
    </row>
    <row r="398" customHeight="1" spans="3:3">
      <c r="C398" s="4"/>
    </row>
    <row r="399" customHeight="1" spans="3:3">
      <c r="C399" s="4"/>
    </row>
    <row r="400" customHeight="1" spans="3:3">
      <c r="C400" s="4"/>
    </row>
    <row r="401" customHeight="1" spans="3:3">
      <c r="C401" s="4"/>
    </row>
    <row r="402" customHeight="1" spans="3:3">
      <c r="C402" s="4"/>
    </row>
    <row r="403" customHeight="1" spans="3:3">
      <c r="C403" s="4"/>
    </row>
    <row r="404" customHeight="1" spans="3:3">
      <c r="C404" s="4"/>
    </row>
    <row r="405" customHeight="1" spans="3:3">
      <c r="C405" s="4"/>
    </row>
    <row r="406" customHeight="1" spans="3:3">
      <c r="C406" s="4"/>
    </row>
    <row r="407" customHeight="1" spans="3:3">
      <c r="C407" s="4"/>
    </row>
    <row r="408" customHeight="1" spans="3:3">
      <c r="C408" s="4"/>
    </row>
    <row r="409" customHeight="1" spans="3:3">
      <c r="C409" s="4"/>
    </row>
    <row r="410" customHeight="1" spans="3:3">
      <c r="C410" s="4"/>
    </row>
    <row r="411" customHeight="1" spans="3:3">
      <c r="C411" s="4"/>
    </row>
    <row r="412" customHeight="1" spans="3:3">
      <c r="C412" s="4"/>
    </row>
    <row r="413" customHeight="1" spans="3:3">
      <c r="C413" s="4"/>
    </row>
    <row r="414" customHeight="1" spans="3:3">
      <c r="C414" s="4"/>
    </row>
    <row r="415" customHeight="1" spans="3:3">
      <c r="C415" s="4"/>
    </row>
    <row r="416" customHeight="1" spans="3:3">
      <c r="C416" s="4"/>
    </row>
    <row r="417" customHeight="1" spans="3:3">
      <c r="C417" s="4"/>
    </row>
    <row r="418" customHeight="1" spans="3:3">
      <c r="C418" s="4"/>
    </row>
    <row r="419" customHeight="1" spans="3:3">
      <c r="C419" s="4"/>
    </row>
    <row r="420" customHeight="1" spans="3:3">
      <c r="C420" s="4"/>
    </row>
    <row r="421" customHeight="1" spans="3:3">
      <c r="C421" s="4"/>
    </row>
    <row r="422" customHeight="1" spans="3:3">
      <c r="C422" s="4"/>
    </row>
    <row r="423" customHeight="1" spans="3:3">
      <c r="C423" s="4"/>
    </row>
    <row r="424" customHeight="1" spans="3:3">
      <c r="C424" s="4"/>
    </row>
    <row r="425" customHeight="1" spans="3:3">
      <c r="C425" s="4"/>
    </row>
    <row r="426" customHeight="1" spans="3:3">
      <c r="C426" s="4"/>
    </row>
    <row r="427" customHeight="1" spans="3:3">
      <c r="C427" s="4"/>
    </row>
    <row r="428" customHeight="1" spans="3:3">
      <c r="C428" s="4"/>
    </row>
    <row r="429" customHeight="1" spans="3:3">
      <c r="C429" s="4"/>
    </row>
    <row r="430" customHeight="1" spans="3:3">
      <c r="C430" s="4"/>
    </row>
    <row r="431" customHeight="1" spans="3:3">
      <c r="C431" s="4"/>
    </row>
    <row r="432" customHeight="1" spans="3:3">
      <c r="C432" s="4"/>
    </row>
    <row r="433" customHeight="1" spans="3:3">
      <c r="C433" s="4"/>
    </row>
    <row r="434" customHeight="1" spans="3:3">
      <c r="C434" s="4"/>
    </row>
    <row r="435" customHeight="1" spans="3:3">
      <c r="C435" s="4"/>
    </row>
    <row r="436" customHeight="1" spans="3:3">
      <c r="C436" s="4"/>
    </row>
    <row r="437" customHeight="1" spans="3:3">
      <c r="C437" s="4"/>
    </row>
    <row r="438" customHeight="1" spans="3:3">
      <c r="C438" s="4"/>
    </row>
    <row r="439" customHeight="1" spans="3:3">
      <c r="C439" s="4"/>
    </row>
    <row r="440" customHeight="1" spans="3:3">
      <c r="C440" s="4"/>
    </row>
    <row r="441" customHeight="1" spans="3:3">
      <c r="C441" s="4"/>
    </row>
    <row r="442" customHeight="1" spans="3:3">
      <c r="C442" s="4"/>
    </row>
    <row r="443" customHeight="1" spans="3:3">
      <c r="C443" s="4"/>
    </row>
    <row r="444" customHeight="1" spans="3:3">
      <c r="C444" s="4"/>
    </row>
    <row r="445" customHeight="1" spans="3:3">
      <c r="C445" s="4"/>
    </row>
    <row r="446" customHeight="1" spans="3:3">
      <c r="C446" s="4"/>
    </row>
    <row r="447" customHeight="1" spans="3:3">
      <c r="C447" s="4"/>
    </row>
    <row r="448" customHeight="1" spans="3:3">
      <c r="C448" s="4"/>
    </row>
    <row r="449" customHeight="1" spans="3:3">
      <c r="C449" s="4"/>
    </row>
    <row r="450" customHeight="1" spans="3:3">
      <c r="C450" s="4"/>
    </row>
    <row r="451" customHeight="1" spans="3:3">
      <c r="C451" s="4"/>
    </row>
    <row r="452" customHeight="1" spans="3:3">
      <c r="C452" s="4"/>
    </row>
    <row r="453" customHeight="1" spans="3:3">
      <c r="C453" s="4"/>
    </row>
    <row r="454" customHeight="1" spans="3:3">
      <c r="C454" s="4"/>
    </row>
    <row r="455" customHeight="1" spans="3:3">
      <c r="C455" s="4"/>
    </row>
    <row r="456" customHeight="1" spans="3:3">
      <c r="C456" s="4"/>
    </row>
    <row r="457" customHeight="1" spans="3:3">
      <c r="C457" s="4"/>
    </row>
    <row r="458" customHeight="1" spans="3:3">
      <c r="C458" s="4"/>
    </row>
    <row r="459" customHeight="1" spans="3:3">
      <c r="C459" s="4"/>
    </row>
    <row r="460" customHeight="1" spans="3:3">
      <c r="C460" s="4"/>
    </row>
    <row r="461" customHeight="1" spans="3:3">
      <c r="C461" s="4"/>
    </row>
    <row r="462" customHeight="1" spans="3:3">
      <c r="C462" s="4"/>
    </row>
    <row r="463" customHeight="1" spans="3:3">
      <c r="C463" s="4"/>
    </row>
    <row r="464" customHeight="1" spans="3:3">
      <c r="C464" s="4"/>
    </row>
    <row r="465" customHeight="1" spans="3:3">
      <c r="C465" s="4"/>
    </row>
    <row r="466" customHeight="1" spans="3:3">
      <c r="C466" s="4"/>
    </row>
    <row r="467" customHeight="1" spans="3:3">
      <c r="C467" s="4"/>
    </row>
    <row r="468" customHeight="1" spans="3:3">
      <c r="C468" s="4"/>
    </row>
    <row r="469" customHeight="1" spans="3:3">
      <c r="C469" s="4"/>
    </row>
    <row r="470" customHeight="1" spans="3:3">
      <c r="C470" s="4"/>
    </row>
    <row r="471" customHeight="1" spans="3:3">
      <c r="C471" s="4"/>
    </row>
    <row r="472" customHeight="1" spans="3:3">
      <c r="C472" s="4"/>
    </row>
    <row r="473" customHeight="1" spans="3:3">
      <c r="C473" s="4"/>
    </row>
    <row r="474" customHeight="1" spans="3:3">
      <c r="C474" s="4"/>
    </row>
    <row r="475" customHeight="1" spans="3:3">
      <c r="C475" s="4"/>
    </row>
    <row r="476" customHeight="1" spans="3:3">
      <c r="C476" s="4"/>
    </row>
    <row r="477" customHeight="1" spans="3:3">
      <c r="C477" s="4"/>
    </row>
    <row r="478" customHeight="1" spans="3:3">
      <c r="C478" s="4"/>
    </row>
    <row r="479" customHeight="1" spans="3:3">
      <c r="C479" s="4"/>
    </row>
    <row r="480" customHeight="1" spans="3:3">
      <c r="C480" s="4"/>
    </row>
    <row r="481" customHeight="1" spans="3:3">
      <c r="C481" s="4"/>
    </row>
    <row r="482" customHeight="1" spans="3:3">
      <c r="C482" s="4"/>
    </row>
    <row r="483" customHeight="1" spans="3:3">
      <c r="C483" s="4"/>
    </row>
    <row r="484" customHeight="1" spans="3:3">
      <c r="C484" s="4"/>
    </row>
    <row r="485" customHeight="1" spans="3:3">
      <c r="C485" s="4"/>
    </row>
    <row r="486" customHeight="1" spans="3:3">
      <c r="C486" s="4"/>
    </row>
    <row r="487" customHeight="1" spans="3:3">
      <c r="C487" s="4"/>
    </row>
    <row r="488" customHeight="1" spans="3:3">
      <c r="C488" s="4"/>
    </row>
    <row r="489" customHeight="1" spans="3:3">
      <c r="C489" s="4"/>
    </row>
    <row r="490" customHeight="1" spans="3:3">
      <c r="C490" s="4"/>
    </row>
    <row r="491" customHeight="1" spans="3:3">
      <c r="C491" s="4"/>
    </row>
    <row r="492" customHeight="1" spans="3:3">
      <c r="C492" s="4"/>
    </row>
    <row r="493" customHeight="1" spans="3:3">
      <c r="C493" s="4"/>
    </row>
    <row r="494" customHeight="1" spans="3:3">
      <c r="C494" s="4"/>
    </row>
    <row r="495" customHeight="1" spans="3:3">
      <c r="C495" s="4"/>
    </row>
    <row r="496" customHeight="1" spans="3:3">
      <c r="C496" s="4"/>
    </row>
    <row r="497" customHeight="1" spans="3:3">
      <c r="C497" s="4"/>
    </row>
    <row r="498" customHeight="1" spans="3:3">
      <c r="C498" s="4"/>
    </row>
    <row r="499" customHeight="1" spans="3:3">
      <c r="C499" s="4"/>
    </row>
    <row r="500" customHeight="1" spans="3:3">
      <c r="C500" s="4"/>
    </row>
    <row r="501" customHeight="1" spans="3:3">
      <c r="C501" s="4"/>
    </row>
    <row r="502" customHeight="1" spans="3:3">
      <c r="C502" s="4"/>
    </row>
    <row r="503" customHeight="1" spans="3:3">
      <c r="C503" s="4"/>
    </row>
    <row r="504" customHeight="1" spans="3:3">
      <c r="C504" s="28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0"/>
  <sheetViews>
    <sheetView view="pageBreakPreview" zoomScaleNormal="100" zoomScaleSheetLayoutView="100" workbookViewId="0">
      <pane xSplit="2" ySplit="1" topLeftCell="D23" activePane="bottomRight" state="frozen"/>
      <selection/>
      <selection pane="topRight"/>
      <selection pane="bottomLeft"/>
      <selection pane="bottomRight" activeCell="L56" sqref="L56"/>
    </sheetView>
  </sheetViews>
  <sheetFormatPr defaultColWidth="9" defaultRowHeight="30" customHeight="1"/>
  <cols>
    <col min="1" max="1" width="10" style="167" customWidth="1"/>
    <col min="2" max="2" width="14.875" style="167" customWidth="1"/>
    <col min="3" max="13" width="8.625" style="167" customWidth="1"/>
    <col min="14" max="16384" width="9" style="167"/>
  </cols>
  <sheetData>
    <row r="1" customHeight="1" spans="1:21">
      <c r="A1" s="106" t="s">
        <v>0</v>
      </c>
      <c r="B1" s="106" t="s">
        <v>69</v>
      </c>
      <c r="C1" s="168" t="s">
        <v>2</v>
      </c>
      <c r="D1" s="168" t="s">
        <v>3</v>
      </c>
      <c r="E1" s="168" t="s">
        <v>4</v>
      </c>
      <c r="F1" s="169" t="s">
        <v>5</v>
      </c>
      <c r="G1" s="169" t="s">
        <v>6</v>
      </c>
      <c r="H1" s="169" t="s">
        <v>7</v>
      </c>
      <c r="I1" s="178" t="s">
        <v>8</v>
      </c>
      <c r="J1" s="191" t="s">
        <v>9</v>
      </c>
      <c r="K1" s="178" t="s">
        <v>10</v>
      </c>
      <c r="L1" s="180" t="s">
        <v>11</v>
      </c>
      <c r="M1" s="180" t="s">
        <v>12</v>
      </c>
      <c r="N1" s="146" t="s">
        <v>13</v>
      </c>
      <c r="O1" s="146" t="s">
        <v>14</v>
      </c>
      <c r="P1" s="146" t="s">
        <v>15</v>
      </c>
      <c r="Q1" s="146" t="s">
        <v>16</v>
      </c>
      <c r="R1" s="146" t="s">
        <v>17</v>
      </c>
      <c r="S1" s="146" t="s">
        <v>18</v>
      </c>
      <c r="T1" s="146" t="s">
        <v>19</v>
      </c>
      <c r="U1" s="146" t="s">
        <v>20</v>
      </c>
    </row>
    <row r="2" ht="18" customHeight="1" spans="1:21">
      <c r="A2" s="106">
        <v>190201</v>
      </c>
      <c r="B2" s="107" t="s">
        <v>70</v>
      </c>
      <c r="C2" s="105">
        <v>65</v>
      </c>
      <c r="D2" s="105">
        <v>29</v>
      </c>
      <c r="E2" s="105">
        <v>35</v>
      </c>
      <c r="F2" s="105">
        <v>45</v>
      </c>
      <c r="G2" s="105">
        <v>25</v>
      </c>
      <c r="H2" s="105">
        <v>4</v>
      </c>
      <c r="I2" s="105">
        <v>5</v>
      </c>
      <c r="J2" s="105">
        <v>41</v>
      </c>
      <c r="K2" s="180">
        <f>C2+D2+E2+F2+G2+H2+I2+J2</f>
        <v>249</v>
      </c>
      <c r="L2" s="180">
        <f>RANK(K2,$K$2:$K$37,0)</f>
        <v>32</v>
      </c>
      <c r="M2" s="114">
        <f>总表!L41</f>
        <v>287</v>
      </c>
      <c r="N2" s="114">
        <f>总表!N41</f>
        <v>231</v>
      </c>
      <c r="O2" s="114">
        <f>总表!O41</f>
        <v>231</v>
      </c>
      <c r="P2" s="114">
        <f>总表!P41</f>
        <v>259</v>
      </c>
      <c r="Q2" s="114">
        <f>总表!Q41</f>
        <v>288</v>
      </c>
      <c r="R2" s="114">
        <f>总表!R41</f>
        <v>290</v>
      </c>
      <c r="S2" s="114">
        <f>总表!S41</f>
        <v>302</v>
      </c>
      <c r="T2" s="114">
        <f>总表!T41</f>
        <v>301</v>
      </c>
      <c r="U2" s="114">
        <f>总表!U41</f>
        <v>245</v>
      </c>
    </row>
    <row r="3" ht="18" customHeight="1" spans="1:21">
      <c r="A3" s="106">
        <v>190202</v>
      </c>
      <c r="B3" s="107" t="s">
        <v>71</v>
      </c>
      <c r="C3" s="105">
        <v>63.5</v>
      </c>
      <c r="D3" s="105">
        <v>99</v>
      </c>
      <c r="E3" s="105">
        <v>48.5</v>
      </c>
      <c r="F3" s="105">
        <v>74</v>
      </c>
      <c r="G3" s="105">
        <v>65</v>
      </c>
      <c r="H3" s="105">
        <v>40</v>
      </c>
      <c r="I3" s="105">
        <v>60</v>
      </c>
      <c r="J3" s="105">
        <v>79</v>
      </c>
      <c r="K3" s="180">
        <f t="shared" ref="K3:K37" si="0">C3+D3+E3+F3+G3+H3+I3+J3</f>
        <v>529</v>
      </c>
      <c r="L3" s="180">
        <f>RANK(K3,$K$2:$K$37,0)</f>
        <v>10</v>
      </c>
      <c r="M3" s="114">
        <f>总表!L42</f>
        <v>150</v>
      </c>
      <c r="N3" s="114">
        <f>总表!N42</f>
        <v>239</v>
      </c>
      <c r="O3" s="114">
        <f>总表!O42</f>
        <v>30</v>
      </c>
      <c r="P3" s="114">
        <f>总表!P42</f>
        <v>216</v>
      </c>
      <c r="Q3" s="114">
        <f>总表!Q42</f>
        <v>163</v>
      </c>
      <c r="R3" s="114">
        <f>总表!R42</f>
        <v>191</v>
      </c>
      <c r="S3" s="114">
        <f>总表!S42</f>
        <v>239</v>
      </c>
      <c r="T3" s="114">
        <f>总表!T42</f>
        <v>174</v>
      </c>
      <c r="U3" s="114">
        <f>总表!U42</f>
        <v>86</v>
      </c>
    </row>
    <row r="4" ht="18" customHeight="1" spans="1:21">
      <c r="A4" s="106">
        <v>190204</v>
      </c>
      <c r="B4" s="107" t="s">
        <v>72</v>
      </c>
      <c r="C4" s="105">
        <v>61</v>
      </c>
      <c r="D4" s="105">
        <v>11</v>
      </c>
      <c r="E4" s="105">
        <v>40</v>
      </c>
      <c r="F4" s="105">
        <v>47</v>
      </c>
      <c r="G4" s="105">
        <v>38</v>
      </c>
      <c r="H4" s="105">
        <v>22</v>
      </c>
      <c r="I4" s="105">
        <v>33</v>
      </c>
      <c r="J4" s="105">
        <v>41</v>
      </c>
      <c r="K4" s="180">
        <f t="shared" si="0"/>
        <v>293</v>
      </c>
      <c r="L4" s="180">
        <f t="shared" ref="L4:L37" si="1">RANK(K4,$K$2:$K$37,0)</f>
        <v>29</v>
      </c>
      <c r="M4" s="114">
        <f>总表!L43</f>
        <v>277</v>
      </c>
      <c r="N4" s="114">
        <f>总表!N43</f>
        <v>249</v>
      </c>
      <c r="O4" s="114">
        <f>总表!O43</f>
        <v>281</v>
      </c>
      <c r="P4" s="114">
        <f>总表!P43</f>
        <v>247</v>
      </c>
      <c r="Q4" s="114">
        <f>总表!Q43</f>
        <v>286</v>
      </c>
      <c r="R4" s="114">
        <f>总表!R43</f>
        <v>276</v>
      </c>
      <c r="S4" s="114">
        <f>总表!S43</f>
        <v>285</v>
      </c>
      <c r="T4" s="114">
        <f>总表!T43</f>
        <v>272</v>
      </c>
      <c r="U4" s="114">
        <f>总表!U43</f>
        <v>245</v>
      </c>
    </row>
    <row r="5" ht="18" customHeight="1" spans="1:21">
      <c r="A5" s="106">
        <v>190205</v>
      </c>
      <c r="B5" s="107" t="s">
        <v>73</v>
      </c>
      <c r="C5" s="105">
        <v>96.5</v>
      </c>
      <c r="D5" s="105">
        <v>55.5</v>
      </c>
      <c r="E5" s="105">
        <v>51.5</v>
      </c>
      <c r="F5" s="105">
        <v>74</v>
      </c>
      <c r="G5" s="105">
        <v>81</v>
      </c>
      <c r="H5" s="105">
        <v>70</v>
      </c>
      <c r="I5" s="105">
        <v>66</v>
      </c>
      <c r="J5" s="105">
        <v>58</v>
      </c>
      <c r="K5" s="180">
        <f t="shared" si="0"/>
        <v>552.5</v>
      </c>
      <c r="L5" s="180">
        <f t="shared" si="1"/>
        <v>6</v>
      </c>
      <c r="M5" s="114">
        <f>总表!L44</f>
        <v>133</v>
      </c>
      <c r="N5" s="114">
        <f>总表!N44</f>
        <v>31</v>
      </c>
      <c r="O5" s="114">
        <f>总表!O44</f>
        <v>165</v>
      </c>
      <c r="P5" s="114">
        <f>总表!P44</f>
        <v>207</v>
      </c>
      <c r="Q5" s="114">
        <f>总表!Q44</f>
        <v>163</v>
      </c>
      <c r="R5" s="114">
        <f>总表!R44</f>
        <v>83</v>
      </c>
      <c r="S5" s="114">
        <f>总表!S44</f>
        <v>93</v>
      </c>
      <c r="T5" s="114">
        <f>总表!T44</f>
        <v>137</v>
      </c>
      <c r="U5" s="114">
        <f>总表!U44</f>
        <v>167</v>
      </c>
    </row>
    <row r="6" ht="18" customHeight="1" spans="1:21">
      <c r="A6" s="106">
        <v>190206</v>
      </c>
      <c r="B6" s="107" t="s">
        <v>74</v>
      </c>
      <c r="C6" s="105">
        <v>82</v>
      </c>
      <c r="D6" s="105">
        <v>28.5</v>
      </c>
      <c r="E6" s="105">
        <v>51.5</v>
      </c>
      <c r="F6" s="105">
        <v>82</v>
      </c>
      <c r="G6" s="105">
        <v>83</v>
      </c>
      <c r="H6" s="105">
        <v>47</v>
      </c>
      <c r="I6" s="105">
        <v>35</v>
      </c>
      <c r="J6" s="105">
        <v>38</v>
      </c>
      <c r="K6" s="180">
        <f t="shared" si="0"/>
        <v>447</v>
      </c>
      <c r="L6" s="180">
        <f t="shared" si="1"/>
        <v>19</v>
      </c>
      <c r="M6" s="114">
        <f>总表!L45</f>
        <v>214</v>
      </c>
      <c r="N6" s="114">
        <f>总表!N45</f>
        <v>130</v>
      </c>
      <c r="O6" s="114">
        <f>总表!O45</f>
        <v>232</v>
      </c>
      <c r="P6" s="114">
        <f>总表!P45</f>
        <v>207</v>
      </c>
      <c r="Q6" s="114">
        <f>总表!Q45</f>
        <v>73</v>
      </c>
      <c r="R6" s="114">
        <f>总表!R45</f>
        <v>58</v>
      </c>
      <c r="S6" s="114">
        <f>总表!S45</f>
        <v>203</v>
      </c>
      <c r="T6" s="114">
        <f>总表!T45</f>
        <v>270</v>
      </c>
      <c r="U6" s="114">
        <f>总表!U45</f>
        <v>254</v>
      </c>
    </row>
    <row r="7" ht="18" customHeight="1" spans="1:21">
      <c r="A7" s="106">
        <v>190207</v>
      </c>
      <c r="B7" s="107" t="s">
        <v>75</v>
      </c>
      <c r="C7" s="105">
        <v>64.5</v>
      </c>
      <c r="D7" s="105">
        <v>17</v>
      </c>
      <c r="E7" s="105">
        <v>54</v>
      </c>
      <c r="F7" s="105">
        <v>73</v>
      </c>
      <c r="G7" s="105">
        <v>52</v>
      </c>
      <c r="H7" s="105">
        <v>45</v>
      </c>
      <c r="I7" s="105">
        <v>54</v>
      </c>
      <c r="J7" s="105">
        <v>32</v>
      </c>
      <c r="K7" s="180">
        <f t="shared" si="0"/>
        <v>391.5</v>
      </c>
      <c r="L7" s="180">
        <f t="shared" si="1"/>
        <v>21</v>
      </c>
      <c r="M7" s="114">
        <f>总表!L46</f>
        <v>237</v>
      </c>
      <c r="N7" s="114">
        <f>总表!N46</f>
        <v>235</v>
      </c>
      <c r="O7" s="114">
        <f>总表!O46</f>
        <v>260</v>
      </c>
      <c r="P7" s="114">
        <f>总表!P46</f>
        <v>196</v>
      </c>
      <c r="Q7" s="114">
        <f>总表!Q46</f>
        <v>167</v>
      </c>
      <c r="R7" s="114">
        <f>总表!R46</f>
        <v>243</v>
      </c>
      <c r="S7" s="114">
        <f>总表!S46</f>
        <v>215</v>
      </c>
      <c r="T7" s="114">
        <f>总表!T46</f>
        <v>204</v>
      </c>
      <c r="U7" s="114">
        <f>总表!U46</f>
        <v>269</v>
      </c>
    </row>
    <row r="8" ht="18" customHeight="1" spans="1:21">
      <c r="A8" s="106">
        <v>190208</v>
      </c>
      <c r="B8" s="107" t="s">
        <v>76</v>
      </c>
      <c r="C8" s="105">
        <v>66.5</v>
      </c>
      <c r="D8" s="105">
        <v>27</v>
      </c>
      <c r="E8" s="105">
        <v>42</v>
      </c>
      <c r="F8" s="105">
        <v>67</v>
      </c>
      <c r="G8" s="105">
        <v>34</v>
      </c>
      <c r="H8" s="105">
        <v>38</v>
      </c>
      <c r="I8" s="105">
        <v>47</v>
      </c>
      <c r="J8" s="105">
        <v>57</v>
      </c>
      <c r="K8" s="180">
        <f t="shared" si="0"/>
        <v>378.5</v>
      </c>
      <c r="L8" s="180">
        <f t="shared" si="1"/>
        <v>22</v>
      </c>
      <c r="M8" s="114">
        <f>总表!L47</f>
        <v>242</v>
      </c>
      <c r="N8" s="114">
        <f>总表!N47</f>
        <v>226</v>
      </c>
      <c r="O8" s="114">
        <f>总表!O47</f>
        <v>235</v>
      </c>
      <c r="P8" s="114">
        <f>总表!P47</f>
        <v>237</v>
      </c>
      <c r="Q8" s="114">
        <f>总表!Q47</f>
        <v>209</v>
      </c>
      <c r="R8" s="114">
        <f>总表!R47</f>
        <v>284</v>
      </c>
      <c r="S8" s="114">
        <f>总表!S47</f>
        <v>249</v>
      </c>
      <c r="T8" s="114">
        <f>总表!T47</f>
        <v>229</v>
      </c>
      <c r="U8" s="114">
        <f>总表!U47</f>
        <v>174</v>
      </c>
    </row>
    <row r="9" ht="18" customHeight="1" spans="1:21">
      <c r="A9" s="106">
        <v>190209</v>
      </c>
      <c r="B9" s="107" t="s">
        <v>77</v>
      </c>
      <c r="C9" s="105">
        <v>93.5</v>
      </c>
      <c r="D9" s="105">
        <v>98.5</v>
      </c>
      <c r="E9" s="105">
        <v>83</v>
      </c>
      <c r="F9" s="105">
        <v>85</v>
      </c>
      <c r="G9" s="105">
        <v>78</v>
      </c>
      <c r="H9" s="105">
        <v>58</v>
      </c>
      <c r="I9" s="105">
        <v>78</v>
      </c>
      <c r="J9" s="105">
        <v>84</v>
      </c>
      <c r="K9" s="180">
        <f t="shared" si="0"/>
        <v>658</v>
      </c>
      <c r="L9" s="180">
        <f t="shared" si="1"/>
        <v>2</v>
      </c>
      <c r="M9" s="114">
        <f>总表!L48</f>
        <v>55</v>
      </c>
      <c r="N9" s="114">
        <f>总表!N48</f>
        <v>52</v>
      </c>
      <c r="O9" s="114">
        <f>总表!O48</f>
        <v>32</v>
      </c>
      <c r="P9" s="114">
        <f>总表!P48</f>
        <v>83</v>
      </c>
      <c r="Q9" s="114">
        <f>总表!Q48</f>
        <v>39</v>
      </c>
      <c r="R9" s="114">
        <f>总表!R48</f>
        <v>106</v>
      </c>
      <c r="S9" s="114">
        <f>总表!S48</f>
        <v>146</v>
      </c>
      <c r="T9" s="114">
        <f>总表!T48</f>
        <v>79</v>
      </c>
      <c r="U9" s="114">
        <f>总表!U48</f>
        <v>59</v>
      </c>
    </row>
    <row r="10" ht="18" customHeight="1" spans="1:21">
      <c r="A10" s="106">
        <v>190210</v>
      </c>
      <c r="B10" s="107" t="s">
        <v>78</v>
      </c>
      <c r="C10" s="105">
        <v>87.5</v>
      </c>
      <c r="D10" s="105">
        <v>101</v>
      </c>
      <c r="E10" s="105">
        <v>88.5</v>
      </c>
      <c r="F10" s="105">
        <v>75</v>
      </c>
      <c r="G10" s="105">
        <v>92</v>
      </c>
      <c r="H10" s="105">
        <v>75</v>
      </c>
      <c r="I10" s="105">
        <v>78</v>
      </c>
      <c r="J10" s="105">
        <v>87</v>
      </c>
      <c r="K10" s="180">
        <f t="shared" si="0"/>
        <v>684</v>
      </c>
      <c r="L10" s="180">
        <f t="shared" si="1"/>
        <v>1</v>
      </c>
      <c r="M10" s="114">
        <f>总表!L49</f>
        <v>45</v>
      </c>
      <c r="N10" s="114">
        <f>总表!N49</f>
        <v>88</v>
      </c>
      <c r="O10" s="114">
        <f>总表!O49</f>
        <v>23</v>
      </c>
      <c r="P10" s="114">
        <f>总表!P49</f>
        <v>53</v>
      </c>
      <c r="Q10" s="114">
        <f>总表!Q49</f>
        <v>147</v>
      </c>
      <c r="R10" s="114">
        <f>总表!R49</f>
        <v>8</v>
      </c>
      <c r="S10" s="114">
        <f>总表!S49</f>
        <v>69</v>
      </c>
      <c r="T10" s="114">
        <f>总表!T49</f>
        <v>79</v>
      </c>
      <c r="U10" s="114">
        <f>总表!U49</f>
        <v>36</v>
      </c>
    </row>
    <row r="11" ht="18" customHeight="1" spans="1:21">
      <c r="A11" s="106">
        <v>190211</v>
      </c>
      <c r="B11" s="107" t="s">
        <v>79</v>
      </c>
      <c r="C11" s="105">
        <v>67</v>
      </c>
      <c r="D11" s="105">
        <v>69.5</v>
      </c>
      <c r="E11" s="105">
        <v>91</v>
      </c>
      <c r="F11" s="105">
        <v>67</v>
      </c>
      <c r="G11" s="105">
        <v>84</v>
      </c>
      <c r="H11" s="105">
        <v>39</v>
      </c>
      <c r="I11" s="105">
        <v>72</v>
      </c>
      <c r="J11" s="105">
        <v>58</v>
      </c>
      <c r="K11" s="180">
        <f t="shared" si="0"/>
        <v>547.5</v>
      </c>
      <c r="L11" s="180">
        <f t="shared" si="1"/>
        <v>8</v>
      </c>
      <c r="M11" s="114">
        <f>总表!L50</f>
        <v>137</v>
      </c>
      <c r="N11" s="114">
        <f>总表!N50</f>
        <v>218</v>
      </c>
      <c r="O11" s="114">
        <f>总表!O50</f>
        <v>111</v>
      </c>
      <c r="P11" s="114">
        <f>总表!P50</f>
        <v>45</v>
      </c>
      <c r="Q11" s="114">
        <f>总表!Q50</f>
        <v>209</v>
      </c>
      <c r="R11" s="114">
        <f>总表!R50</f>
        <v>51</v>
      </c>
      <c r="S11" s="114">
        <f>总表!S50</f>
        <v>244</v>
      </c>
      <c r="T11" s="114">
        <f>总表!T50</f>
        <v>109</v>
      </c>
      <c r="U11" s="114">
        <f>总表!U50</f>
        <v>167</v>
      </c>
    </row>
    <row r="12" ht="18" customHeight="1" spans="1:21">
      <c r="A12" s="106">
        <v>190212</v>
      </c>
      <c r="B12" s="107" t="s">
        <v>80</v>
      </c>
      <c r="C12" s="105">
        <v>67</v>
      </c>
      <c r="D12" s="105">
        <v>49.5</v>
      </c>
      <c r="E12" s="105">
        <v>29.5</v>
      </c>
      <c r="F12" s="105">
        <v>60</v>
      </c>
      <c r="G12" s="105">
        <v>79</v>
      </c>
      <c r="H12" s="105">
        <v>24</v>
      </c>
      <c r="I12" s="105">
        <v>56</v>
      </c>
      <c r="J12" s="105">
        <v>51</v>
      </c>
      <c r="K12" s="180">
        <f t="shared" si="0"/>
        <v>416</v>
      </c>
      <c r="L12" s="180">
        <f t="shared" si="1"/>
        <v>20</v>
      </c>
      <c r="M12" s="114">
        <f>总表!L51</f>
        <v>228</v>
      </c>
      <c r="N12" s="114">
        <f>总表!N51</f>
        <v>218</v>
      </c>
      <c r="O12" s="114">
        <f>总表!O51</f>
        <v>178</v>
      </c>
      <c r="P12" s="114">
        <f>总表!P51</f>
        <v>272</v>
      </c>
      <c r="Q12" s="114">
        <f>总表!Q51</f>
        <v>250</v>
      </c>
      <c r="R12" s="114">
        <f>总表!R51</f>
        <v>97</v>
      </c>
      <c r="S12" s="114">
        <f>总表!S51</f>
        <v>280</v>
      </c>
      <c r="T12" s="114">
        <f>总表!T51</f>
        <v>194</v>
      </c>
      <c r="U12" s="114">
        <f>总表!U51</f>
        <v>200</v>
      </c>
    </row>
    <row r="13" ht="18" customHeight="1" spans="1:21">
      <c r="A13" s="106">
        <v>190213</v>
      </c>
      <c r="B13" s="107" t="s">
        <v>81</v>
      </c>
      <c r="C13" s="105">
        <v>27</v>
      </c>
      <c r="D13" s="105">
        <v>15</v>
      </c>
      <c r="E13" s="105">
        <v>25.5</v>
      </c>
      <c r="F13" s="105">
        <v>62</v>
      </c>
      <c r="G13" s="105">
        <v>69</v>
      </c>
      <c r="H13" s="105">
        <v>78</v>
      </c>
      <c r="I13" s="105">
        <v>47</v>
      </c>
      <c r="J13" s="105">
        <v>34</v>
      </c>
      <c r="K13" s="180">
        <f t="shared" si="0"/>
        <v>357.5</v>
      </c>
      <c r="L13" s="180">
        <f t="shared" si="1"/>
        <v>26</v>
      </c>
      <c r="M13" s="114">
        <f>总表!L52</f>
        <v>255</v>
      </c>
      <c r="N13" s="114">
        <f>总表!N52</f>
        <v>294</v>
      </c>
      <c r="O13" s="114">
        <f>总表!O52</f>
        <v>267</v>
      </c>
      <c r="P13" s="114">
        <f>总表!P52</f>
        <v>290</v>
      </c>
      <c r="Q13" s="114">
        <f>总表!Q52</f>
        <v>240</v>
      </c>
      <c r="R13" s="114">
        <f>总表!R52</f>
        <v>162</v>
      </c>
      <c r="S13" s="114">
        <f>总表!S52</f>
        <v>62</v>
      </c>
      <c r="T13" s="114">
        <f>总表!T52</f>
        <v>229</v>
      </c>
      <c r="U13" s="114">
        <f>总表!U52</f>
        <v>262</v>
      </c>
    </row>
    <row r="14" ht="18" customHeight="1" spans="1:21">
      <c r="A14" s="106">
        <v>190214</v>
      </c>
      <c r="B14" s="107" t="s">
        <v>82</v>
      </c>
      <c r="C14" s="105">
        <v>79</v>
      </c>
      <c r="D14" s="105">
        <v>85</v>
      </c>
      <c r="E14" s="105">
        <v>66</v>
      </c>
      <c r="F14" s="105">
        <v>79</v>
      </c>
      <c r="G14" s="105">
        <v>63</v>
      </c>
      <c r="H14" s="105">
        <v>51</v>
      </c>
      <c r="I14" s="105">
        <v>53</v>
      </c>
      <c r="J14" s="105">
        <v>72</v>
      </c>
      <c r="K14" s="180">
        <f t="shared" si="0"/>
        <v>548</v>
      </c>
      <c r="L14" s="180">
        <f t="shared" si="1"/>
        <v>7</v>
      </c>
      <c r="M14" s="114">
        <f>总表!L53</f>
        <v>136</v>
      </c>
      <c r="N14" s="114">
        <f>总表!N53</f>
        <v>150</v>
      </c>
      <c r="O14" s="114">
        <f>总表!O53</f>
        <v>56</v>
      </c>
      <c r="P14" s="114">
        <f>总表!P53</f>
        <v>139</v>
      </c>
      <c r="Q14" s="114">
        <f>总表!Q53</f>
        <v>103</v>
      </c>
      <c r="R14" s="114">
        <f>总表!R53</f>
        <v>202</v>
      </c>
      <c r="S14" s="114">
        <f>总表!S53</f>
        <v>180</v>
      </c>
      <c r="T14" s="114">
        <f>总表!T53</f>
        <v>211</v>
      </c>
      <c r="U14" s="114">
        <f>总表!U53</f>
        <v>121</v>
      </c>
    </row>
    <row r="15" ht="18" customHeight="1" spans="1:21">
      <c r="A15" s="106">
        <v>190215</v>
      </c>
      <c r="B15" s="107" t="s">
        <v>83</v>
      </c>
      <c r="C15" s="105">
        <v>55.5</v>
      </c>
      <c r="D15" s="105">
        <v>13</v>
      </c>
      <c r="E15" s="105">
        <v>29</v>
      </c>
      <c r="F15" s="105">
        <v>39</v>
      </c>
      <c r="G15" s="105">
        <v>37</v>
      </c>
      <c r="H15" s="105">
        <v>53</v>
      </c>
      <c r="I15" s="105">
        <v>24</v>
      </c>
      <c r="J15" s="105">
        <v>34</v>
      </c>
      <c r="K15" s="180">
        <f t="shared" si="0"/>
        <v>284.5</v>
      </c>
      <c r="L15" s="180">
        <f t="shared" si="1"/>
        <v>30</v>
      </c>
      <c r="M15" s="114">
        <f>总表!L54</f>
        <v>279</v>
      </c>
      <c r="N15" s="114">
        <f>总表!N54</f>
        <v>268</v>
      </c>
      <c r="O15" s="114">
        <f>总表!O54</f>
        <v>272</v>
      </c>
      <c r="P15" s="114">
        <f>总表!P54</f>
        <v>275</v>
      </c>
      <c r="Q15" s="114">
        <f>总表!Q54</f>
        <v>294</v>
      </c>
      <c r="R15" s="114">
        <f>总表!R54</f>
        <v>279</v>
      </c>
      <c r="S15" s="114">
        <f>总表!S54</f>
        <v>173</v>
      </c>
      <c r="T15" s="114">
        <f>总表!T54</f>
        <v>295</v>
      </c>
      <c r="U15" s="114">
        <f>总表!U54</f>
        <v>262</v>
      </c>
    </row>
    <row r="16" ht="18" customHeight="1" spans="1:21">
      <c r="A16" s="106">
        <v>190216</v>
      </c>
      <c r="B16" s="107" t="s">
        <v>84</v>
      </c>
      <c r="C16" s="105">
        <v>22.5</v>
      </c>
      <c r="D16" s="105">
        <v>15</v>
      </c>
      <c r="E16" s="105">
        <v>43</v>
      </c>
      <c r="F16" s="105">
        <v>62</v>
      </c>
      <c r="G16" s="105">
        <v>75</v>
      </c>
      <c r="H16" s="105">
        <v>40</v>
      </c>
      <c r="I16" s="105">
        <v>51</v>
      </c>
      <c r="J16" s="105">
        <v>50</v>
      </c>
      <c r="K16" s="180">
        <f t="shared" si="0"/>
        <v>358.5</v>
      </c>
      <c r="L16" s="180">
        <f t="shared" si="1"/>
        <v>25</v>
      </c>
      <c r="M16" s="114">
        <f>总表!L55</f>
        <v>253</v>
      </c>
      <c r="N16" s="114">
        <f>总表!N55</f>
        <v>296</v>
      </c>
      <c r="O16" s="114">
        <f>总表!O55</f>
        <v>267</v>
      </c>
      <c r="P16" s="114">
        <f>总表!P55</f>
        <v>236</v>
      </c>
      <c r="Q16" s="114">
        <f>总表!Q55</f>
        <v>240</v>
      </c>
      <c r="R16" s="114">
        <f>总表!R55</f>
        <v>123</v>
      </c>
      <c r="S16" s="114">
        <f>总表!S55</f>
        <v>239</v>
      </c>
      <c r="T16" s="114">
        <f>总表!T55</f>
        <v>221</v>
      </c>
      <c r="U16" s="114">
        <f>总表!U55</f>
        <v>204</v>
      </c>
    </row>
    <row r="17" ht="18" customHeight="1" spans="1:21">
      <c r="A17" s="106">
        <v>190217</v>
      </c>
      <c r="B17" s="107" t="s">
        <v>85</v>
      </c>
      <c r="C17" s="105">
        <v>85.5</v>
      </c>
      <c r="D17" s="105">
        <v>48.5</v>
      </c>
      <c r="E17" s="105">
        <v>58.5</v>
      </c>
      <c r="F17" s="105">
        <v>66</v>
      </c>
      <c r="G17" s="105">
        <v>70</v>
      </c>
      <c r="H17" s="105">
        <v>43</v>
      </c>
      <c r="I17" s="105">
        <v>30</v>
      </c>
      <c r="J17" s="105">
        <v>51</v>
      </c>
      <c r="K17" s="180">
        <f t="shared" si="0"/>
        <v>452.5</v>
      </c>
      <c r="L17" s="180">
        <f t="shared" si="1"/>
        <v>17</v>
      </c>
      <c r="M17" s="114">
        <f>总表!L56</f>
        <v>211</v>
      </c>
      <c r="N17" s="114">
        <f>总表!N56</f>
        <v>106</v>
      </c>
      <c r="O17" s="114">
        <f>总表!O56</f>
        <v>180</v>
      </c>
      <c r="P17" s="114">
        <f>总表!P56</f>
        <v>175</v>
      </c>
      <c r="Q17" s="114">
        <f>总表!Q56</f>
        <v>216</v>
      </c>
      <c r="R17" s="114">
        <f>总表!R56</f>
        <v>156</v>
      </c>
      <c r="S17" s="114">
        <f>总表!S56</f>
        <v>224</v>
      </c>
      <c r="T17" s="114">
        <f>总表!T56</f>
        <v>282</v>
      </c>
      <c r="U17" s="114">
        <f>总表!U56</f>
        <v>200</v>
      </c>
    </row>
    <row r="18" ht="18" customHeight="1" spans="1:21">
      <c r="A18" s="106">
        <v>190218</v>
      </c>
      <c r="B18" s="107" t="s">
        <v>86</v>
      </c>
      <c r="C18" s="105">
        <v>50.5</v>
      </c>
      <c r="D18" s="105">
        <v>12</v>
      </c>
      <c r="E18" s="105">
        <v>33</v>
      </c>
      <c r="F18" s="105">
        <v>58</v>
      </c>
      <c r="G18" s="105">
        <v>35</v>
      </c>
      <c r="H18" s="105">
        <v>14</v>
      </c>
      <c r="I18" s="105">
        <v>27</v>
      </c>
      <c r="J18" s="105">
        <v>8</v>
      </c>
      <c r="K18" s="180">
        <f t="shared" si="0"/>
        <v>237.5</v>
      </c>
      <c r="L18" s="180">
        <f t="shared" si="1"/>
        <v>34</v>
      </c>
      <c r="M18" s="114">
        <f>总表!L57</f>
        <v>293</v>
      </c>
      <c r="N18" s="114">
        <f>总表!N57</f>
        <v>279</v>
      </c>
      <c r="O18" s="114">
        <f>总表!O57</f>
        <v>276</v>
      </c>
      <c r="P18" s="114">
        <f>总表!P57</f>
        <v>268</v>
      </c>
      <c r="Q18" s="114">
        <f>总表!Q57</f>
        <v>258</v>
      </c>
      <c r="R18" s="114">
        <f>总表!R57</f>
        <v>283</v>
      </c>
      <c r="S18" s="114">
        <f>总表!S57</f>
        <v>300</v>
      </c>
      <c r="T18" s="114">
        <f>总表!T57</f>
        <v>291</v>
      </c>
      <c r="U18" s="114">
        <f>总表!U57</f>
        <v>301</v>
      </c>
    </row>
    <row r="19" ht="18" customHeight="1" spans="1:21">
      <c r="A19" s="106">
        <v>190219</v>
      </c>
      <c r="B19" s="107" t="s">
        <v>87</v>
      </c>
      <c r="C19" s="105">
        <v>82</v>
      </c>
      <c r="D19" s="105">
        <v>48.5</v>
      </c>
      <c r="E19" s="105">
        <v>58.5</v>
      </c>
      <c r="F19" s="105">
        <v>61</v>
      </c>
      <c r="G19" s="105">
        <v>71</v>
      </c>
      <c r="H19" s="105">
        <v>61</v>
      </c>
      <c r="I19" s="105">
        <v>52</v>
      </c>
      <c r="J19" s="105">
        <v>33</v>
      </c>
      <c r="K19" s="180">
        <f t="shared" si="0"/>
        <v>467</v>
      </c>
      <c r="L19" s="180">
        <f t="shared" si="1"/>
        <v>13</v>
      </c>
      <c r="M19" s="114">
        <f>总表!L58</f>
        <v>202</v>
      </c>
      <c r="N19" s="114">
        <f>总表!N58</f>
        <v>130</v>
      </c>
      <c r="O19" s="114">
        <f>总表!O58</f>
        <v>180</v>
      </c>
      <c r="P19" s="114">
        <f>总表!P58</f>
        <v>175</v>
      </c>
      <c r="Q19" s="114">
        <f>总表!Q58</f>
        <v>244</v>
      </c>
      <c r="R19" s="114">
        <f>总表!R58</f>
        <v>151</v>
      </c>
      <c r="S19" s="114">
        <f>总表!S58</f>
        <v>131</v>
      </c>
      <c r="T19" s="114">
        <f>总表!T58</f>
        <v>218</v>
      </c>
      <c r="U19" s="114">
        <f>总表!U58</f>
        <v>267</v>
      </c>
    </row>
    <row r="20" ht="18" customHeight="1" spans="1:21">
      <c r="A20" s="106">
        <v>190220</v>
      </c>
      <c r="B20" s="107" t="s">
        <v>88</v>
      </c>
      <c r="C20" s="105">
        <v>101.5</v>
      </c>
      <c r="D20" s="105">
        <v>59</v>
      </c>
      <c r="E20" s="105">
        <v>74.5</v>
      </c>
      <c r="F20" s="105">
        <v>85</v>
      </c>
      <c r="G20" s="105">
        <v>83</v>
      </c>
      <c r="H20" s="105">
        <v>65</v>
      </c>
      <c r="I20" s="105">
        <v>64</v>
      </c>
      <c r="J20" s="105">
        <v>82</v>
      </c>
      <c r="K20" s="180">
        <f t="shared" si="0"/>
        <v>614</v>
      </c>
      <c r="L20" s="180">
        <f t="shared" si="1"/>
        <v>3</v>
      </c>
      <c r="M20" s="114">
        <f>总表!L59</f>
        <v>84</v>
      </c>
      <c r="N20" s="114">
        <f>总表!N59</f>
        <v>9</v>
      </c>
      <c r="O20" s="114">
        <f>总表!O59</f>
        <v>155</v>
      </c>
      <c r="P20" s="114">
        <f>总表!P59</f>
        <v>110</v>
      </c>
      <c r="Q20" s="114">
        <f>总表!Q59</f>
        <v>39</v>
      </c>
      <c r="R20" s="114">
        <f>总表!R59</f>
        <v>58</v>
      </c>
      <c r="S20" s="114">
        <f>总表!S59</f>
        <v>115</v>
      </c>
      <c r="T20" s="114">
        <f>总表!T59</f>
        <v>153</v>
      </c>
      <c r="U20" s="114">
        <f>总表!U59</f>
        <v>71</v>
      </c>
    </row>
    <row r="21" ht="18" customHeight="1" spans="1:21">
      <c r="A21" s="106">
        <v>190221</v>
      </c>
      <c r="B21" s="107" t="s">
        <v>89</v>
      </c>
      <c r="C21" s="105">
        <v>70</v>
      </c>
      <c r="D21" s="105">
        <v>78.5</v>
      </c>
      <c r="E21" s="105">
        <v>48.5</v>
      </c>
      <c r="F21" s="105">
        <v>67</v>
      </c>
      <c r="G21" s="105">
        <v>68</v>
      </c>
      <c r="H21" s="105">
        <v>28</v>
      </c>
      <c r="I21" s="105">
        <v>44</v>
      </c>
      <c r="J21" s="105">
        <v>61</v>
      </c>
      <c r="K21" s="180">
        <f t="shared" si="0"/>
        <v>465</v>
      </c>
      <c r="L21" s="180">
        <f t="shared" si="1"/>
        <v>14</v>
      </c>
      <c r="M21" s="114">
        <f>总表!L60</f>
        <v>203</v>
      </c>
      <c r="N21" s="114">
        <f>总表!N60</f>
        <v>204</v>
      </c>
      <c r="O21" s="114">
        <f>总表!O60</f>
        <v>73</v>
      </c>
      <c r="P21" s="114">
        <f>总表!P60</f>
        <v>216</v>
      </c>
      <c r="Q21" s="114">
        <f>总表!Q60</f>
        <v>209</v>
      </c>
      <c r="R21" s="114">
        <f>总表!R60</f>
        <v>174</v>
      </c>
      <c r="S21" s="114">
        <f>总表!S60</f>
        <v>270</v>
      </c>
      <c r="T21" s="114">
        <f>总表!T60</f>
        <v>244</v>
      </c>
      <c r="U21" s="114">
        <f>总表!U60</f>
        <v>156</v>
      </c>
    </row>
    <row r="22" ht="18" customHeight="1" spans="1:21">
      <c r="A22" s="106">
        <v>190223</v>
      </c>
      <c r="B22" s="107" t="s">
        <v>90</v>
      </c>
      <c r="C22" s="105">
        <v>52.5</v>
      </c>
      <c r="D22" s="105">
        <v>11</v>
      </c>
      <c r="E22" s="105">
        <v>26</v>
      </c>
      <c r="F22" s="105">
        <v>58</v>
      </c>
      <c r="G22" s="105">
        <v>38</v>
      </c>
      <c r="H22" s="105">
        <v>50</v>
      </c>
      <c r="I22" s="105">
        <v>39</v>
      </c>
      <c r="J22" s="105">
        <v>36</v>
      </c>
      <c r="K22" s="180">
        <f t="shared" si="0"/>
        <v>310.5</v>
      </c>
      <c r="L22" s="180">
        <f t="shared" si="1"/>
        <v>27</v>
      </c>
      <c r="M22" s="114">
        <f>总表!L61</f>
        <v>274</v>
      </c>
      <c r="N22" s="114">
        <f>总表!N61</f>
        <v>275</v>
      </c>
      <c r="O22" s="114">
        <f>总表!O61</f>
        <v>281</v>
      </c>
      <c r="P22" s="114">
        <f>总表!P61</f>
        <v>289</v>
      </c>
      <c r="Q22" s="114">
        <f>总表!Q61</f>
        <v>258</v>
      </c>
      <c r="R22" s="114">
        <f>总表!R61</f>
        <v>276</v>
      </c>
      <c r="S22" s="114">
        <f>总表!S61</f>
        <v>188</v>
      </c>
      <c r="T22" s="114">
        <f>总表!T61</f>
        <v>261</v>
      </c>
      <c r="U22" s="114">
        <f>总表!U61</f>
        <v>257</v>
      </c>
    </row>
    <row r="23" ht="18" customHeight="1" spans="1:21">
      <c r="A23" s="106">
        <v>190224</v>
      </c>
      <c r="B23" s="107" t="s">
        <v>91</v>
      </c>
      <c r="C23" s="105">
        <v>63.5</v>
      </c>
      <c r="D23" s="105">
        <v>56.5</v>
      </c>
      <c r="E23" s="105">
        <v>60.5</v>
      </c>
      <c r="F23" s="105">
        <v>61</v>
      </c>
      <c r="G23" s="105">
        <v>41</v>
      </c>
      <c r="H23" s="105">
        <v>30</v>
      </c>
      <c r="I23" s="105">
        <v>23</v>
      </c>
      <c r="J23" s="105">
        <v>35</v>
      </c>
      <c r="K23" s="180">
        <f t="shared" si="0"/>
        <v>370.5</v>
      </c>
      <c r="L23" s="180">
        <f t="shared" si="1"/>
        <v>23</v>
      </c>
      <c r="M23" s="114">
        <f>总表!L62</f>
        <v>246</v>
      </c>
      <c r="N23" s="114">
        <f>总表!N62</f>
        <v>239</v>
      </c>
      <c r="O23" s="114">
        <f>总表!O62</f>
        <v>160</v>
      </c>
      <c r="P23" s="114">
        <f>总表!P62</f>
        <v>169</v>
      </c>
      <c r="Q23" s="114">
        <f>总表!Q62</f>
        <v>244</v>
      </c>
      <c r="R23" s="114">
        <f>总表!R62</f>
        <v>267</v>
      </c>
      <c r="S23" s="114">
        <f>总表!S62</f>
        <v>265</v>
      </c>
      <c r="T23" s="114">
        <f>总表!T62</f>
        <v>296</v>
      </c>
      <c r="U23" s="114">
        <f>总表!U62</f>
        <v>259</v>
      </c>
    </row>
    <row r="24" ht="18" customHeight="1" spans="1:21">
      <c r="A24" s="106">
        <v>190225</v>
      </c>
      <c r="B24" s="107" t="s">
        <v>92</v>
      </c>
      <c r="C24" s="105">
        <v>42</v>
      </c>
      <c r="D24" s="105">
        <v>23</v>
      </c>
      <c r="E24" s="105">
        <v>42</v>
      </c>
      <c r="F24" s="105">
        <v>45</v>
      </c>
      <c r="G24" s="105">
        <v>18</v>
      </c>
      <c r="H24" s="105">
        <v>18</v>
      </c>
      <c r="I24" s="105">
        <v>28</v>
      </c>
      <c r="J24" s="105">
        <v>25</v>
      </c>
      <c r="K24" s="180">
        <f t="shared" si="0"/>
        <v>241</v>
      </c>
      <c r="L24" s="180">
        <f t="shared" si="1"/>
        <v>33</v>
      </c>
      <c r="M24" s="114">
        <f>总表!L63</f>
        <v>290</v>
      </c>
      <c r="N24" s="114">
        <f>总表!N63</f>
        <v>281</v>
      </c>
      <c r="O24" s="114">
        <f>总表!O63</f>
        <v>250</v>
      </c>
      <c r="P24" s="114">
        <f>总表!P63</f>
        <v>237</v>
      </c>
      <c r="Q24" s="114">
        <f>总表!Q63</f>
        <v>288</v>
      </c>
      <c r="R24" s="114">
        <f>总表!R63</f>
        <v>296</v>
      </c>
      <c r="S24" s="114">
        <f>总表!S63</f>
        <v>297</v>
      </c>
      <c r="T24" s="114">
        <f>总表!T63</f>
        <v>285</v>
      </c>
      <c r="U24" s="114">
        <f>总表!U63</f>
        <v>287</v>
      </c>
    </row>
    <row r="25" ht="18" customHeight="1" spans="1:21">
      <c r="A25" s="106">
        <v>190226</v>
      </c>
      <c r="B25" s="107" t="s">
        <v>93</v>
      </c>
      <c r="C25" s="105">
        <v>90.5</v>
      </c>
      <c r="D25" s="105">
        <v>25.5</v>
      </c>
      <c r="E25" s="105">
        <v>58.5</v>
      </c>
      <c r="F25" s="105">
        <v>81</v>
      </c>
      <c r="G25" s="105">
        <v>72</v>
      </c>
      <c r="H25" s="105">
        <v>52</v>
      </c>
      <c r="I25" s="105">
        <v>55</v>
      </c>
      <c r="J25" s="105">
        <v>52</v>
      </c>
      <c r="K25" s="180">
        <f t="shared" si="0"/>
        <v>486.5</v>
      </c>
      <c r="L25" s="180">
        <f t="shared" si="1"/>
        <v>11</v>
      </c>
      <c r="M25" s="114">
        <f>总表!L64</f>
        <v>180</v>
      </c>
      <c r="N25" s="114">
        <f>总表!N64</f>
        <v>68</v>
      </c>
      <c r="O25" s="114">
        <f>总表!O64</f>
        <v>242</v>
      </c>
      <c r="P25" s="114">
        <f>总表!P64</f>
        <v>175</v>
      </c>
      <c r="Q25" s="114">
        <f>总表!Q64</f>
        <v>84</v>
      </c>
      <c r="R25" s="114">
        <f>总表!R64</f>
        <v>145</v>
      </c>
      <c r="S25" s="114">
        <f>总表!S64</f>
        <v>176</v>
      </c>
      <c r="T25" s="114">
        <f>总表!T64</f>
        <v>199</v>
      </c>
      <c r="U25" s="114">
        <f>总表!U64</f>
        <v>192</v>
      </c>
    </row>
    <row r="26" ht="18" customHeight="1" spans="1:21">
      <c r="A26" s="106">
        <v>190227</v>
      </c>
      <c r="B26" s="107" t="s">
        <v>94</v>
      </c>
      <c r="C26" s="105">
        <v>80</v>
      </c>
      <c r="D26" s="105">
        <v>27</v>
      </c>
      <c r="E26" s="105">
        <v>61.5</v>
      </c>
      <c r="F26" s="105">
        <v>75</v>
      </c>
      <c r="G26" s="105">
        <v>72</v>
      </c>
      <c r="H26" s="105">
        <v>38</v>
      </c>
      <c r="I26" s="105">
        <v>44</v>
      </c>
      <c r="J26" s="105">
        <v>59</v>
      </c>
      <c r="K26" s="180">
        <f t="shared" si="0"/>
        <v>456.5</v>
      </c>
      <c r="L26" s="180">
        <f t="shared" si="1"/>
        <v>16</v>
      </c>
      <c r="M26" s="114">
        <f>总表!L65</f>
        <v>208</v>
      </c>
      <c r="N26" s="114">
        <f>总表!N65</f>
        <v>143</v>
      </c>
      <c r="O26" s="114">
        <f>总表!O65</f>
        <v>235</v>
      </c>
      <c r="P26" s="114">
        <f>总表!P65</f>
        <v>156</v>
      </c>
      <c r="Q26" s="114">
        <f>总表!Q65</f>
        <v>147</v>
      </c>
      <c r="R26" s="114">
        <f>总表!R65</f>
        <v>145</v>
      </c>
      <c r="S26" s="114">
        <f>总表!S65</f>
        <v>249</v>
      </c>
      <c r="T26" s="114">
        <f>总表!T65</f>
        <v>244</v>
      </c>
      <c r="U26" s="114">
        <f>总表!U65</f>
        <v>164</v>
      </c>
    </row>
    <row r="27" ht="18" customHeight="1" spans="1:21">
      <c r="A27" s="106">
        <v>190228</v>
      </c>
      <c r="B27" s="107" t="s">
        <v>95</v>
      </c>
      <c r="C27" s="105">
        <v>87.5</v>
      </c>
      <c r="D27" s="105">
        <v>42</v>
      </c>
      <c r="E27" s="105">
        <v>65</v>
      </c>
      <c r="F27" s="105">
        <v>68</v>
      </c>
      <c r="G27" s="105">
        <v>59</v>
      </c>
      <c r="H27" s="105">
        <v>45</v>
      </c>
      <c r="I27" s="105">
        <v>53</v>
      </c>
      <c r="J27" s="105">
        <v>39</v>
      </c>
      <c r="K27" s="180">
        <f t="shared" si="0"/>
        <v>458.5</v>
      </c>
      <c r="L27" s="180">
        <f t="shared" si="1"/>
        <v>15</v>
      </c>
      <c r="M27" s="114">
        <f>总表!L66</f>
        <v>207</v>
      </c>
      <c r="N27" s="114">
        <f>总表!N66</f>
        <v>88</v>
      </c>
      <c r="O27" s="114">
        <f>总表!O66</f>
        <v>199</v>
      </c>
      <c r="P27" s="114">
        <f>总表!P66</f>
        <v>142</v>
      </c>
      <c r="Q27" s="114">
        <f>总表!Q66</f>
        <v>202</v>
      </c>
      <c r="R27" s="114">
        <f>总表!R66</f>
        <v>220</v>
      </c>
      <c r="S27" s="114">
        <f>总表!S66</f>
        <v>215</v>
      </c>
      <c r="T27" s="114">
        <f>总表!T66</f>
        <v>211</v>
      </c>
      <c r="U27" s="114">
        <f>总表!U66</f>
        <v>252</v>
      </c>
    </row>
    <row r="28" ht="18" customHeight="1" spans="1:21">
      <c r="A28" s="106">
        <v>190229</v>
      </c>
      <c r="B28" s="107" t="s">
        <v>96</v>
      </c>
      <c r="C28" s="105">
        <v>67</v>
      </c>
      <c r="D28" s="105">
        <v>86.5</v>
      </c>
      <c r="E28" s="105">
        <v>88</v>
      </c>
      <c r="F28" s="105">
        <v>72</v>
      </c>
      <c r="G28" s="105">
        <v>77</v>
      </c>
      <c r="H28" s="105">
        <v>63</v>
      </c>
      <c r="I28" s="105">
        <v>54</v>
      </c>
      <c r="J28" s="105">
        <v>85</v>
      </c>
      <c r="K28" s="180">
        <f t="shared" si="0"/>
        <v>592.5</v>
      </c>
      <c r="L28" s="180">
        <f t="shared" si="1"/>
        <v>4</v>
      </c>
      <c r="M28" s="114">
        <f>总表!L67</f>
        <v>110</v>
      </c>
      <c r="N28" s="114">
        <f>总表!N67</f>
        <v>218</v>
      </c>
      <c r="O28" s="114">
        <f>总表!O67</f>
        <v>55</v>
      </c>
      <c r="P28" s="114">
        <f>总表!P67</f>
        <v>57</v>
      </c>
      <c r="Q28" s="114">
        <f>总表!Q67</f>
        <v>173</v>
      </c>
      <c r="R28" s="114">
        <f>总表!R67</f>
        <v>113</v>
      </c>
      <c r="S28" s="114">
        <f>总表!S67</f>
        <v>122</v>
      </c>
      <c r="T28" s="114">
        <f>总表!T67</f>
        <v>204</v>
      </c>
      <c r="U28" s="114">
        <f>总表!U67</f>
        <v>51</v>
      </c>
    </row>
    <row r="29" ht="18" customHeight="1" spans="1:21">
      <c r="A29" s="106">
        <v>190230</v>
      </c>
      <c r="B29" s="107" t="s">
        <v>97</v>
      </c>
      <c r="C29" s="105">
        <v>28</v>
      </c>
      <c r="D29" s="105">
        <v>9</v>
      </c>
      <c r="E29" s="105">
        <v>34</v>
      </c>
      <c r="F29" s="105">
        <v>45</v>
      </c>
      <c r="G29" s="105">
        <v>42</v>
      </c>
      <c r="H29" s="105">
        <v>52</v>
      </c>
      <c r="I29" s="105">
        <v>38</v>
      </c>
      <c r="J29" s="105">
        <v>31</v>
      </c>
      <c r="K29" s="180">
        <f t="shared" si="0"/>
        <v>279</v>
      </c>
      <c r="L29" s="180">
        <f t="shared" si="1"/>
        <v>31</v>
      </c>
      <c r="M29" s="114">
        <f>总表!L68</f>
        <v>283</v>
      </c>
      <c r="N29" s="114">
        <f>总表!N68</f>
        <v>293</v>
      </c>
      <c r="O29" s="114">
        <f>总表!O68</f>
        <v>287</v>
      </c>
      <c r="P29" s="114">
        <f>总表!P68</f>
        <v>265</v>
      </c>
      <c r="Q29" s="114">
        <f>总表!Q68</f>
        <v>288</v>
      </c>
      <c r="R29" s="114">
        <f>总表!R68</f>
        <v>265</v>
      </c>
      <c r="S29" s="114">
        <f>总表!S68</f>
        <v>176</v>
      </c>
      <c r="T29" s="114">
        <f>总表!T68</f>
        <v>265</v>
      </c>
      <c r="U29" s="114">
        <f>总表!U68</f>
        <v>275</v>
      </c>
    </row>
    <row r="30" ht="18" customHeight="1" spans="1:21">
      <c r="A30" s="106">
        <v>190231</v>
      </c>
      <c r="B30" s="107" t="s">
        <v>98</v>
      </c>
      <c r="C30" s="105">
        <v>67</v>
      </c>
      <c r="D30" s="105">
        <v>26</v>
      </c>
      <c r="E30" s="105">
        <v>49</v>
      </c>
      <c r="F30" s="105">
        <v>68</v>
      </c>
      <c r="G30" s="105">
        <v>58</v>
      </c>
      <c r="H30" s="105">
        <v>20</v>
      </c>
      <c r="I30" s="105">
        <v>30</v>
      </c>
      <c r="J30" s="105">
        <v>45</v>
      </c>
      <c r="K30" s="180">
        <f t="shared" si="0"/>
        <v>363</v>
      </c>
      <c r="L30" s="180">
        <f t="shared" si="1"/>
        <v>24</v>
      </c>
      <c r="M30" s="114">
        <f>总表!L69</f>
        <v>250</v>
      </c>
      <c r="N30" s="114">
        <f>总表!N69</f>
        <v>218</v>
      </c>
      <c r="O30" s="114">
        <f>总表!O69</f>
        <v>240</v>
      </c>
      <c r="P30" s="114">
        <f>总表!P69</f>
        <v>213</v>
      </c>
      <c r="Q30" s="114">
        <f>总表!Q69</f>
        <v>202</v>
      </c>
      <c r="R30" s="114">
        <f>总表!R69</f>
        <v>225</v>
      </c>
      <c r="S30" s="114">
        <f>总表!S69</f>
        <v>290</v>
      </c>
      <c r="T30" s="114">
        <f>总表!T69</f>
        <v>282</v>
      </c>
      <c r="U30" s="114">
        <f>总表!U69</f>
        <v>226</v>
      </c>
    </row>
    <row r="31" ht="18" customHeight="1" spans="1:21">
      <c r="A31" s="106">
        <v>190232</v>
      </c>
      <c r="B31" s="107" t="s">
        <v>99</v>
      </c>
      <c r="C31" s="105">
        <v>71.5</v>
      </c>
      <c r="D31" s="105">
        <v>47.5</v>
      </c>
      <c r="E31" s="105">
        <v>48.5</v>
      </c>
      <c r="F31" s="105">
        <v>66</v>
      </c>
      <c r="G31" s="105">
        <v>68</v>
      </c>
      <c r="H31" s="105">
        <v>49</v>
      </c>
      <c r="I31" s="105">
        <v>45</v>
      </c>
      <c r="J31" s="105">
        <v>57</v>
      </c>
      <c r="K31" s="180">
        <f t="shared" si="0"/>
        <v>452.5</v>
      </c>
      <c r="L31" s="180">
        <f t="shared" si="1"/>
        <v>17</v>
      </c>
      <c r="M31" s="114">
        <f>总表!L70</f>
        <v>211</v>
      </c>
      <c r="N31" s="114">
        <f>总表!N70</f>
        <v>195</v>
      </c>
      <c r="O31" s="114">
        <f>总表!O70</f>
        <v>184</v>
      </c>
      <c r="P31" s="114">
        <f>总表!P70</f>
        <v>216</v>
      </c>
      <c r="Q31" s="114">
        <f>总表!Q70</f>
        <v>216</v>
      </c>
      <c r="R31" s="114">
        <f>总表!R70</f>
        <v>174</v>
      </c>
      <c r="S31" s="114">
        <f>总表!S70</f>
        <v>192</v>
      </c>
      <c r="T31" s="114">
        <f>总表!T70</f>
        <v>241</v>
      </c>
      <c r="U31" s="114">
        <f>总表!U70</f>
        <v>174</v>
      </c>
    </row>
    <row r="32" ht="18" customHeight="1" spans="1:21">
      <c r="A32" s="106">
        <v>190233</v>
      </c>
      <c r="B32" s="107" t="s">
        <v>100</v>
      </c>
      <c r="C32" s="105">
        <v>47</v>
      </c>
      <c r="D32" s="105">
        <v>17</v>
      </c>
      <c r="E32" s="105">
        <v>27</v>
      </c>
      <c r="F32" s="105">
        <v>29</v>
      </c>
      <c r="G32" s="105">
        <v>33</v>
      </c>
      <c r="H32" s="105">
        <v>20</v>
      </c>
      <c r="I32" s="105">
        <v>28</v>
      </c>
      <c r="J32" s="105">
        <v>26</v>
      </c>
      <c r="K32" s="180">
        <f t="shared" si="0"/>
        <v>227</v>
      </c>
      <c r="L32" s="180">
        <f t="shared" si="1"/>
        <v>35</v>
      </c>
      <c r="M32" s="114">
        <f>总表!L71</f>
        <v>296</v>
      </c>
      <c r="N32" s="114">
        <f>总表!N71</f>
        <v>280</v>
      </c>
      <c r="O32" s="114">
        <f>总表!O71</f>
        <v>260</v>
      </c>
      <c r="P32" s="114">
        <f>总表!P71</f>
        <v>286</v>
      </c>
      <c r="Q32" s="114">
        <f>总表!Q71</f>
        <v>296</v>
      </c>
      <c r="R32" s="114">
        <f>总表!R71</f>
        <v>286</v>
      </c>
      <c r="S32" s="114">
        <f>总表!S71</f>
        <v>290</v>
      </c>
      <c r="T32" s="114">
        <f>总表!T71</f>
        <v>285</v>
      </c>
      <c r="U32" s="114">
        <f>总表!U71</f>
        <v>284</v>
      </c>
    </row>
    <row r="33" ht="18" customHeight="1" spans="1:21">
      <c r="A33" s="106">
        <v>190234</v>
      </c>
      <c r="B33" s="107" t="s">
        <v>101</v>
      </c>
      <c r="C33" s="105">
        <v>85.5</v>
      </c>
      <c r="D33" s="105">
        <v>32</v>
      </c>
      <c r="E33" s="105">
        <v>68</v>
      </c>
      <c r="F33" s="105">
        <v>78</v>
      </c>
      <c r="G33" s="105">
        <v>62</v>
      </c>
      <c r="H33" s="105">
        <v>39</v>
      </c>
      <c r="I33" s="105">
        <v>53</v>
      </c>
      <c r="J33" s="105">
        <v>52</v>
      </c>
      <c r="K33" s="180">
        <f t="shared" si="0"/>
        <v>469.5</v>
      </c>
      <c r="L33" s="180">
        <f t="shared" si="1"/>
        <v>12</v>
      </c>
      <c r="M33" s="114">
        <f>总表!L72</f>
        <v>196</v>
      </c>
      <c r="N33" s="114">
        <f>总表!N72</f>
        <v>106</v>
      </c>
      <c r="O33" s="114">
        <f>总表!O72</f>
        <v>222</v>
      </c>
      <c r="P33" s="114">
        <f>总表!P72</f>
        <v>134</v>
      </c>
      <c r="Q33" s="114">
        <f>总表!Q72</f>
        <v>114</v>
      </c>
      <c r="R33" s="114">
        <f>总表!R72</f>
        <v>210</v>
      </c>
      <c r="S33" s="114">
        <f>总表!S72</f>
        <v>244</v>
      </c>
      <c r="T33" s="114">
        <f>总表!T72</f>
        <v>211</v>
      </c>
      <c r="U33" s="114">
        <f>总表!U72</f>
        <v>192</v>
      </c>
    </row>
    <row r="34" ht="18" customHeight="1" spans="1:21">
      <c r="A34" s="106">
        <v>190235</v>
      </c>
      <c r="B34" s="107" t="s">
        <v>102</v>
      </c>
      <c r="C34" s="105">
        <v>90.5</v>
      </c>
      <c r="D34" s="105">
        <v>73.5</v>
      </c>
      <c r="E34" s="105">
        <v>69</v>
      </c>
      <c r="F34" s="105">
        <v>79</v>
      </c>
      <c r="G34" s="105">
        <v>86</v>
      </c>
      <c r="H34" s="105">
        <v>42</v>
      </c>
      <c r="I34" s="105">
        <v>54</v>
      </c>
      <c r="J34" s="105">
        <v>79</v>
      </c>
      <c r="K34" s="180">
        <f t="shared" si="0"/>
        <v>573</v>
      </c>
      <c r="L34" s="180">
        <f t="shared" si="1"/>
        <v>5</v>
      </c>
      <c r="M34" s="114">
        <f>总表!L73</f>
        <v>121</v>
      </c>
      <c r="N34" s="114">
        <f>总表!N73</f>
        <v>68</v>
      </c>
      <c r="O34" s="114">
        <f>总表!O73</f>
        <v>99</v>
      </c>
      <c r="P34" s="114">
        <f>总表!P73</f>
        <v>130</v>
      </c>
      <c r="Q34" s="114">
        <f>总表!Q73</f>
        <v>103</v>
      </c>
      <c r="R34" s="114">
        <f>总表!R73</f>
        <v>36</v>
      </c>
      <c r="S34" s="114">
        <f>总表!S73</f>
        <v>231</v>
      </c>
      <c r="T34" s="114">
        <f>总表!T73</f>
        <v>204</v>
      </c>
      <c r="U34" s="114">
        <f>总表!U73</f>
        <v>86</v>
      </c>
    </row>
    <row r="35" ht="18" customHeight="1" spans="1:21">
      <c r="A35" s="106">
        <v>190236</v>
      </c>
      <c r="B35" s="107" t="s">
        <v>103</v>
      </c>
      <c r="C35" s="105">
        <v>40</v>
      </c>
      <c r="D35" s="105">
        <v>28.5</v>
      </c>
      <c r="E35" s="105">
        <v>48</v>
      </c>
      <c r="F35" s="105">
        <v>41</v>
      </c>
      <c r="G35" s="105">
        <v>49</v>
      </c>
      <c r="H35" s="105">
        <v>29</v>
      </c>
      <c r="I35" s="105">
        <v>36</v>
      </c>
      <c r="J35" s="105">
        <v>30</v>
      </c>
      <c r="K35" s="180">
        <f t="shared" si="0"/>
        <v>301.5</v>
      </c>
      <c r="L35" s="180">
        <f t="shared" si="1"/>
        <v>28</v>
      </c>
      <c r="M35" s="114">
        <f>总表!L74</f>
        <v>275</v>
      </c>
      <c r="N35" s="114">
        <f>总表!N74</f>
        <v>282</v>
      </c>
      <c r="O35" s="114">
        <f>总表!O74</f>
        <v>232</v>
      </c>
      <c r="P35" s="114">
        <f>总表!P74</f>
        <v>221</v>
      </c>
      <c r="Q35" s="114">
        <f>总表!Q74</f>
        <v>292</v>
      </c>
      <c r="R35" s="114">
        <f>总表!R74</f>
        <v>249</v>
      </c>
      <c r="S35" s="114">
        <f>总表!S74</f>
        <v>269</v>
      </c>
      <c r="T35" s="114">
        <f>总表!T74</f>
        <v>268</v>
      </c>
      <c r="U35" s="114">
        <f>总表!U74</f>
        <v>277</v>
      </c>
    </row>
    <row r="36" ht="18" customHeight="1" spans="1:21">
      <c r="A36" s="106">
        <v>190237</v>
      </c>
      <c r="B36" s="104" t="s">
        <v>104</v>
      </c>
      <c r="C36" s="119"/>
      <c r="D36" s="150"/>
      <c r="E36" s="105"/>
      <c r="F36" s="128"/>
      <c r="G36" s="129"/>
      <c r="H36" s="128"/>
      <c r="I36" s="129"/>
      <c r="J36" s="105"/>
      <c r="K36" s="180">
        <f t="shared" si="0"/>
        <v>0</v>
      </c>
      <c r="L36" s="180">
        <f t="shared" si="1"/>
        <v>36</v>
      </c>
      <c r="M36" s="114">
        <f>总表!L75</f>
        <v>305</v>
      </c>
      <c r="N36" s="114" t="e">
        <f>总表!N75</f>
        <v>#N/A</v>
      </c>
      <c r="O36" s="114" t="e">
        <f>总表!O75</f>
        <v>#N/A</v>
      </c>
      <c r="P36" s="114" t="e">
        <f>总表!P75</f>
        <v>#N/A</v>
      </c>
      <c r="Q36" s="114" t="e">
        <f>总表!Q75</f>
        <v>#N/A</v>
      </c>
      <c r="R36" s="114" t="e">
        <f>总表!R75</f>
        <v>#N/A</v>
      </c>
      <c r="S36" s="114" t="e">
        <f>总表!S75</f>
        <v>#N/A</v>
      </c>
      <c r="T36" s="114" t="e">
        <f>总表!T75</f>
        <v>#N/A</v>
      </c>
      <c r="U36" s="114" t="e">
        <f>总表!U75</f>
        <v>#N/A</v>
      </c>
    </row>
    <row r="37" ht="18" customHeight="1" spans="1:21">
      <c r="A37" s="106">
        <v>190238</v>
      </c>
      <c r="B37" s="107" t="s">
        <v>105</v>
      </c>
      <c r="C37" s="105">
        <v>73.5</v>
      </c>
      <c r="D37" s="105">
        <v>62.5</v>
      </c>
      <c r="E37" s="105">
        <v>35</v>
      </c>
      <c r="F37" s="105">
        <v>77</v>
      </c>
      <c r="G37" s="105">
        <v>77</v>
      </c>
      <c r="H37" s="105">
        <v>63</v>
      </c>
      <c r="I37" s="105">
        <v>54</v>
      </c>
      <c r="J37" s="105">
        <v>88</v>
      </c>
      <c r="K37" s="180">
        <f t="shared" si="0"/>
        <v>530</v>
      </c>
      <c r="L37" s="180">
        <f t="shared" si="1"/>
        <v>9</v>
      </c>
      <c r="M37" s="114">
        <f>总表!L76</f>
        <v>149</v>
      </c>
      <c r="N37" s="114">
        <f>总表!N76</f>
        <v>187</v>
      </c>
      <c r="O37" s="114">
        <f>总表!O76</f>
        <v>141</v>
      </c>
      <c r="P37" s="114">
        <f>总表!P76</f>
        <v>259</v>
      </c>
      <c r="Q37" s="114">
        <f>总表!Q76</f>
        <v>127</v>
      </c>
      <c r="R37" s="114">
        <f>总表!R76</f>
        <v>113</v>
      </c>
      <c r="S37" s="114">
        <f>总表!S76</f>
        <v>122</v>
      </c>
      <c r="T37" s="114">
        <f>总表!T76</f>
        <v>204</v>
      </c>
      <c r="U37" s="114">
        <f>总表!U76</f>
        <v>33</v>
      </c>
    </row>
    <row r="38" ht="18" customHeight="1" spans="1:13">
      <c r="A38" s="170"/>
      <c r="B38" s="170" t="s">
        <v>10</v>
      </c>
      <c r="C38" s="171">
        <f t="shared" ref="C38:J38" si="2">SUM(C2:C37)</f>
        <v>2373.5</v>
      </c>
      <c r="D38" s="171">
        <f t="shared" si="2"/>
        <v>1527.5</v>
      </c>
      <c r="E38" s="171">
        <f t="shared" si="2"/>
        <v>1831</v>
      </c>
      <c r="F38" s="171">
        <f t="shared" si="2"/>
        <v>2271</v>
      </c>
      <c r="G38" s="171">
        <f t="shared" si="2"/>
        <v>2134</v>
      </c>
      <c r="H38" s="171">
        <f t="shared" si="2"/>
        <v>1505</v>
      </c>
      <c r="I38" s="171">
        <f t="shared" si="2"/>
        <v>1610</v>
      </c>
      <c r="J38" s="171">
        <f t="shared" si="2"/>
        <v>1790</v>
      </c>
      <c r="K38" s="171"/>
      <c r="L38" s="170"/>
      <c r="M38" s="170"/>
    </row>
    <row r="39" ht="18" customHeight="1" spans="1:13">
      <c r="A39" s="172"/>
      <c r="B39" s="172" t="s">
        <v>60</v>
      </c>
      <c r="C39" s="173">
        <f t="shared" ref="C39:J39" si="3">AVERAGE(C2:C37)</f>
        <v>67.8142857142857</v>
      </c>
      <c r="D39" s="173">
        <f t="shared" si="3"/>
        <v>43.6428571428571</v>
      </c>
      <c r="E39" s="173">
        <f t="shared" si="3"/>
        <v>52.3142857142857</v>
      </c>
      <c r="F39" s="173">
        <f t="shared" si="3"/>
        <v>64.8857142857143</v>
      </c>
      <c r="G39" s="173">
        <f t="shared" si="3"/>
        <v>60.9714285714286</v>
      </c>
      <c r="H39" s="173">
        <f t="shared" si="3"/>
        <v>43</v>
      </c>
      <c r="I39" s="173">
        <f t="shared" si="3"/>
        <v>46</v>
      </c>
      <c r="J39" s="173">
        <f t="shared" si="3"/>
        <v>51.1428571428571</v>
      </c>
      <c r="K39" s="172"/>
      <c r="L39" s="172"/>
      <c r="M39" s="172"/>
    </row>
    <row r="40" ht="28.5" customHeight="1" spans="1:13">
      <c r="A40" s="172"/>
      <c r="B40" s="174" t="s">
        <v>106</v>
      </c>
      <c r="C40" s="175">
        <f>COUNTIF(C2:C37,"&gt;=72")</f>
        <v>14</v>
      </c>
      <c r="D40" s="175">
        <f>COUNTIF(D2:D37,"&gt;=72")</f>
        <v>7</v>
      </c>
      <c r="E40" s="175">
        <f>COUNTIF(E2:E37,"&gt;=72")</f>
        <v>5</v>
      </c>
      <c r="F40" s="175">
        <f t="shared" ref="F40:J40" si="4">COUNTIF(F2:F37,"&gt;=60")</f>
        <v>26</v>
      </c>
      <c r="G40" s="175">
        <f t="shared" si="4"/>
        <v>21</v>
      </c>
      <c r="H40" s="175">
        <f t="shared" si="4"/>
        <v>7</v>
      </c>
      <c r="I40" s="175">
        <f t="shared" si="4"/>
        <v>6</v>
      </c>
      <c r="J40" s="175">
        <f t="shared" si="4"/>
        <v>9</v>
      </c>
      <c r="K40" s="172"/>
      <c r="L40" s="172"/>
      <c r="M40" s="172"/>
    </row>
    <row r="41" customHeight="1" spans="1:13">
      <c r="A41" s="172"/>
      <c r="B41" s="174" t="s">
        <v>107</v>
      </c>
      <c r="C41" s="175">
        <f>COUNTIF(C2:C37,"&gt;=96")</f>
        <v>2</v>
      </c>
      <c r="D41" s="175">
        <f>COUNTIF(D2:D37,"&gt;=96")</f>
        <v>3</v>
      </c>
      <c r="E41" s="175">
        <f>COUNTIF(E2:E37,"&gt;=96")</f>
        <v>0</v>
      </c>
      <c r="F41" s="175">
        <f t="shared" ref="F41:J41" si="5">COUNTIF(F2:F37,"&gt;=80")</f>
        <v>4</v>
      </c>
      <c r="G41" s="175">
        <f t="shared" si="5"/>
        <v>6</v>
      </c>
      <c r="H41" s="175">
        <f t="shared" si="5"/>
        <v>0</v>
      </c>
      <c r="I41" s="175">
        <f t="shared" si="5"/>
        <v>0</v>
      </c>
      <c r="J41" s="175">
        <f t="shared" si="5"/>
        <v>5</v>
      </c>
      <c r="K41" s="172"/>
      <c r="L41" s="172"/>
      <c r="M41" s="172"/>
    </row>
    <row r="42" ht="18" customHeight="1" spans="2:10">
      <c r="B42" s="174" t="s">
        <v>63</v>
      </c>
      <c r="C42" s="175">
        <f>COUNTIF(C2:C37,"&lt;72")</f>
        <v>21</v>
      </c>
      <c r="D42" s="175">
        <f>COUNTIF(D2:D37,"&lt;72")</f>
        <v>28</v>
      </c>
      <c r="E42" s="175">
        <f>COUNTIF(E2:E37,"&lt;72")</f>
        <v>30</v>
      </c>
      <c r="F42" s="175">
        <f t="shared" ref="F42:J42" si="6">COUNTIF(F2:F37,"&lt;60")</f>
        <v>9</v>
      </c>
      <c r="G42" s="175">
        <f t="shared" si="6"/>
        <v>14</v>
      </c>
      <c r="H42" s="175">
        <f t="shared" si="6"/>
        <v>28</v>
      </c>
      <c r="I42" s="175">
        <f t="shared" si="6"/>
        <v>29</v>
      </c>
      <c r="J42" s="175">
        <f t="shared" si="6"/>
        <v>26</v>
      </c>
    </row>
    <row r="43" ht="26.25" customHeight="1" spans="2:24">
      <c r="B43" s="174" t="s">
        <v>64</v>
      </c>
      <c r="C43" s="176">
        <f t="shared" ref="C43:J43" si="7">MAX(C2:C37)</f>
        <v>101.5</v>
      </c>
      <c r="D43" s="176">
        <f t="shared" si="7"/>
        <v>101</v>
      </c>
      <c r="E43" s="176">
        <f t="shared" si="7"/>
        <v>91</v>
      </c>
      <c r="F43" s="176">
        <f t="shared" si="7"/>
        <v>85</v>
      </c>
      <c r="G43" s="176">
        <f t="shared" si="7"/>
        <v>92</v>
      </c>
      <c r="H43" s="176">
        <f t="shared" si="7"/>
        <v>78</v>
      </c>
      <c r="I43" s="176">
        <f t="shared" si="7"/>
        <v>78</v>
      </c>
      <c r="J43" s="176">
        <f t="shared" si="7"/>
        <v>88</v>
      </c>
      <c r="X43" s="175">
        <f>COUNTIF(X5:X40,"&gt;=60")</f>
        <v>0</v>
      </c>
    </row>
    <row r="44" ht="27.75" customHeight="1" spans="2:10">
      <c r="B44" s="174" t="s">
        <v>65</v>
      </c>
      <c r="C44" s="176">
        <f t="shared" ref="C44:J44" si="8">MIN(C2:C37)</f>
        <v>22.5</v>
      </c>
      <c r="D44" s="176">
        <f t="shared" si="8"/>
        <v>9</v>
      </c>
      <c r="E44" s="176">
        <f t="shared" si="8"/>
        <v>25.5</v>
      </c>
      <c r="F44" s="176">
        <f t="shared" si="8"/>
        <v>29</v>
      </c>
      <c r="G44" s="176">
        <f t="shared" si="8"/>
        <v>18</v>
      </c>
      <c r="H44" s="176">
        <f t="shared" si="8"/>
        <v>4</v>
      </c>
      <c r="I44" s="176">
        <f t="shared" si="8"/>
        <v>5</v>
      </c>
      <c r="J44" s="176">
        <f t="shared" si="8"/>
        <v>8</v>
      </c>
    </row>
    <row r="45" ht="18" customHeight="1" spans="2:10">
      <c r="B45" s="174" t="s">
        <v>66</v>
      </c>
      <c r="C45" s="176">
        <f t="shared" ref="C45:J45" si="9">COUNT(C2:C37)</f>
        <v>35</v>
      </c>
      <c r="D45" s="176">
        <f t="shared" si="9"/>
        <v>35</v>
      </c>
      <c r="E45" s="176">
        <f t="shared" si="9"/>
        <v>35</v>
      </c>
      <c r="F45" s="176">
        <f t="shared" si="9"/>
        <v>35</v>
      </c>
      <c r="G45" s="176">
        <f t="shared" si="9"/>
        <v>35</v>
      </c>
      <c r="H45" s="176">
        <f t="shared" si="9"/>
        <v>35</v>
      </c>
      <c r="I45" s="176">
        <f t="shared" si="9"/>
        <v>35</v>
      </c>
      <c r="J45" s="176">
        <f t="shared" si="9"/>
        <v>35</v>
      </c>
    </row>
    <row r="46" ht="18" customHeight="1" spans="2:10">
      <c r="B46" s="174" t="s">
        <v>67</v>
      </c>
      <c r="C46" s="177">
        <f t="shared" ref="C46:J46" si="10">C41/C45*100</f>
        <v>5.71428571428571</v>
      </c>
      <c r="D46" s="177">
        <f t="shared" si="10"/>
        <v>8.57142857142857</v>
      </c>
      <c r="E46" s="177">
        <f t="shared" si="10"/>
        <v>0</v>
      </c>
      <c r="F46" s="177">
        <f t="shared" si="10"/>
        <v>11.4285714285714</v>
      </c>
      <c r="G46" s="177">
        <f t="shared" si="10"/>
        <v>17.1428571428571</v>
      </c>
      <c r="H46" s="177">
        <f t="shared" si="10"/>
        <v>0</v>
      </c>
      <c r="I46" s="177">
        <f t="shared" si="10"/>
        <v>0</v>
      </c>
      <c r="J46" s="177">
        <f t="shared" si="10"/>
        <v>14.2857142857143</v>
      </c>
    </row>
    <row r="47" ht="18" customHeight="1" spans="2:10">
      <c r="B47" s="174" t="s">
        <v>68</v>
      </c>
      <c r="C47" s="177">
        <f t="shared" ref="C47:J47" si="11">C40/C45*100</f>
        <v>40</v>
      </c>
      <c r="D47" s="177">
        <f t="shared" si="11"/>
        <v>20</v>
      </c>
      <c r="E47" s="177">
        <f t="shared" si="11"/>
        <v>14.2857142857143</v>
      </c>
      <c r="F47" s="177">
        <f t="shared" si="11"/>
        <v>74.2857142857143</v>
      </c>
      <c r="G47" s="177">
        <f t="shared" si="11"/>
        <v>60</v>
      </c>
      <c r="H47" s="177">
        <f t="shared" si="11"/>
        <v>20</v>
      </c>
      <c r="I47" s="177">
        <f t="shared" si="11"/>
        <v>17.1428571428571</v>
      </c>
      <c r="J47" s="177">
        <f t="shared" si="11"/>
        <v>25.7142857142857</v>
      </c>
    </row>
    <row r="48" ht="18" customHeight="1"/>
    <row r="49" ht="18" customHeight="1"/>
    <row r="50" ht="18" customHeight="1"/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5"/>
  <sheetViews>
    <sheetView workbookViewId="0">
      <pane xSplit="2" ySplit="1" topLeftCell="D2" activePane="bottomRight" state="frozen"/>
      <selection/>
      <selection pane="topRight"/>
      <selection pane="bottomLeft"/>
      <selection pane="bottomRight" activeCell="L56" sqref="L56"/>
    </sheetView>
  </sheetViews>
  <sheetFormatPr defaultColWidth="9" defaultRowHeight="30" customHeight="1"/>
  <cols>
    <col min="1" max="1" width="10" style="167" customWidth="1"/>
    <col min="2" max="2" width="14.875" style="167" customWidth="1"/>
    <col min="3" max="13" width="8.625" style="167" customWidth="1"/>
    <col min="14" max="16384" width="9" style="167"/>
  </cols>
  <sheetData>
    <row r="1" customHeight="1" spans="1:21">
      <c r="A1" s="106" t="s">
        <v>0</v>
      </c>
      <c r="B1" s="106" t="s">
        <v>69</v>
      </c>
      <c r="C1" s="168" t="s">
        <v>2</v>
      </c>
      <c r="D1" s="168" t="s">
        <v>3</v>
      </c>
      <c r="E1" s="168" t="s">
        <v>4</v>
      </c>
      <c r="F1" s="169" t="s">
        <v>5</v>
      </c>
      <c r="G1" s="186" t="s">
        <v>6</v>
      </c>
      <c r="H1" s="187" t="s">
        <v>7</v>
      </c>
      <c r="I1" s="178" t="s">
        <v>8</v>
      </c>
      <c r="J1" s="178" t="s">
        <v>9</v>
      </c>
      <c r="K1" s="169" t="s">
        <v>10</v>
      </c>
      <c r="L1" s="106" t="s">
        <v>11</v>
      </c>
      <c r="M1" s="106" t="s">
        <v>12</v>
      </c>
      <c r="N1" s="146" t="s">
        <v>13</v>
      </c>
      <c r="O1" s="146" t="s">
        <v>14</v>
      </c>
      <c r="P1" s="146" t="s">
        <v>15</v>
      </c>
      <c r="Q1" s="146" t="s">
        <v>16</v>
      </c>
      <c r="R1" s="146" t="s">
        <v>17</v>
      </c>
      <c r="S1" s="146" t="s">
        <v>18</v>
      </c>
      <c r="T1" s="146" t="s">
        <v>19</v>
      </c>
      <c r="U1" s="146" t="s">
        <v>20</v>
      </c>
    </row>
    <row r="2" ht="18" customHeight="1" spans="1:21">
      <c r="A2" s="106">
        <v>190301</v>
      </c>
      <c r="B2" s="107" t="s">
        <v>108</v>
      </c>
      <c r="C2" s="108">
        <v>93.5</v>
      </c>
      <c r="D2" s="105">
        <v>103</v>
      </c>
      <c r="E2" s="105">
        <v>103.5</v>
      </c>
      <c r="F2" s="105">
        <v>84</v>
      </c>
      <c r="G2" s="105">
        <v>84</v>
      </c>
      <c r="H2" s="105">
        <v>93</v>
      </c>
      <c r="I2" s="105">
        <v>85</v>
      </c>
      <c r="J2" s="105">
        <v>91</v>
      </c>
      <c r="K2" s="180">
        <f t="shared" ref="K2:K41" si="0">C2+D2+E2+F2+G2+H2+I2+J2</f>
        <v>737</v>
      </c>
      <c r="L2" s="180">
        <f t="shared" ref="L2:L41" si="1">RANK(K2,$K$2:$K$41,0)</f>
        <v>8</v>
      </c>
      <c r="M2" s="180">
        <f>总表!L77</f>
        <v>17</v>
      </c>
      <c r="N2" s="180">
        <f>总表!N77</f>
        <v>52</v>
      </c>
      <c r="O2" s="180">
        <f>总表!O77</f>
        <v>16</v>
      </c>
      <c r="P2" s="180">
        <f>总表!P77</f>
        <v>9</v>
      </c>
      <c r="Q2" s="180">
        <f>总表!Q77</f>
        <v>51</v>
      </c>
      <c r="R2" s="180">
        <f>总表!R77</f>
        <v>51</v>
      </c>
      <c r="S2" s="180">
        <f>总表!S77</f>
        <v>14</v>
      </c>
      <c r="T2" s="180">
        <f>总表!T77</f>
        <v>44</v>
      </c>
      <c r="U2" s="180">
        <f>总表!U77</f>
        <v>21</v>
      </c>
    </row>
    <row r="3" ht="18" customHeight="1" spans="1:21">
      <c r="A3" s="103">
        <v>190101</v>
      </c>
      <c r="B3" s="104" t="s">
        <v>109</v>
      </c>
      <c r="C3" s="108">
        <v>97</v>
      </c>
      <c r="D3" s="105">
        <v>109</v>
      </c>
      <c r="E3" s="105">
        <v>101</v>
      </c>
      <c r="F3" s="105">
        <v>92</v>
      </c>
      <c r="G3" s="105">
        <v>94</v>
      </c>
      <c r="H3" s="105">
        <v>89</v>
      </c>
      <c r="I3" s="105">
        <v>87</v>
      </c>
      <c r="J3" s="105">
        <v>98</v>
      </c>
      <c r="K3" s="180">
        <f t="shared" si="0"/>
        <v>767</v>
      </c>
      <c r="L3" s="180">
        <f t="shared" si="1"/>
        <v>3</v>
      </c>
      <c r="M3" s="180">
        <f>总表!L78</f>
        <v>8</v>
      </c>
      <c r="N3" s="180">
        <f>总表!N78</f>
        <v>28</v>
      </c>
      <c r="O3" s="180">
        <f>总表!O78</f>
        <v>10</v>
      </c>
      <c r="P3" s="180">
        <f>总表!P78</f>
        <v>17</v>
      </c>
      <c r="Q3" s="180">
        <f>总表!Q78</f>
        <v>4</v>
      </c>
      <c r="R3" s="180">
        <f>总表!R78</f>
        <v>7</v>
      </c>
      <c r="S3" s="180">
        <f>总表!S78</f>
        <v>29</v>
      </c>
      <c r="T3" s="180">
        <f>总表!T78</f>
        <v>36</v>
      </c>
      <c r="U3" s="181">
        <f>总表!U78</f>
        <v>3</v>
      </c>
    </row>
    <row r="4" ht="18" customHeight="1" spans="1:21">
      <c r="A4" s="106">
        <v>190303</v>
      </c>
      <c r="B4" s="107" t="s">
        <v>110</v>
      </c>
      <c r="C4" s="108">
        <v>103.5</v>
      </c>
      <c r="D4" s="105">
        <v>80</v>
      </c>
      <c r="E4" s="105">
        <v>102.5</v>
      </c>
      <c r="F4" s="105">
        <v>88</v>
      </c>
      <c r="G4" s="105">
        <v>91</v>
      </c>
      <c r="H4" s="105">
        <v>91</v>
      </c>
      <c r="I4" s="105">
        <v>91</v>
      </c>
      <c r="J4" s="105">
        <v>98</v>
      </c>
      <c r="K4" s="180">
        <f t="shared" si="0"/>
        <v>745</v>
      </c>
      <c r="L4" s="180">
        <f t="shared" si="1"/>
        <v>5</v>
      </c>
      <c r="M4" s="180">
        <f>总表!L79</f>
        <v>13</v>
      </c>
      <c r="N4" s="180">
        <f>总表!N79</f>
        <v>6</v>
      </c>
      <c r="O4" s="180">
        <f>总表!O79</f>
        <v>66</v>
      </c>
      <c r="P4" s="180">
        <f>总表!P79</f>
        <v>12</v>
      </c>
      <c r="Q4" s="180">
        <f>总表!Q79</f>
        <v>23</v>
      </c>
      <c r="R4" s="180">
        <f>总表!R79</f>
        <v>13</v>
      </c>
      <c r="S4" s="180">
        <f>总表!S79</f>
        <v>19</v>
      </c>
      <c r="T4" s="180">
        <f>总表!T79</f>
        <v>18</v>
      </c>
      <c r="U4" s="181">
        <f>总表!U79</f>
        <v>3</v>
      </c>
    </row>
    <row r="5" ht="18" customHeight="1" spans="1:21">
      <c r="A5" s="106">
        <v>190304</v>
      </c>
      <c r="B5" s="107" t="s">
        <v>111</v>
      </c>
      <c r="C5" s="108">
        <v>100.5</v>
      </c>
      <c r="D5" s="105">
        <v>53</v>
      </c>
      <c r="E5" s="105">
        <v>82</v>
      </c>
      <c r="F5" s="105">
        <v>79</v>
      </c>
      <c r="G5" s="105">
        <v>79</v>
      </c>
      <c r="H5" s="105">
        <v>55</v>
      </c>
      <c r="I5" s="105">
        <v>64</v>
      </c>
      <c r="J5" s="105">
        <v>77</v>
      </c>
      <c r="K5" s="180">
        <f t="shared" si="0"/>
        <v>589.5</v>
      </c>
      <c r="L5" s="180">
        <f t="shared" si="1"/>
        <v>32</v>
      </c>
      <c r="M5" s="180">
        <f>总表!L80</f>
        <v>111</v>
      </c>
      <c r="N5" s="180">
        <f>总表!N80</f>
        <v>14</v>
      </c>
      <c r="O5" s="180">
        <f>总表!O80</f>
        <v>171</v>
      </c>
      <c r="P5" s="180">
        <f>总表!P80</f>
        <v>87</v>
      </c>
      <c r="Q5" s="180">
        <f>总表!Q80</f>
        <v>103</v>
      </c>
      <c r="R5" s="180">
        <f>总表!R80</f>
        <v>97</v>
      </c>
      <c r="S5" s="180">
        <f>总表!S80</f>
        <v>163</v>
      </c>
      <c r="T5" s="180">
        <f>总表!T80</f>
        <v>153</v>
      </c>
      <c r="U5" s="181">
        <f>总表!U80</f>
        <v>97</v>
      </c>
    </row>
    <row r="6" ht="18" customHeight="1" spans="1:21">
      <c r="A6" s="106">
        <v>190305</v>
      </c>
      <c r="B6" s="107" t="s">
        <v>112</v>
      </c>
      <c r="C6" s="108">
        <v>88.5</v>
      </c>
      <c r="D6" s="105">
        <v>76</v>
      </c>
      <c r="E6" s="105">
        <v>29</v>
      </c>
      <c r="F6" s="105">
        <v>77</v>
      </c>
      <c r="G6" s="105">
        <v>58</v>
      </c>
      <c r="H6" s="105">
        <v>55</v>
      </c>
      <c r="I6" s="105">
        <v>66</v>
      </c>
      <c r="J6" s="105">
        <v>61</v>
      </c>
      <c r="K6" s="180">
        <f t="shared" si="0"/>
        <v>510.5</v>
      </c>
      <c r="L6" s="180">
        <f t="shared" si="1"/>
        <v>33</v>
      </c>
      <c r="M6" s="180">
        <f>总表!L81</f>
        <v>167</v>
      </c>
      <c r="N6" s="180">
        <f>总表!N81</f>
        <v>82</v>
      </c>
      <c r="O6" s="180">
        <f>总表!O81</f>
        <v>87</v>
      </c>
      <c r="P6" s="180">
        <f>总表!P81</f>
        <v>275</v>
      </c>
      <c r="Q6" s="180">
        <f>总表!Q81</f>
        <v>127</v>
      </c>
      <c r="R6" s="180">
        <f>总表!R81</f>
        <v>225</v>
      </c>
      <c r="S6" s="180">
        <f>总表!S81</f>
        <v>163</v>
      </c>
      <c r="T6" s="180">
        <f>总表!T81</f>
        <v>137</v>
      </c>
      <c r="U6" s="181">
        <f>总表!U81</f>
        <v>156</v>
      </c>
    </row>
    <row r="7" ht="18" customHeight="1" spans="1:21">
      <c r="A7" s="106">
        <v>190306</v>
      </c>
      <c r="B7" s="107" t="s">
        <v>113</v>
      </c>
      <c r="C7" s="108">
        <v>93.5</v>
      </c>
      <c r="D7" s="105">
        <v>83</v>
      </c>
      <c r="E7" s="105">
        <v>104.5</v>
      </c>
      <c r="F7" s="105">
        <v>86</v>
      </c>
      <c r="G7" s="105">
        <v>89</v>
      </c>
      <c r="H7" s="105">
        <v>91</v>
      </c>
      <c r="I7" s="105">
        <v>96</v>
      </c>
      <c r="J7" s="105">
        <v>88</v>
      </c>
      <c r="K7" s="180">
        <f t="shared" si="0"/>
        <v>731</v>
      </c>
      <c r="L7" s="180">
        <f t="shared" si="1"/>
        <v>11</v>
      </c>
      <c r="M7" s="180">
        <f>总表!L82</f>
        <v>20</v>
      </c>
      <c r="N7" s="180">
        <f>总表!N82</f>
        <v>52</v>
      </c>
      <c r="O7" s="180">
        <f>总表!O82</f>
        <v>58</v>
      </c>
      <c r="P7" s="180">
        <f>总表!P82</f>
        <v>7</v>
      </c>
      <c r="Q7" s="180">
        <f>总表!Q82</f>
        <v>31</v>
      </c>
      <c r="R7" s="180">
        <f>总表!R82</f>
        <v>21</v>
      </c>
      <c r="S7" s="180">
        <f>总表!S82</f>
        <v>19</v>
      </c>
      <c r="T7" s="180">
        <f>总表!T82</f>
        <v>5</v>
      </c>
      <c r="U7" s="181">
        <f>总表!U82</f>
        <v>33</v>
      </c>
    </row>
    <row r="8" ht="18" customHeight="1" spans="1:21">
      <c r="A8" s="106">
        <v>190307</v>
      </c>
      <c r="B8" s="107" t="s">
        <v>114</v>
      </c>
      <c r="C8" s="108">
        <v>98.5</v>
      </c>
      <c r="D8" s="105">
        <v>78</v>
      </c>
      <c r="E8" s="105">
        <v>84</v>
      </c>
      <c r="F8" s="105">
        <v>85</v>
      </c>
      <c r="G8" s="105">
        <v>82</v>
      </c>
      <c r="H8" s="105">
        <v>94</v>
      </c>
      <c r="I8" s="105">
        <v>89</v>
      </c>
      <c r="J8" s="105">
        <v>95</v>
      </c>
      <c r="K8" s="180">
        <f t="shared" si="0"/>
        <v>705.5</v>
      </c>
      <c r="L8" s="180">
        <f t="shared" si="1"/>
        <v>15</v>
      </c>
      <c r="M8" s="180">
        <f>总表!L83</f>
        <v>34</v>
      </c>
      <c r="N8" s="180">
        <f>总表!N83</f>
        <v>22</v>
      </c>
      <c r="O8" s="180">
        <f>总表!O83</f>
        <v>76</v>
      </c>
      <c r="P8" s="180">
        <f>总表!P83</f>
        <v>77</v>
      </c>
      <c r="Q8" s="180">
        <f>总表!Q83</f>
        <v>39</v>
      </c>
      <c r="R8" s="180">
        <f>总表!R83</f>
        <v>75</v>
      </c>
      <c r="S8" s="180">
        <f>总表!S83</f>
        <v>13</v>
      </c>
      <c r="T8" s="180">
        <f>总表!T83</f>
        <v>25</v>
      </c>
      <c r="U8" s="181">
        <f>总表!U83</f>
        <v>8</v>
      </c>
    </row>
    <row r="9" ht="18" customHeight="1" spans="1:21">
      <c r="A9" s="106">
        <v>190308</v>
      </c>
      <c r="B9" s="107" t="s">
        <v>115</v>
      </c>
      <c r="C9" s="108">
        <v>94.5</v>
      </c>
      <c r="D9" s="105">
        <v>79.5</v>
      </c>
      <c r="E9" s="105">
        <v>71</v>
      </c>
      <c r="F9" s="105">
        <v>71</v>
      </c>
      <c r="G9" s="105">
        <v>83</v>
      </c>
      <c r="H9" s="105">
        <v>63</v>
      </c>
      <c r="I9" s="105">
        <v>68</v>
      </c>
      <c r="J9" s="105">
        <v>67</v>
      </c>
      <c r="K9" s="180">
        <f t="shared" si="0"/>
        <v>597</v>
      </c>
      <c r="L9" s="180">
        <f t="shared" si="1"/>
        <v>31</v>
      </c>
      <c r="M9" s="180">
        <f>总表!L84</f>
        <v>107</v>
      </c>
      <c r="N9" s="180">
        <f>总表!N84</f>
        <v>41</v>
      </c>
      <c r="O9" s="180">
        <f>总表!O84</f>
        <v>68</v>
      </c>
      <c r="P9" s="180">
        <f>总表!P84</f>
        <v>124</v>
      </c>
      <c r="Q9" s="180">
        <f>总表!Q84</f>
        <v>180</v>
      </c>
      <c r="R9" s="180">
        <f>总表!R84</f>
        <v>58</v>
      </c>
      <c r="S9" s="180">
        <f>总表!S84</f>
        <v>122</v>
      </c>
      <c r="T9" s="180">
        <f>总表!T84</f>
        <v>129</v>
      </c>
      <c r="U9" s="181">
        <f>总表!U84</f>
        <v>137</v>
      </c>
    </row>
    <row r="10" ht="18" customHeight="1" spans="1:21">
      <c r="A10" s="106">
        <v>190309</v>
      </c>
      <c r="B10" s="107" t="s">
        <v>116</v>
      </c>
      <c r="C10" s="108">
        <v>85.5</v>
      </c>
      <c r="D10" s="105">
        <v>62</v>
      </c>
      <c r="E10" s="105">
        <v>88.5</v>
      </c>
      <c r="F10" s="105">
        <v>77</v>
      </c>
      <c r="G10" s="105">
        <v>87</v>
      </c>
      <c r="H10" s="105">
        <v>50</v>
      </c>
      <c r="I10" s="105">
        <v>66</v>
      </c>
      <c r="J10" s="105">
        <v>85</v>
      </c>
      <c r="K10" s="180">
        <f t="shared" si="0"/>
        <v>601</v>
      </c>
      <c r="L10" s="180">
        <f t="shared" si="1"/>
        <v>30</v>
      </c>
      <c r="M10" s="180">
        <f>总表!L85</f>
        <v>104</v>
      </c>
      <c r="N10" s="180">
        <f>总表!N85</f>
        <v>106</v>
      </c>
      <c r="O10" s="180">
        <f>总表!O85</f>
        <v>145</v>
      </c>
      <c r="P10" s="180">
        <f>总表!P85</f>
        <v>53</v>
      </c>
      <c r="Q10" s="180">
        <f>总表!Q85</f>
        <v>127</v>
      </c>
      <c r="R10" s="180">
        <f>总表!R85</f>
        <v>31</v>
      </c>
      <c r="S10" s="180">
        <f>总表!S85</f>
        <v>188</v>
      </c>
      <c r="T10" s="180">
        <f>总表!T85</f>
        <v>137</v>
      </c>
      <c r="U10" s="181">
        <f>总表!U85</f>
        <v>51</v>
      </c>
    </row>
    <row r="11" ht="18" customHeight="1" spans="1:21">
      <c r="A11" s="106">
        <v>190310</v>
      </c>
      <c r="B11" s="107" t="s">
        <v>117</v>
      </c>
      <c r="C11" s="108">
        <v>85</v>
      </c>
      <c r="D11" s="105">
        <v>90</v>
      </c>
      <c r="E11" s="105">
        <v>83</v>
      </c>
      <c r="F11" s="105">
        <v>81</v>
      </c>
      <c r="G11" s="105">
        <v>69</v>
      </c>
      <c r="H11" s="105">
        <v>59</v>
      </c>
      <c r="I11" s="105">
        <v>66</v>
      </c>
      <c r="J11" s="105">
        <v>73</v>
      </c>
      <c r="K11" s="180">
        <f t="shared" si="0"/>
        <v>606</v>
      </c>
      <c r="L11" s="180">
        <f t="shared" si="1"/>
        <v>27</v>
      </c>
      <c r="M11" s="180">
        <f>总表!L86</f>
        <v>94</v>
      </c>
      <c r="N11" s="180">
        <f>总表!N86</f>
        <v>111</v>
      </c>
      <c r="O11" s="180">
        <f>总表!O86</f>
        <v>48</v>
      </c>
      <c r="P11" s="180">
        <f>总表!P86</f>
        <v>83</v>
      </c>
      <c r="Q11" s="180">
        <f>总表!Q86</f>
        <v>84</v>
      </c>
      <c r="R11" s="180">
        <f>总表!R86</f>
        <v>162</v>
      </c>
      <c r="S11" s="180">
        <f>总表!S86</f>
        <v>137</v>
      </c>
      <c r="T11" s="180">
        <f>总表!T86</f>
        <v>137</v>
      </c>
      <c r="U11" s="181">
        <f>总表!U86</f>
        <v>119</v>
      </c>
    </row>
    <row r="12" ht="18" customHeight="1" spans="1:21">
      <c r="A12" s="106">
        <v>190311</v>
      </c>
      <c r="B12" s="107" t="s">
        <v>118</v>
      </c>
      <c r="C12" s="108">
        <v>95.5</v>
      </c>
      <c r="D12" s="105">
        <v>39.5</v>
      </c>
      <c r="E12" s="105">
        <v>82.5</v>
      </c>
      <c r="F12" s="105">
        <v>77</v>
      </c>
      <c r="G12" s="105">
        <v>69</v>
      </c>
      <c r="H12" s="105">
        <v>79</v>
      </c>
      <c r="I12" s="105">
        <v>71</v>
      </c>
      <c r="J12" s="105">
        <v>92</v>
      </c>
      <c r="K12" s="180">
        <f t="shared" si="0"/>
        <v>605.5</v>
      </c>
      <c r="L12" s="180">
        <f t="shared" si="1"/>
        <v>28</v>
      </c>
      <c r="M12" s="180">
        <f>总表!L87</f>
        <v>95</v>
      </c>
      <c r="N12" s="180">
        <f>总表!N87</f>
        <v>35</v>
      </c>
      <c r="O12" s="180">
        <f>总表!O87</f>
        <v>205</v>
      </c>
      <c r="P12" s="180">
        <f>总表!P87</f>
        <v>85</v>
      </c>
      <c r="Q12" s="180">
        <f>总表!Q87</f>
        <v>127</v>
      </c>
      <c r="R12" s="180">
        <f>总表!R87</f>
        <v>162</v>
      </c>
      <c r="S12" s="180">
        <f>总表!S87</f>
        <v>60</v>
      </c>
      <c r="T12" s="180">
        <f>总表!T87</f>
        <v>117</v>
      </c>
      <c r="U12" s="181">
        <f>总表!U87</f>
        <v>16</v>
      </c>
    </row>
    <row r="13" ht="18" customHeight="1" spans="1:21">
      <c r="A13" s="106">
        <v>190312</v>
      </c>
      <c r="B13" s="107" t="s">
        <v>119</v>
      </c>
      <c r="C13" s="108">
        <v>86</v>
      </c>
      <c r="D13" s="105">
        <v>96</v>
      </c>
      <c r="E13" s="105">
        <v>87</v>
      </c>
      <c r="F13" s="105">
        <v>75</v>
      </c>
      <c r="G13" s="105">
        <v>67</v>
      </c>
      <c r="H13" s="105">
        <v>87</v>
      </c>
      <c r="I13" s="105">
        <v>72</v>
      </c>
      <c r="J13" s="105">
        <v>85</v>
      </c>
      <c r="K13" s="180">
        <f t="shared" si="0"/>
        <v>655</v>
      </c>
      <c r="L13" s="180">
        <f t="shared" si="1"/>
        <v>22</v>
      </c>
      <c r="M13" s="180">
        <f>总表!L88</f>
        <v>58</v>
      </c>
      <c r="N13" s="180">
        <f>总表!N88</f>
        <v>100</v>
      </c>
      <c r="O13" s="180">
        <f>总表!O88</f>
        <v>37</v>
      </c>
      <c r="P13" s="180">
        <f>总表!P88</f>
        <v>66</v>
      </c>
      <c r="Q13" s="180">
        <f>总表!Q88</f>
        <v>147</v>
      </c>
      <c r="R13" s="180">
        <f>总表!R88</f>
        <v>179</v>
      </c>
      <c r="S13" s="180">
        <f>总表!S88</f>
        <v>35</v>
      </c>
      <c r="T13" s="180">
        <f>总表!T88</f>
        <v>109</v>
      </c>
      <c r="U13" s="181">
        <f>总表!U88</f>
        <v>51</v>
      </c>
    </row>
    <row r="14" ht="18" customHeight="1" spans="1:21">
      <c r="A14" s="106">
        <v>190313</v>
      </c>
      <c r="B14" s="107" t="s">
        <v>120</v>
      </c>
      <c r="C14" s="108">
        <v>70.5</v>
      </c>
      <c r="D14" s="105">
        <v>75</v>
      </c>
      <c r="E14" s="105">
        <v>77</v>
      </c>
      <c r="F14" s="105">
        <v>65</v>
      </c>
      <c r="G14" s="105">
        <v>51</v>
      </c>
      <c r="H14" s="105">
        <v>55</v>
      </c>
      <c r="I14" s="105">
        <v>55</v>
      </c>
      <c r="J14" s="105">
        <v>35</v>
      </c>
      <c r="K14" s="180">
        <f t="shared" si="0"/>
        <v>483.5</v>
      </c>
      <c r="L14" s="180">
        <f t="shared" si="1"/>
        <v>35</v>
      </c>
      <c r="M14" s="180">
        <f>总表!L89</f>
        <v>184</v>
      </c>
      <c r="N14" s="180">
        <f>总表!N89</f>
        <v>202</v>
      </c>
      <c r="O14" s="180">
        <f>总表!O89</f>
        <v>92</v>
      </c>
      <c r="P14" s="180">
        <f>总表!P89</f>
        <v>100</v>
      </c>
      <c r="Q14" s="180">
        <f>总表!Q89</f>
        <v>223</v>
      </c>
      <c r="R14" s="180">
        <f>总表!R89</f>
        <v>244</v>
      </c>
      <c r="S14" s="180">
        <f>总表!S89</f>
        <v>163</v>
      </c>
      <c r="T14" s="180">
        <f>总表!T89</f>
        <v>199</v>
      </c>
      <c r="U14" s="181">
        <f>总表!U89</f>
        <v>259</v>
      </c>
    </row>
    <row r="15" ht="18" customHeight="1" spans="1:21">
      <c r="A15" s="106">
        <v>190314</v>
      </c>
      <c r="B15" s="107" t="s">
        <v>121</v>
      </c>
      <c r="C15" s="108">
        <v>97</v>
      </c>
      <c r="D15" s="105">
        <v>82</v>
      </c>
      <c r="E15" s="105">
        <v>100.5</v>
      </c>
      <c r="F15" s="105">
        <v>80</v>
      </c>
      <c r="G15" s="105">
        <v>80</v>
      </c>
      <c r="H15" s="105">
        <v>82</v>
      </c>
      <c r="I15" s="105">
        <v>76</v>
      </c>
      <c r="J15" s="105">
        <v>87</v>
      </c>
      <c r="K15" s="180">
        <f t="shared" si="0"/>
        <v>684.5</v>
      </c>
      <c r="L15" s="180">
        <f t="shared" si="1"/>
        <v>18</v>
      </c>
      <c r="M15" s="180">
        <f>总表!L90</f>
        <v>43</v>
      </c>
      <c r="N15" s="180">
        <f>总表!N90</f>
        <v>28</v>
      </c>
      <c r="O15" s="180">
        <f>总表!O90</f>
        <v>60</v>
      </c>
      <c r="P15" s="180">
        <f>总表!P90</f>
        <v>19</v>
      </c>
      <c r="Q15" s="180">
        <f>总表!Q90</f>
        <v>96</v>
      </c>
      <c r="R15" s="180">
        <f>总表!R90</f>
        <v>89</v>
      </c>
      <c r="S15" s="180">
        <f>总表!S90</f>
        <v>46</v>
      </c>
      <c r="T15" s="180">
        <f>总表!T90</f>
        <v>90</v>
      </c>
      <c r="U15" s="181">
        <f>总表!U90</f>
        <v>36</v>
      </c>
    </row>
    <row r="16" ht="18" customHeight="1" spans="1:21">
      <c r="A16" s="106">
        <v>190315</v>
      </c>
      <c r="B16" s="107" t="s">
        <v>122</v>
      </c>
      <c r="C16" s="108">
        <v>96</v>
      </c>
      <c r="D16" s="105">
        <v>111</v>
      </c>
      <c r="E16" s="105">
        <v>106</v>
      </c>
      <c r="F16" s="105">
        <v>84</v>
      </c>
      <c r="G16" s="105">
        <v>78</v>
      </c>
      <c r="H16" s="105">
        <v>80</v>
      </c>
      <c r="I16" s="105">
        <v>93</v>
      </c>
      <c r="J16" s="105">
        <v>93</v>
      </c>
      <c r="K16" s="180">
        <f t="shared" si="0"/>
        <v>741</v>
      </c>
      <c r="L16" s="180">
        <f t="shared" si="1"/>
        <v>7</v>
      </c>
      <c r="M16" s="180">
        <f>总表!L91</f>
        <v>16</v>
      </c>
      <c r="N16" s="180">
        <f>总表!N91</f>
        <v>33</v>
      </c>
      <c r="O16" s="180">
        <f>总表!O91</f>
        <v>8</v>
      </c>
      <c r="P16" s="180">
        <f>总表!P91</f>
        <v>5</v>
      </c>
      <c r="Q16" s="180">
        <f>总表!Q91</f>
        <v>51</v>
      </c>
      <c r="R16" s="180">
        <f>总表!R91</f>
        <v>106</v>
      </c>
      <c r="S16" s="180">
        <f>总表!S91</f>
        <v>52</v>
      </c>
      <c r="T16" s="180">
        <f>总表!T91</f>
        <v>11</v>
      </c>
      <c r="U16" s="181">
        <f>总表!U91</f>
        <v>13</v>
      </c>
    </row>
    <row r="17" ht="18" customHeight="1" spans="1:21">
      <c r="A17" s="106">
        <v>190316</v>
      </c>
      <c r="B17" s="107" t="s">
        <v>123</v>
      </c>
      <c r="C17" s="108">
        <v>86.5</v>
      </c>
      <c r="D17" s="105">
        <v>78</v>
      </c>
      <c r="E17" s="105">
        <v>87.5</v>
      </c>
      <c r="F17" s="105">
        <v>79</v>
      </c>
      <c r="G17" s="105">
        <v>74</v>
      </c>
      <c r="H17" s="105">
        <v>89</v>
      </c>
      <c r="I17" s="105">
        <v>84</v>
      </c>
      <c r="J17" s="105">
        <v>82</v>
      </c>
      <c r="K17" s="180">
        <f t="shared" si="0"/>
        <v>660</v>
      </c>
      <c r="L17" s="180">
        <f t="shared" si="1"/>
        <v>19</v>
      </c>
      <c r="M17" s="180">
        <f>总表!L92</f>
        <v>54</v>
      </c>
      <c r="N17" s="180">
        <f>总表!N92</f>
        <v>96</v>
      </c>
      <c r="O17" s="180">
        <f>总表!O92</f>
        <v>76</v>
      </c>
      <c r="P17" s="180">
        <f>总表!P92</f>
        <v>61</v>
      </c>
      <c r="Q17" s="180">
        <f>总表!Q92</f>
        <v>103</v>
      </c>
      <c r="R17" s="180">
        <f>总表!R92</f>
        <v>131</v>
      </c>
      <c r="S17" s="180">
        <f>总表!S92</f>
        <v>29</v>
      </c>
      <c r="T17" s="180">
        <f>总表!T92</f>
        <v>51</v>
      </c>
      <c r="U17" s="181">
        <f>总表!U92</f>
        <v>71</v>
      </c>
    </row>
    <row r="18" ht="18" customHeight="1" spans="1:21">
      <c r="A18" s="106">
        <v>190317</v>
      </c>
      <c r="B18" s="107" t="s">
        <v>124</v>
      </c>
      <c r="C18" s="108">
        <v>93.5</v>
      </c>
      <c r="D18" s="105">
        <v>119</v>
      </c>
      <c r="E18" s="105">
        <v>101.5</v>
      </c>
      <c r="F18" s="105">
        <v>92</v>
      </c>
      <c r="G18" s="105">
        <v>91</v>
      </c>
      <c r="H18" s="105">
        <v>100</v>
      </c>
      <c r="I18" s="105">
        <v>98</v>
      </c>
      <c r="J18" s="105">
        <v>98</v>
      </c>
      <c r="K18" s="180">
        <f t="shared" si="0"/>
        <v>793</v>
      </c>
      <c r="L18" s="180">
        <f t="shared" si="1"/>
        <v>2</v>
      </c>
      <c r="M18" s="180">
        <f>总表!L93</f>
        <v>4</v>
      </c>
      <c r="N18" s="180">
        <f>总表!N93</f>
        <v>52</v>
      </c>
      <c r="O18" s="180">
        <f>总表!O93</f>
        <v>3</v>
      </c>
      <c r="P18" s="180">
        <f>总表!P93</f>
        <v>16</v>
      </c>
      <c r="Q18" s="180">
        <f>总表!Q93</f>
        <v>4</v>
      </c>
      <c r="R18" s="180">
        <f>总表!R93</f>
        <v>13</v>
      </c>
      <c r="S18" s="180">
        <f>总表!S93</f>
        <v>1</v>
      </c>
      <c r="T18" s="180">
        <f>总表!T93</f>
        <v>1</v>
      </c>
      <c r="U18" s="181">
        <f>总表!U93</f>
        <v>3</v>
      </c>
    </row>
    <row r="19" ht="18" customHeight="1" spans="1:21">
      <c r="A19" s="106">
        <v>190318</v>
      </c>
      <c r="B19" s="107" t="s">
        <v>125</v>
      </c>
      <c r="C19" s="108">
        <v>82.5</v>
      </c>
      <c r="D19" s="105">
        <v>42</v>
      </c>
      <c r="E19" s="105">
        <v>71.5</v>
      </c>
      <c r="F19" s="105">
        <v>74</v>
      </c>
      <c r="G19" s="105">
        <v>69</v>
      </c>
      <c r="H19" s="105">
        <v>47</v>
      </c>
      <c r="I19" s="105">
        <v>68</v>
      </c>
      <c r="J19" s="105">
        <v>55</v>
      </c>
      <c r="K19" s="180">
        <f t="shared" si="0"/>
        <v>509</v>
      </c>
      <c r="L19" s="180">
        <f t="shared" si="1"/>
        <v>34</v>
      </c>
      <c r="M19" s="180">
        <f>总表!L94</f>
        <v>169</v>
      </c>
      <c r="N19" s="180">
        <f>总表!N94</f>
        <v>125</v>
      </c>
      <c r="O19" s="180">
        <f>总表!O94</f>
        <v>199</v>
      </c>
      <c r="P19" s="180">
        <f>总表!P94</f>
        <v>120</v>
      </c>
      <c r="Q19" s="180">
        <f>总表!Q94</f>
        <v>163</v>
      </c>
      <c r="R19" s="180">
        <f>总表!R94</f>
        <v>162</v>
      </c>
      <c r="S19" s="180">
        <f>总表!S94</f>
        <v>203</v>
      </c>
      <c r="T19" s="180">
        <f>总表!T94</f>
        <v>129</v>
      </c>
      <c r="U19" s="181">
        <f>总表!U94</f>
        <v>183</v>
      </c>
    </row>
    <row r="20" ht="18" customHeight="1" spans="1:21">
      <c r="A20" s="106">
        <v>190319</v>
      </c>
      <c r="B20" s="107" t="s">
        <v>126</v>
      </c>
      <c r="C20" s="108">
        <v>89</v>
      </c>
      <c r="D20" s="105">
        <v>65.5</v>
      </c>
      <c r="E20" s="105">
        <v>84.5</v>
      </c>
      <c r="F20" s="105">
        <v>81</v>
      </c>
      <c r="G20" s="105">
        <v>81</v>
      </c>
      <c r="H20" s="105">
        <v>73</v>
      </c>
      <c r="I20" s="105">
        <v>80</v>
      </c>
      <c r="J20" s="105">
        <v>81</v>
      </c>
      <c r="K20" s="180">
        <f t="shared" si="0"/>
        <v>635</v>
      </c>
      <c r="L20" s="180">
        <f t="shared" si="1"/>
        <v>24</v>
      </c>
      <c r="M20" s="180">
        <f>总表!L95</f>
        <v>72</v>
      </c>
      <c r="N20" s="180">
        <f>总表!N95</f>
        <v>78</v>
      </c>
      <c r="O20" s="180">
        <f>总表!O95</f>
        <v>130</v>
      </c>
      <c r="P20" s="180">
        <f>总表!P95</f>
        <v>75</v>
      </c>
      <c r="Q20" s="180">
        <f>总表!Q95</f>
        <v>84</v>
      </c>
      <c r="R20" s="180">
        <f>总表!R95</f>
        <v>83</v>
      </c>
      <c r="S20" s="180">
        <f>总表!S95</f>
        <v>80</v>
      </c>
      <c r="T20" s="180">
        <f>总表!T95</f>
        <v>75</v>
      </c>
      <c r="U20" s="181">
        <f>总表!U95</f>
        <v>78</v>
      </c>
    </row>
    <row r="21" ht="18" customHeight="1" spans="1:21">
      <c r="A21" s="106">
        <v>190320</v>
      </c>
      <c r="B21" s="107" t="s">
        <v>127</v>
      </c>
      <c r="C21" s="108">
        <v>97.5</v>
      </c>
      <c r="D21" s="105">
        <v>114</v>
      </c>
      <c r="E21" s="105">
        <v>101</v>
      </c>
      <c r="F21" s="105">
        <v>84</v>
      </c>
      <c r="G21" s="105">
        <v>85</v>
      </c>
      <c r="H21" s="105">
        <v>98</v>
      </c>
      <c r="I21" s="105">
        <v>92</v>
      </c>
      <c r="J21" s="105">
        <v>90</v>
      </c>
      <c r="K21" s="180">
        <f t="shared" si="0"/>
        <v>761.5</v>
      </c>
      <c r="L21" s="180">
        <f t="shared" si="1"/>
        <v>4</v>
      </c>
      <c r="M21" s="180">
        <f>总表!L96</f>
        <v>9</v>
      </c>
      <c r="N21" s="180">
        <f>总表!N96</f>
        <v>26</v>
      </c>
      <c r="O21" s="180">
        <f>总表!O96</f>
        <v>7</v>
      </c>
      <c r="P21" s="180">
        <f>总表!P96</f>
        <v>17</v>
      </c>
      <c r="Q21" s="180">
        <f>总表!Q96</f>
        <v>51</v>
      </c>
      <c r="R21" s="180">
        <f>总表!R96</f>
        <v>44</v>
      </c>
      <c r="S21" s="180">
        <f>总表!S96</f>
        <v>7</v>
      </c>
      <c r="T21" s="180">
        <f>总表!T96</f>
        <v>14</v>
      </c>
      <c r="U21" s="181">
        <f>总表!U96</f>
        <v>27</v>
      </c>
    </row>
    <row r="22" ht="18" customHeight="1" spans="1:21">
      <c r="A22" s="106">
        <v>190321</v>
      </c>
      <c r="B22" s="107" t="s">
        <v>128</v>
      </c>
      <c r="C22" s="108">
        <v>96.5</v>
      </c>
      <c r="D22" s="105">
        <v>94</v>
      </c>
      <c r="E22" s="105">
        <v>93</v>
      </c>
      <c r="F22" s="105">
        <v>76</v>
      </c>
      <c r="G22" s="105">
        <v>82</v>
      </c>
      <c r="H22" s="105">
        <v>90</v>
      </c>
      <c r="I22" s="105">
        <v>89</v>
      </c>
      <c r="J22" s="105">
        <v>83</v>
      </c>
      <c r="K22" s="180">
        <f t="shared" si="0"/>
        <v>703.5</v>
      </c>
      <c r="L22" s="180">
        <f t="shared" si="1"/>
        <v>16</v>
      </c>
      <c r="M22" s="180">
        <f>总表!L97</f>
        <v>37</v>
      </c>
      <c r="N22" s="180">
        <f>总表!N97</f>
        <v>31</v>
      </c>
      <c r="O22" s="180">
        <f>总表!O97</f>
        <v>40</v>
      </c>
      <c r="P22" s="180">
        <f>总表!P97</f>
        <v>39</v>
      </c>
      <c r="Q22" s="180">
        <f>总表!Q97</f>
        <v>135</v>
      </c>
      <c r="R22" s="180">
        <f>总表!R97</f>
        <v>75</v>
      </c>
      <c r="S22" s="180">
        <f>总表!S97</f>
        <v>24</v>
      </c>
      <c r="T22" s="180">
        <f>总表!T97</f>
        <v>25</v>
      </c>
      <c r="U22" s="181">
        <f>总表!U97</f>
        <v>66</v>
      </c>
    </row>
    <row r="23" ht="18" customHeight="1" spans="1:21">
      <c r="A23" s="106">
        <v>190322</v>
      </c>
      <c r="B23" s="107" t="s">
        <v>129</v>
      </c>
      <c r="C23" s="108">
        <v>94</v>
      </c>
      <c r="D23" s="105">
        <v>80</v>
      </c>
      <c r="E23" s="105">
        <v>87</v>
      </c>
      <c r="F23" s="105">
        <v>86</v>
      </c>
      <c r="G23" s="105">
        <v>63</v>
      </c>
      <c r="H23" s="105">
        <v>66</v>
      </c>
      <c r="I23" s="105">
        <v>69</v>
      </c>
      <c r="J23" s="105">
        <v>84</v>
      </c>
      <c r="K23" s="180">
        <f t="shared" si="0"/>
        <v>629</v>
      </c>
      <c r="L23" s="180">
        <f t="shared" si="1"/>
        <v>25</v>
      </c>
      <c r="M23" s="180">
        <f>总表!L98</f>
        <v>76</v>
      </c>
      <c r="N23" s="180">
        <f>总表!N98</f>
        <v>47</v>
      </c>
      <c r="O23" s="180">
        <f>总表!O98</f>
        <v>66</v>
      </c>
      <c r="P23" s="180">
        <f>总表!P98</f>
        <v>66</v>
      </c>
      <c r="Q23" s="180">
        <f>总表!Q98</f>
        <v>31</v>
      </c>
      <c r="R23" s="180">
        <f>总表!R98</f>
        <v>202</v>
      </c>
      <c r="S23" s="180">
        <f>总表!S98</f>
        <v>110</v>
      </c>
      <c r="T23" s="180">
        <f>总表!T98</f>
        <v>125</v>
      </c>
      <c r="U23" s="181">
        <f>总表!U98</f>
        <v>59</v>
      </c>
    </row>
    <row r="24" ht="18" customHeight="1" spans="1:21">
      <c r="A24" s="106">
        <v>190323</v>
      </c>
      <c r="B24" s="107" t="s">
        <v>130</v>
      </c>
      <c r="C24" s="108">
        <v>83.5</v>
      </c>
      <c r="D24" s="105">
        <v>26</v>
      </c>
      <c r="E24" s="105">
        <v>44</v>
      </c>
      <c r="F24" s="105">
        <v>64</v>
      </c>
      <c r="G24" s="105">
        <v>66</v>
      </c>
      <c r="H24" s="105">
        <v>59</v>
      </c>
      <c r="I24" s="105">
        <v>82</v>
      </c>
      <c r="J24" s="105">
        <v>51</v>
      </c>
      <c r="K24" s="180">
        <f t="shared" si="0"/>
        <v>475.5</v>
      </c>
      <c r="L24" s="180">
        <f t="shared" si="1"/>
        <v>37</v>
      </c>
      <c r="M24" s="180">
        <f>总表!L99</f>
        <v>192</v>
      </c>
      <c r="N24" s="180">
        <f>总表!N99</f>
        <v>119</v>
      </c>
      <c r="O24" s="180">
        <f>总表!O99</f>
        <v>240</v>
      </c>
      <c r="P24" s="180">
        <f>总表!P99</f>
        <v>230</v>
      </c>
      <c r="Q24" s="180">
        <f>总表!Q99</f>
        <v>227</v>
      </c>
      <c r="R24" s="180">
        <f>总表!R99</f>
        <v>183</v>
      </c>
      <c r="S24" s="180">
        <f>总表!S99</f>
        <v>137</v>
      </c>
      <c r="T24" s="180">
        <f>总表!T99</f>
        <v>63</v>
      </c>
      <c r="U24" s="181">
        <f>总表!U99</f>
        <v>200</v>
      </c>
    </row>
    <row r="25" ht="18" customHeight="1" spans="1:21">
      <c r="A25" s="106">
        <v>190324</v>
      </c>
      <c r="B25" s="107" t="s">
        <v>131</v>
      </c>
      <c r="C25" s="108">
        <v>77</v>
      </c>
      <c r="D25" s="105">
        <v>39.5</v>
      </c>
      <c r="E25" s="105">
        <v>55.5</v>
      </c>
      <c r="F25" s="105">
        <v>61</v>
      </c>
      <c r="G25" s="105">
        <v>46</v>
      </c>
      <c r="H25" s="105">
        <v>43</v>
      </c>
      <c r="I25" s="105">
        <v>48</v>
      </c>
      <c r="J25" s="105">
        <v>47</v>
      </c>
      <c r="K25" s="180">
        <f t="shared" si="0"/>
        <v>417</v>
      </c>
      <c r="L25" s="180">
        <f t="shared" si="1"/>
        <v>38</v>
      </c>
      <c r="M25" s="180">
        <f>总表!L100</f>
        <v>226</v>
      </c>
      <c r="N25" s="180">
        <f>总表!N100</f>
        <v>165</v>
      </c>
      <c r="O25" s="180">
        <f>总表!O100</f>
        <v>205</v>
      </c>
      <c r="P25" s="180">
        <f>总表!P100</f>
        <v>191</v>
      </c>
      <c r="Q25" s="180">
        <f>总表!Q100</f>
        <v>244</v>
      </c>
      <c r="R25" s="180">
        <f>总表!R100</f>
        <v>255</v>
      </c>
      <c r="S25" s="180">
        <f>总表!S100</f>
        <v>224</v>
      </c>
      <c r="T25" s="180">
        <f>总表!T100</f>
        <v>226</v>
      </c>
      <c r="U25" s="181">
        <f>总表!U100</f>
        <v>216</v>
      </c>
    </row>
    <row r="26" ht="18" customHeight="1" spans="1:21">
      <c r="A26" s="106">
        <v>190325</v>
      </c>
      <c r="B26" s="107" t="s">
        <v>132</v>
      </c>
      <c r="C26" s="108">
        <v>99.5</v>
      </c>
      <c r="D26" s="105">
        <v>81</v>
      </c>
      <c r="E26" s="105">
        <v>89.5</v>
      </c>
      <c r="F26" s="105">
        <v>57</v>
      </c>
      <c r="G26" s="105">
        <v>81</v>
      </c>
      <c r="H26" s="105">
        <v>55</v>
      </c>
      <c r="I26" s="105">
        <v>76</v>
      </c>
      <c r="J26" s="105">
        <v>83</v>
      </c>
      <c r="K26" s="180">
        <f t="shared" si="0"/>
        <v>622</v>
      </c>
      <c r="L26" s="180">
        <f t="shared" si="1"/>
        <v>26</v>
      </c>
      <c r="M26" s="180">
        <f>总表!L101</f>
        <v>81</v>
      </c>
      <c r="N26" s="180">
        <f>总表!N101</f>
        <v>18</v>
      </c>
      <c r="O26" s="180">
        <f>总表!O101</f>
        <v>62</v>
      </c>
      <c r="P26" s="180">
        <f>总表!P101</f>
        <v>49</v>
      </c>
      <c r="Q26" s="180">
        <f>总表!Q101</f>
        <v>265</v>
      </c>
      <c r="R26" s="180">
        <f>总表!R101</f>
        <v>83</v>
      </c>
      <c r="S26" s="180">
        <f>总表!S101</f>
        <v>163</v>
      </c>
      <c r="T26" s="180">
        <f>总表!T101</f>
        <v>90</v>
      </c>
      <c r="U26" s="181">
        <f>总表!U101</f>
        <v>66</v>
      </c>
    </row>
    <row r="27" ht="18" customHeight="1" spans="1:21">
      <c r="A27" s="106">
        <v>190326</v>
      </c>
      <c r="B27" s="107" t="s">
        <v>133</v>
      </c>
      <c r="C27" s="108">
        <v>81</v>
      </c>
      <c r="D27" s="105">
        <v>73.5</v>
      </c>
      <c r="E27" s="105">
        <v>79.5</v>
      </c>
      <c r="F27" s="105">
        <v>83</v>
      </c>
      <c r="G27" s="105">
        <v>83</v>
      </c>
      <c r="H27" s="105">
        <v>91</v>
      </c>
      <c r="I27" s="105">
        <v>83</v>
      </c>
      <c r="J27" s="105">
        <v>84</v>
      </c>
      <c r="K27" s="180">
        <f t="shared" si="0"/>
        <v>658</v>
      </c>
      <c r="L27" s="180">
        <f t="shared" si="1"/>
        <v>20</v>
      </c>
      <c r="M27" s="180">
        <f>总表!L102</f>
        <v>55</v>
      </c>
      <c r="N27" s="180">
        <f>总表!N102</f>
        <v>134</v>
      </c>
      <c r="O27" s="180">
        <f>总表!O102</f>
        <v>99</v>
      </c>
      <c r="P27" s="180">
        <f>总表!P102</f>
        <v>94</v>
      </c>
      <c r="Q27" s="180">
        <f>总表!Q102</f>
        <v>64</v>
      </c>
      <c r="R27" s="180">
        <f>总表!R102</f>
        <v>58</v>
      </c>
      <c r="S27" s="180">
        <f>总表!S102</f>
        <v>19</v>
      </c>
      <c r="T27" s="180">
        <f>总表!T102</f>
        <v>58</v>
      </c>
      <c r="U27" s="181">
        <f>总表!U102</f>
        <v>59</v>
      </c>
    </row>
    <row r="28" ht="18" customHeight="1" spans="1:21">
      <c r="A28" s="106">
        <v>190327</v>
      </c>
      <c r="B28" s="107" t="s">
        <v>134</v>
      </c>
      <c r="C28" s="108">
        <v>95</v>
      </c>
      <c r="D28" s="105">
        <v>102</v>
      </c>
      <c r="E28" s="105">
        <v>98</v>
      </c>
      <c r="F28" s="105">
        <v>75</v>
      </c>
      <c r="G28" s="105">
        <v>89</v>
      </c>
      <c r="H28" s="105">
        <v>95</v>
      </c>
      <c r="I28" s="105">
        <v>88</v>
      </c>
      <c r="J28" s="105">
        <v>93</v>
      </c>
      <c r="K28" s="180">
        <f t="shared" si="0"/>
        <v>735</v>
      </c>
      <c r="L28" s="180">
        <f t="shared" si="1"/>
        <v>9</v>
      </c>
      <c r="M28" s="180">
        <f>总表!L103</f>
        <v>18</v>
      </c>
      <c r="N28" s="180">
        <f>总表!N103</f>
        <v>37</v>
      </c>
      <c r="O28" s="180">
        <f>总表!O103</f>
        <v>21</v>
      </c>
      <c r="P28" s="180">
        <f>总表!P103</f>
        <v>28</v>
      </c>
      <c r="Q28" s="180">
        <f>总表!Q103</f>
        <v>147</v>
      </c>
      <c r="R28" s="180">
        <f>总表!R103</f>
        <v>21</v>
      </c>
      <c r="S28" s="180">
        <f>总表!S103</f>
        <v>9</v>
      </c>
      <c r="T28" s="180">
        <f>总表!T103</f>
        <v>31</v>
      </c>
      <c r="U28" s="181">
        <f>总表!U103</f>
        <v>13</v>
      </c>
    </row>
    <row r="29" ht="18" customHeight="1" spans="1:21">
      <c r="A29" s="106">
        <v>190328</v>
      </c>
      <c r="B29" s="107" t="s">
        <v>135</v>
      </c>
      <c r="C29" s="108">
        <v>101</v>
      </c>
      <c r="D29" s="105">
        <v>85</v>
      </c>
      <c r="E29" s="105">
        <v>103</v>
      </c>
      <c r="F29" s="105">
        <v>82</v>
      </c>
      <c r="G29" s="105">
        <v>86</v>
      </c>
      <c r="H29" s="105">
        <v>81</v>
      </c>
      <c r="I29" s="105">
        <v>83</v>
      </c>
      <c r="J29" s="105">
        <v>86</v>
      </c>
      <c r="K29" s="180">
        <f t="shared" si="0"/>
        <v>707</v>
      </c>
      <c r="L29" s="180">
        <f t="shared" si="1"/>
        <v>14</v>
      </c>
      <c r="M29" s="180">
        <f>总表!L104</f>
        <v>32</v>
      </c>
      <c r="N29" s="180">
        <f>总表!N104</f>
        <v>11</v>
      </c>
      <c r="O29" s="180">
        <f>总表!O104</f>
        <v>56</v>
      </c>
      <c r="P29" s="180">
        <f>总表!P104</f>
        <v>10</v>
      </c>
      <c r="Q29" s="180">
        <f>总表!Q104</f>
        <v>73</v>
      </c>
      <c r="R29" s="180">
        <f>总表!R104</f>
        <v>36</v>
      </c>
      <c r="S29" s="180">
        <f>总表!S104</f>
        <v>50</v>
      </c>
      <c r="T29" s="180">
        <f>总表!T104</f>
        <v>58</v>
      </c>
      <c r="U29" s="181">
        <f>总表!U104</f>
        <v>46</v>
      </c>
    </row>
    <row r="30" ht="18" customHeight="1" spans="1:21">
      <c r="A30" s="106">
        <v>190329</v>
      </c>
      <c r="B30" s="107" t="s">
        <v>136</v>
      </c>
      <c r="C30" s="108">
        <v>78</v>
      </c>
      <c r="D30" s="105">
        <v>57</v>
      </c>
      <c r="E30" s="105">
        <v>78</v>
      </c>
      <c r="F30" s="105">
        <v>84</v>
      </c>
      <c r="G30" s="105">
        <v>46</v>
      </c>
      <c r="H30" s="105">
        <v>38</v>
      </c>
      <c r="I30" s="105">
        <v>38</v>
      </c>
      <c r="J30" s="105">
        <v>57</v>
      </c>
      <c r="K30" s="180">
        <f t="shared" si="0"/>
        <v>476</v>
      </c>
      <c r="L30" s="180">
        <f t="shared" si="1"/>
        <v>36</v>
      </c>
      <c r="M30" s="180">
        <f>总表!L105</f>
        <v>191</v>
      </c>
      <c r="N30" s="180">
        <f>总表!N105</f>
        <v>155</v>
      </c>
      <c r="O30" s="180">
        <f>总表!O105</f>
        <v>159</v>
      </c>
      <c r="P30" s="180">
        <f>总表!P105</f>
        <v>98</v>
      </c>
      <c r="Q30" s="180">
        <f>总表!Q105</f>
        <v>51</v>
      </c>
      <c r="R30" s="180">
        <f>总表!R105</f>
        <v>255</v>
      </c>
      <c r="S30" s="180">
        <f>总表!S105</f>
        <v>249</v>
      </c>
      <c r="T30" s="180">
        <f>总表!T105</f>
        <v>265</v>
      </c>
      <c r="U30" s="181">
        <f>总表!U105</f>
        <v>174</v>
      </c>
    </row>
    <row r="31" ht="18" customHeight="1" spans="1:21">
      <c r="A31" s="106">
        <v>190330</v>
      </c>
      <c r="B31" s="107" t="s">
        <v>137</v>
      </c>
      <c r="C31" s="108">
        <v>90</v>
      </c>
      <c r="D31" s="105">
        <v>62</v>
      </c>
      <c r="E31" s="105">
        <v>88</v>
      </c>
      <c r="F31" s="105">
        <v>85</v>
      </c>
      <c r="G31" s="105">
        <v>63</v>
      </c>
      <c r="H31" s="105">
        <v>60</v>
      </c>
      <c r="I31" s="105">
        <v>76</v>
      </c>
      <c r="J31" s="105">
        <v>80</v>
      </c>
      <c r="K31" s="180">
        <f t="shared" si="0"/>
        <v>604</v>
      </c>
      <c r="L31" s="180">
        <f t="shared" si="1"/>
        <v>29</v>
      </c>
      <c r="M31" s="180">
        <f>总表!L106</f>
        <v>100</v>
      </c>
      <c r="N31" s="180">
        <f>总表!N106</f>
        <v>70</v>
      </c>
      <c r="O31" s="180">
        <f>总表!O106</f>
        <v>145</v>
      </c>
      <c r="P31" s="180">
        <f>总表!P106</f>
        <v>57</v>
      </c>
      <c r="Q31" s="180">
        <f>总表!Q106</f>
        <v>39</v>
      </c>
      <c r="R31" s="180">
        <f>总表!R106</f>
        <v>202</v>
      </c>
      <c r="S31" s="180">
        <f>总表!S106</f>
        <v>134</v>
      </c>
      <c r="T31" s="180">
        <f>总表!T106</f>
        <v>90</v>
      </c>
      <c r="U31" s="181">
        <f>总表!U106</f>
        <v>81</v>
      </c>
    </row>
    <row r="32" ht="18" customHeight="1" spans="1:21">
      <c r="A32" s="103">
        <v>190203</v>
      </c>
      <c r="B32" s="104" t="s">
        <v>138</v>
      </c>
      <c r="C32" s="108">
        <v>101</v>
      </c>
      <c r="D32" s="105">
        <v>106.5</v>
      </c>
      <c r="E32" s="105">
        <v>102</v>
      </c>
      <c r="F32" s="105">
        <v>81</v>
      </c>
      <c r="G32" s="105">
        <v>88</v>
      </c>
      <c r="H32" s="105">
        <v>98</v>
      </c>
      <c r="I32" s="105">
        <v>89</v>
      </c>
      <c r="J32" s="105">
        <v>78</v>
      </c>
      <c r="K32" s="180">
        <f t="shared" si="0"/>
        <v>743.5</v>
      </c>
      <c r="L32" s="180">
        <f t="shared" si="1"/>
        <v>6</v>
      </c>
      <c r="M32" s="180">
        <f>总表!L107</f>
        <v>14</v>
      </c>
      <c r="N32" s="180">
        <f>总表!N107</f>
        <v>11</v>
      </c>
      <c r="O32" s="180">
        <f>总表!O107</f>
        <v>13</v>
      </c>
      <c r="P32" s="180">
        <f>总表!P107</f>
        <v>14</v>
      </c>
      <c r="Q32" s="180">
        <f>总表!Q107</f>
        <v>84</v>
      </c>
      <c r="R32" s="180">
        <f>总表!R107</f>
        <v>25</v>
      </c>
      <c r="S32" s="180">
        <f>总表!S107</f>
        <v>7</v>
      </c>
      <c r="T32" s="180">
        <f>总表!T107</f>
        <v>25</v>
      </c>
      <c r="U32" s="181">
        <f>总表!U107</f>
        <v>90</v>
      </c>
    </row>
    <row r="33" ht="18" customHeight="1" spans="1:21">
      <c r="A33" s="106">
        <v>190332</v>
      </c>
      <c r="B33" s="107" t="s">
        <v>139</v>
      </c>
      <c r="C33" s="108">
        <v>106.5</v>
      </c>
      <c r="D33" s="105">
        <v>118</v>
      </c>
      <c r="E33" s="105">
        <v>109</v>
      </c>
      <c r="F33" s="105">
        <v>89</v>
      </c>
      <c r="G33" s="105">
        <v>89</v>
      </c>
      <c r="H33" s="105">
        <v>99</v>
      </c>
      <c r="I33" s="105">
        <v>94</v>
      </c>
      <c r="J33" s="105">
        <v>97</v>
      </c>
      <c r="K33" s="180">
        <f t="shared" si="0"/>
        <v>801.5</v>
      </c>
      <c r="L33" s="180">
        <f t="shared" si="1"/>
        <v>1</v>
      </c>
      <c r="M33" s="180">
        <f>总表!L108</f>
        <v>2</v>
      </c>
      <c r="N33" s="180">
        <f>总表!N108</f>
        <v>3</v>
      </c>
      <c r="O33" s="180">
        <f>总表!O108</f>
        <v>4</v>
      </c>
      <c r="P33" s="180">
        <f>总表!P108</f>
        <v>4</v>
      </c>
      <c r="Q33" s="180">
        <f>总表!Q108</f>
        <v>16</v>
      </c>
      <c r="R33" s="180">
        <f>总表!R108</f>
        <v>21</v>
      </c>
      <c r="S33" s="180">
        <f>总表!S108</f>
        <v>2</v>
      </c>
      <c r="T33" s="180">
        <f>总表!T108</f>
        <v>8</v>
      </c>
      <c r="U33" s="181">
        <f>总表!U108</f>
        <v>6</v>
      </c>
    </row>
    <row r="34" ht="18" customHeight="1" spans="1:21">
      <c r="A34" s="106">
        <v>190333</v>
      </c>
      <c r="B34" s="107" t="s">
        <v>140</v>
      </c>
      <c r="C34" s="108">
        <v>89</v>
      </c>
      <c r="D34" s="105">
        <v>74</v>
      </c>
      <c r="E34" s="105">
        <v>98.5</v>
      </c>
      <c r="F34" s="105">
        <v>87</v>
      </c>
      <c r="G34" s="105">
        <v>87</v>
      </c>
      <c r="H34" s="105">
        <v>85</v>
      </c>
      <c r="I34" s="105">
        <v>87</v>
      </c>
      <c r="J34" s="105">
        <v>83</v>
      </c>
      <c r="K34" s="180">
        <f t="shared" si="0"/>
        <v>690.5</v>
      </c>
      <c r="L34" s="180">
        <f t="shared" si="1"/>
        <v>17</v>
      </c>
      <c r="M34" s="180">
        <f>总表!L109</f>
        <v>40</v>
      </c>
      <c r="N34" s="180">
        <f>总表!N109</f>
        <v>78</v>
      </c>
      <c r="O34" s="180">
        <f>总表!O109</f>
        <v>96</v>
      </c>
      <c r="P34" s="180">
        <f>总表!P109</f>
        <v>25</v>
      </c>
      <c r="Q34" s="180">
        <f>总表!Q109</f>
        <v>27</v>
      </c>
      <c r="R34" s="180">
        <f>总表!R109</f>
        <v>31</v>
      </c>
      <c r="S34" s="180">
        <f>总表!S109</f>
        <v>40</v>
      </c>
      <c r="T34" s="180">
        <f>总表!T109</f>
        <v>36</v>
      </c>
      <c r="U34" s="181">
        <f>总表!U109</f>
        <v>66</v>
      </c>
    </row>
    <row r="35" ht="18" customHeight="1" spans="1:21">
      <c r="A35" s="106">
        <v>190334</v>
      </c>
      <c r="B35" s="107" t="s">
        <v>141</v>
      </c>
      <c r="C35" s="108">
        <v>93</v>
      </c>
      <c r="D35" s="105">
        <v>65</v>
      </c>
      <c r="E35" s="105">
        <v>87.5</v>
      </c>
      <c r="F35" s="105">
        <v>89</v>
      </c>
      <c r="G35" s="105">
        <v>83</v>
      </c>
      <c r="H35" s="105">
        <v>80</v>
      </c>
      <c r="I35" s="105">
        <v>78</v>
      </c>
      <c r="J35" s="105">
        <v>65</v>
      </c>
      <c r="K35" s="180">
        <f t="shared" si="0"/>
        <v>640.5</v>
      </c>
      <c r="L35" s="180">
        <f t="shared" si="1"/>
        <v>23</v>
      </c>
      <c r="M35" s="180">
        <f>总表!L110</f>
        <v>66</v>
      </c>
      <c r="N35" s="180">
        <f>总表!N110</f>
        <v>59</v>
      </c>
      <c r="O35" s="180">
        <f>总表!O110</f>
        <v>132</v>
      </c>
      <c r="P35" s="180">
        <f>总表!P110</f>
        <v>61</v>
      </c>
      <c r="Q35" s="180">
        <f>总表!Q110</f>
        <v>16</v>
      </c>
      <c r="R35" s="180">
        <f>总表!R110</f>
        <v>58</v>
      </c>
      <c r="S35" s="180">
        <f>总表!S110</f>
        <v>52</v>
      </c>
      <c r="T35" s="180">
        <f>总表!T110</f>
        <v>79</v>
      </c>
      <c r="U35" s="181">
        <f>总表!U110</f>
        <v>144</v>
      </c>
    </row>
    <row r="36" ht="18" customHeight="1" spans="1:21">
      <c r="A36" s="106">
        <v>190335</v>
      </c>
      <c r="B36" s="107" t="s">
        <v>142</v>
      </c>
      <c r="C36" s="108">
        <v>33.5</v>
      </c>
      <c r="D36" s="105">
        <v>70</v>
      </c>
      <c r="E36" s="105">
        <v>100.5</v>
      </c>
      <c r="F36" s="105"/>
      <c r="G36" s="116"/>
      <c r="H36" s="105">
        <v>50</v>
      </c>
      <c r="I36" s="105">
        <v>67</v>
      </c>
      <c r="J36" s="116"/>
      <c r="K36" s="180">
        <f t="shared" si="0"/>
        <v>321</v>
      </c>
      <c r="L36" s="180">
        <f t="shared" si="1"/>
        <v>40</v>
      </c>
      <c r="M36" s="180">
        <f>总表!L111</f>
        <v>267</v>
      </c>
      <c r="N36" s="180">
        <f>总表!N111</f>
        <v>288</v>
      </c>
      <c r="O36" s="180">
        <f>总表!O111</f>
        <v>110</v>
      </c>
      <c r="P36" s="180">
        <f>总表!P111</f>
        <v>19</v>
      </c>
      <c r="Q36" s="180" t="e">
        <f>总表!Q111</f>
        <v>#N/A</v>
      </c>
      <c r="R36" s="180" t="e">
        <f>总表!R111</f>
        <v>#N/A</v>
      </c>
      <c r="S36" s="180">
        <f>总表!S111</f>
        <v>188</v>
      </c>
      <c r="T36" s="180">
        <f>总表!T111</f>
        <v>132</v>
      </c>
      <c r="U36" s="181" t="e">
        <f>总表!U111</f>
        <v>#N/A</v>
      </c>
    </row>
    <row r="37" ht="18" customHeight="1" spans="1:21">
      <c r="A37" s="106">
        <v>190336</v>
      </c>
      <c r="B37" s="107" t="s">
        <v>143</v>
      </c>
      <c r="C37" s="108">
        <v>94</v>
      </c>
      <c r="D37" s="105">
        <v>76</v>
      </c>
      <c r="E37" s="105">
        <v>82</v>
      </c>
      <c r="F37" s="105">
        <v>79</v>
      </c>
      <c r="G37" s="105">
        <v>70</v>
      </c>
      <c r="H37" s="105">
        <v>80</v>
      </c>
      <c r="I37" s="105">
        <v>84</v>
      </c>
      <c r="J37" s="105">
        <v>91</v>
      </c>
      <c r="K37" s="180">
        <f t="shared" si="0"/>
        <v>656</v>
      </c>
      <c r="L37" s="180">
        <f t="shared" si="1"/>
        <v>21</v>
      </c>
      <c r="M37" s="180">
        <f>总表!L112</f>
        <v>57</v>
      </c>
      <c r="N37" s="180">
        <f>总表!N112</f>
        <v>47</v>
      </c>
      <c r="O37" s="180">
        <f>总表!O112</f>
        <v>87</v>
      </c>
      <c r="P37" s="180">
        <f>总表!P112</f>
        <v>87</v>
      </c>
      <c r="Q37" s="180">
        <f>总表!Q112</f>
        <v>103</v>
      </c>
      <c r="R37" s="180">
        <f>总表!R112</f>
        <v>156</v>
      </c>
      <c r="S37" s="180">
        <f>总表!S112</f>
        <v>52</v>
      </c>
      <c r="T37" s="180">
        <f>总表!T112</f>
        <v>51</v>
      </c>
      <c r="U37" s="181">
        <f>总表!U112</f>
        <v>21</v>
      </c>
    </row>
    <row r="38" ht="18" customHeight="1" spans="1:21">
      <c r="A38" s="106">
        <v>190337</v>
      </c>
      <c r="B38" s="107" t="s">
        <v>144</v>
      </c>
      <c r="C38" s="108">
        <v>73.5</v>
      </c>
      <c r="D38" s="105">
        <v>20</v>
      </c>
      <c r="E38" s="105">
        <v>35</v>
      </c>
      <c r="F38" s="105">
        <v>64</v>
      </c>
      <c r="G38" s="105">
        <v>62</v>
      </c>
      <c r="H38" s="105">
        <v>55</v>
      </c>
      <c r="I38" s="105">
        <v>55</v>
      </c>
      <c r="J38" s="105">
        <v>52</v>
      </c>
      <c r="K38" s="180">
        <f t="shared" si="0"/>
        <v>416.5</v>
      </c>
      <c r="L38" s="180">
        <f t="shared" si="1"/>
        <v>39</v>
      </c>
      <c r="M38" s="180">
        <f>总表!L113</f>
        <v>227</v>
      </c>
      <c r="N38" s="180">
        <f>总表!N113</f>
        <v>187</v>
      </c>
      <c r="O38" s="180">
        <f>总表!O113</f>
        <v>254</v>
      </c>
      <c r="P38" s="180">
        <f>总表!P113</f>
        <v>259</v>
      </c>
      <c r="Q38" s="180">
        <f>总表!Q113</f>
        <v>227</v>
      </c>
      <c r="R38" s="180">
        <f>总表!R113</f>
        <v>210</v>
      </c>
      <c r="S38" s="180">
        <f>总表!S113</f>
        <v>163</v>
      </c>
      <c r="T38" s="180">
        <f>总表!T113</f>
        <v>199</v>
      </c>
      <c r="U38" s="181">
        <f>总表!U113</f>
        <v>192</v>
      </c>
    </row>
    <row r="39" ht="18" customHeight="1" spans="1:21">
      <c r="A39" s="103">
        <v>190534</v>
      </c>
      <c r="B39" s="104" t="s">
        <v>145</v>
      </c>
      <c r="C39" s="108">
        <v>93.5</v>
      </c>
      <c r="D39" s="105">
        <v>76</v>
      </c>
      <c r="E39" s="105">
        <v>109.5</v>
      </c>
      <c r="F39" s="105">
        <v>85</v>
      </c>
      <c r="G39" s="105">
        <v>84</v>
      </c>
      <c r="H39" s="105">
        <v>89</v>
      </c>
      <c r="I39" s="105">
        <v>94</v>
      </c>
      <c r="J39" s="105">
        <v>92</v>
      </c>
      <c r="K39" s="180">
        <f t="shared" si="0"/>
        <v>723</v>
      </c>
      <c r="L39" s="180">
        <f t="shared" si="1"/>
        <v>12</v>
      </c>
      <c r="M39" s="180">
        <f>总表!L114</f>
        <v>24</v>
      </c>
      <c r="N39" s="180">
        <f>总表!N114</f>
        <v>52</v>
      </c>
      <c r="O39" s="180">
        <f>总表!O114</f>
        <v>87</v>
      </c>
      <c r="P39" s="180">
        <f>总表!P114</f>
        <v>2</v>
      </c>
      <c r="Q39" s="180">
        <f>总表!Q114</f>
        <v>39</v>
      </c>
      <c r="R39" s="180">
        <f>总表!R114</f>
        <v>51</v>
      </c>
      <c r="S39" s="180">
        <f>总表!S114</f>
        <v>29</v>
      </c>
      <c r="T39" s="180">
        <f>总表!T114</f>
        <v>8</v>
      </c>
      <c r="U39" s="181">
        <f>总表!U114</f>
        <v>16</v>
      </c>
    </row>
    <row r="40" ht="18" customHeight="1" spans="1:21">
      <c r="A40" s="103">
        <v>190627</v>
      </c>
      <c r="B40" s="104" t="s">
        <v>146</v>
      </c>
      <c r="C40" s="108">
        <v>92</v>
      </c>
      <c r="D40" s="105">
        <v>99.5</v>
      </c>
      <c r="E40" s="105">
        <v>104</v>
      </c>
      <c r="F40" s="105">
        <v>84</v>
      </c>
      <c r="G40" s="105">
        <v>82</v>
      </c>
      <c r="H40" s="105">
        <v>79</v>
      </c>
      <c r="I40" s="105">
        <v>88</v>
      </c>
      <c r="J40" s="105">
        <v>85</v>
      </c>
      <c r="K40" s="180">
        <f t="shared" si="0"/>
        <v>713.5</v>
      </c>
      <c r="L40" s="180">
        <f t="shared" si="1"/>
        <v>13</v>
      </c>
      <c r="M40" s="180">
        <f>总表!L115</f>
        <v>29</v>
      </c>
      <c r="N40" s="180">
        <f>总表!N115</f>
        <v>61</v>
      </c>
      <c r="O40" s="180">
        <f>总表!O115</f>
        <v>28</v>
      </c>
      <c r="P40" s="180">
        <f>总表!P115</f>
        <v>8</v>
      </c>
      <c r="Q40" s="180">
        <f>总表!Q115</f>
        <v>51</v>
      </c>
      <c r="R40" s="180">
        <f>总表!R115</f>
        <v>75</v>
      </c>
      <c r="S40" s="180">
        <f>总表!S115</f>
        <v>60</v>
      </c>
      <c r="T40" s="180">
        <f>总表!T115</f>
        <v>31</v>
      </c>
      <c r="U40" s="181">
        <f>总表!U115</f>
        <v>51</v>
      </c>
    </row>
    <row r="41" ht="18" customHeight="1" spans="1:21">
      <c r="A41" s="103">
        <v>190720</v>
      </c>
      <c r="B41" s="104" t="s">
        <v>147</v>
      </c>
      <c r="C41" s="108">
        <v>98</v>
      </c>
      <c r="D41" s="105">
        <v>92.5</v>
      </c>
      <c r="E41" s="105">
        <v>93.5</v>
      </c>
      <c r="F41" s="105">
        <v>82</v>
      </c>
      <c r="G41" s="105">
        <v>86</v>
      </c>
      <c r="H41" s="105">
        <v>95</v>
      </c>
      <c r="I41" s="105">
        <v>93</v>
      </c>
      <c r="J41" s="105">
        <v>92</v>
      </c>
      <c r="K41" s="180">
        <f t="shared" si="0"/>
        <v>732</v>
      </c>
      <c r="L41" s="180">
        <f t="shared" si="1"/>
        <v>10</v>
      </c>
      <c r="M41" s="180">
        <f>总表!L116</f>
        <v>19</v>
      </c>
      <c r="N41" s="180">
        <f>总表!N116</f>
        <v>23</v>
      </c>
      <c r="O41" s="180">
        <f>总表!O116</f>
        <v>42</v>
      </c>
      <c r="P41" s="180">
        <f>总表!P116</f>
        <v>38</v>
      </c>
      <c r="Q41" s="180">
        <f>总表!Q116</f>
        <v>73</v>
      </c>
      <c r="R41" s="180">
        <f>总表!R116</f>
        <v>36</v>
      </c>
      <c r="S41" s="180">
        <f>总表!S116</f>
        <v>9</v>
      </c>
      <c r="T41" s="180">
        <f>总表!T116</f>
        <v>11</v>
      </c>
      <c r="U41" s="181">
        <f>总表!U116</f>
        <v>16</v>
      </c>
    </row>
    <row r="42" ht="18" customHeight="1" spans="1:13">
      <c r="A42" s="183"/>
      <c r="B42" s="172" t="s">
        <v>10</v>
      </c>
      <c r="C42" s="188">
        <f t="shared" ref="C42:J42" si="2">SUM(C2:C41)</f>
        <v>3603.5</v>
      </c>
      <c r="D42" s="188">
        <f t="shared" si="2"/>
        <v>3133</v>
      </c>
      <c r="E42" s="188">
        <f t="shared" si="2"/>
        <v>3485</v>
      </c>
      <c r="F42" s="188">
        <f t="shared" si="2"/>
        <v>3104</v>
      </c>
      <c r="G42" s="188">
        <f t="shared" si="2"/>
        <v>2997</v>
      </c>
      <c r="H42" s="188">
        <f t="shared" si="2"/>
        <v>3018</v>
      </c>
      <c r="I42" s="188">
        <f t="shared" si="2"/>
        <v>3128</v>
      </c>
      <c r="J42" s="188">
        <f t="shared" si="2"/>
        <v>3114</v>
      </c>
      <c r="K42" s="188"/>
      <c r="L42" s="172"/>
      <c r="M42" s="172"/>
    </row>
    <row r="43" ht="18" customHeight="1" spans="1:13">
      <c r="A43" s="183"/>
      <c r="B43" s="172" t="s">
        <v>60</v>
      </c>
      <c r="C43" s="173">
        <f t="shared" ref="C43:J43" si="3">AVERAGE(C2:C41)</f>
        <v>90.0875</v>
      </c>
      <c r="D43" s="173">
        <f t="shared" si="3"/>
        <v>78.325</v>
      </c>
      <c r="E43" s="173">
        <f t="shared" si="3"/>
        <v>87.125</v>
      </c>
      <c r="F43" s="173">
        <f t="shared" si="3"/>
        <v>79.5897435897436</v>
      </c>
      <c r="G43" s="173">
        <f t="shared" si="3"/>
        <v>76.8461538461538</v>
      </c>
      <c r="H43" s="173">
        <f t="shared" si="3"/>
        <v>75.45</v>
      </c>
      <c r="I43" s="173">
        <f t="shared" si="3"/>
        <v>78.2</v>
      </c>
      <c r="J43" s="173">
        <f t="shared" si="3"/>
        <v>79.8461538461538</v>
      </c>
      <c r="K43" s="172"/>
      <c r="L43" s="172"/>
      <c r="M43" s="172"/>
    </row>
    <row r="44" ht="27.95" customHeight="1" spans="1:13">
      <c r="A44" s="183"/>
      <c r="B44" s="174" t="s">
        <v>106</v>
      </c>
      <c r="C44" s="175">
        <f>COUNTIF(C2:C41,"&gt;=72")</f>
        <v>38</v>
      </c>
      <c r="D44" s="175">
        <f>COUNTIF(D2:D41,"&gt;=72")</f>
        <v>28</v>
      </c>
      <c r="E44" s="175">
        <f>COUNTIF(E2:E41,"&gt;=72")</f>
        <v>34</v>
      </c>
      <c r="F44" s="175">
        <f>COUNTIF(F2:F41,"&gt;=60")</f>
        <v>38</v>
      </c>
      <c r="G44" s="175">
        <f>COUNTIF(G2:G41,"&gt;=60")</f>
        <v>35</v>
      </c>
      <c r="H44" s="175">
        <f>COUNTIF(H2:H41,"&gt;=60")</f>
        <v>28</v>
      </c>
      <c r="I44" s="175">
        <f>COUNTIF(I2:I41,"&gt;=60")</f>
        <v>36</v>
      </c>
      <c r="J44" s="175">
        <f>COUNTIF(J2:J41,"&gt;=60")</f>
        <v>33</v>
      </c>
      <c r="K44" s="172"/>
      <c r="L44" s="172"/>
      <c r="M44" s="172"/>
    </row>
    <row r="45" ht="27.95" customHeight="1" spans="1:13">
      <c r="A45" s="183"/>
      <c r="B45" s="174" t="s">
        <v>107</v>
      </c>
      <c r="C45" s="175">
        <f>COUNTIF(C2:C41,"&gt;=96")</f>
        <v>13</v>
      </c>
      <c r="D45" s="175">
        <f>COUNTIF(D2:D41,"&gt;=96")</f>
        <v>10</v>
      </c>
      <c r="E45" s="175">
        <f>COUNTIF(E2:E41,"&gt;=96")</f>
        <v>16</v>
      </c>
      <c r="F45" s="175">
        <f>COUNTIF(F2:F41,"&gt;=80")</f>
        <v>23</v>
      </c>
      <c r="G45" s="175">
        <f>COUNTIF(G2:G41,"&gt;=80")</f>
        <v>23</v>
      </c>
      <c r="H45" s="175">
        <f>COUNTIF(H2:H41,"&gt;=80")</f>
        <v>22</v>
      </c>
      <c r="I45" s="175">
        <f>COUNTIF(I2:I41,"&gt;=80")</f>
        <v>22</v>
      </c>
      <c r="J45" s="175">
        <f>COUNTIF(J2:J41,"&gt;=80")</f>
        <v>27</v>
      </c>
      <c r="K45" s="172"/>
      <c r="L45" s="172"/>
      <c r="M45" s="172"/>
    </row>
    <row r="46" ht="18" customHeight="1" spans="1:13">
      <c r="A46" s="172"/>
      <c r="B46" s="174" t="s">
        <v>63</v>
      </c>
      <c r="C46" s="189">
        <f>COUNTIF(C2:C41,"&lt;72")</f>
        <v>2</v>
      </c>
      <c r="D46" s="189">
        <f>COUNTIF(D2:D41,"&lt;72")</f>
        <v>12</v>
      </c>
      <c r="E46" s="189">
        <f>COUNTIF(E2:E41,"&lt;72")</f>
        <v>6</v>
      </c>
      <c r="F46" s="189">
        <f>COUNTIF(F2:F41,"&lt;60")</f>
        <v>1</v>
      </c>
      <c r="G46" s="189">
        <f>COUNTIF(G2:G41,"&lt;60")</f>
        <v>4</v>
      </c>
      <c r="H46" s="189">
        <f>COUNTIF(H2:H41,"&lt;60")</f>
        <v>12</v>
      </c>
      <c r="I46" s="189">
        <f>COUNTIF(I2:I41,"&lt;60")</f>
        <v>4</v>
      </c>
      <c r="J46" s="189">
        <f>COUNTIF(J2:J41,"&lt;60")</f>
        <v>6</v>
      </c>
      <c r="K46" s="172"/>
      <c r="L46" s="172"/>
      <c r="M46" s="172"/>
    </row>
    <row r="47" ht="18" customHeight="1" spans="2:10">
      <c r="B47" s="175" t="s">
        <v>64</v>
      </c>
      <c r="C47" s="177">
        <f t="shared" ref="C47:J47" si="4">MAX(C2:C41)</f>
        <v>106.5</v>
      </c>
      <c r="D47" s="177">
        <f t="shared" si="4"/>
        <v>119</v>
      </c>
      <c r="E47" s="177">
        <f t="shared" si="4"/>
        <v>109.5</v>
      </c>
      <c r="F47" s="177">
        <f t="shared" si="4"/>
        <v>92</v>
      </c>
      <c r="G47" s="177">
        <f t="shared" si="4"/>
        <v>94</v>
      </c>
      <c r="H47" s="177">
        <f t="shared" si="4"/>
        <v>100</v>
      </c>
      <c r="I47" s="177">
        <f t="shared" si="4"/>
        <v>98</v>
      </c>
      <c r="J47" s="177">
        <f t="shared" si="4"/>
        <v>98</v>
      </c>
    </row>
    <row r="48" ht="27.75" customHeight="1" spans="2:10">
      <c r="B48" s="174" t="s">
        <v>65</v>
      </c>
      <c r="C48" s="175">
        <f t="shared" ref="C48:J48" si="5">MIN(C2:C41)</f>
        <v>33.5</v>
      </c>
      <c r="D48" s="175">
        <f t="shared" si="5"/>
        <v>20</v>
      </c>
      <c r="E48" s="175">
        <f t="shared" si="5"/>
        <v>29</v>
      </c>
      <c r="F48" s="175">
        <f t="shared" si="5"/>
        <v>57</v>
      </c>
      <c r="G48" s="175">
        <f t="shared" si="5"/>
        <v>46</v>
      </c>
      <c r="H48" s="175">
        <f t="shared" si="5"/>
        <v>38</v>
      </c>
      <c r="I48" s="175">
        <f t="shared" si="5"/>
        <v>38</v>
      </c>
      <c r="J48" s="175">
        <f t="shared" si="5"/>
        <v>35</v>
      </c>
    </row>
    <row r="49" ht="29.25" customHeight="1" spans="2:10">
      <c r="B49" s="174" t="s">
        <v>66</v>
      </c>
      <c r="C49" s="175">
        <f t="shared" ref="C49:J49" si="6">COUNT(C2:C41)</f>
        <v>40</v>
      </c>
      <c r="D49" s="175">
        <f t="shared" si="6"/>
        <v>40</v>
      </c>
      <c r="E49" s="175">
        <f t="shared" si="6"/>
        <v>40</v>
      </c>
      <c r="F49" s="175">
        <f t="shared" si="6"/>
        <v>39</v>
      </c>
      <c r="G49" s="175">
        <f t="shared" si="6"/>
        <v>39</v>
      </c>
      <c r="H49" s="175">
        <f t="shared" si="6"/>
        <v>40</v>
      </c>
      <c r="I49" s="175">
        <f t="shared" si="6"/>
        <v>40</v>
      </c>
      <c r="J49" s="175">
        <f t="shared" si="6"/>
        <v>39</v>
      </c>
    </row>
    <row r="50" ht="18" customHeight="1" spans="2:10">
      <c r="B50" s="174" t="s">
        <v>67</v>
      </c>
      <c r="C50" s="177">
        <f t="shared" ref="C50:J50" si="7">C45/C49*100</f>
        <v>32.5</v>
      </c>
      <c r="D50" s="177">
        <f t="shared" si="7"/>
        <v>25</v>
      </c>
      <c r="E50" s="177">
        <f t="shared" si="7"/>
        <v>40</v>
      </c>
      <c r="F50" s="177">
        <f t="shared" si="7"/>
        <v>58.974358974359</v>
      </c>
      <c r="G50" s="177">
        <f t="shared" si="7"/>
        <v>58.974358974359</v>
      </c>
      <c r="H50" s="177">
        <f t="shared" si="7"/>
        <v>55</v>
      </c>
      <c r="I50" s="177">
        <f t="shared" si="7"/>
        <v>55</v>
      </c>
      <c r="J50" s="177">
        <f t="shared" si="7"/>
        <v>69.2307692307692</v>
      </c>
    </row>
    <row r="51" ht="18" customHeight="1" spans="2:10">
      <c r="B51" s="174" t="s">
        <v>68</v>
      </c>
      <c r="C51" s="177">
        <f t="shared" ref="C51:J51" si="8">C44/C49*100</f>
        <v>95</v>
      </c>
      <c r="D51" s="177">
        <f t="shared" si="8"/>
        <v>70</v>
      </c>
      <c r="E51" s="177">
        <f t="shared" si="8"/>
        <v>85</v>
      </c>
      <c r="F51" s="177">
        <f t="shared" si="8"/>
        <v>97.4358974358974</v>
      </c>
      <c r="G51" s="177">
        <f t="shared" si="8"/>
        <v>89.7435897435898</v>
      </c>
      <c r="H51" s="177">
        <f t="shared" si="8"/>
        <v>70</v>
      </c>
      <c r="I51" s="177">
        <f t="shared" si="8"/>
        <v>90</v>
      </c>
      <c r="J51" s="177">
        <f t="shared" si="8"/>
        <v>84.6153846153846</v>
      </c>
    </row>
    <row r="52" ht="18" customHeight="1" spans="2:10">
      <c r="B52" s="188"/>
      <c r="C52" s="190"/>
      <c r="D52" s="190"/>
      <c r="E52" s="190"/>
      <c r="F52" s="190"/>
      <c r="G52" s="190"/>
      <c r="H52" s="190"/>
      <c r="I52" s="190"/>
      <c r="J52" s="190"/>
    </row>
    <row r="53" ht="18" customHeight="1" spans="2:10">
      <c r="B53" s="188"/>
      <c r="C53" s="190"/>
      <c r="D53" s="190"/>
      <c r="E53" s="190"/>
      <c r="F53" s="190"/>
      <c r="G53" s="190"/>
      <c r="H53" s="190"/>
      <c r="I53" s="190"/>
      <c r="J53" s="190"/>
    </row>
    <row r="54" ht="18" customHeight="1" spans="2:10">
      <c r="B54" s="188"/>
      <c r="C54" s="173"/>
      <c r="D54" s="173"/>
      <c r="E54" s="173"/>
      <c r="F54" s="173"/>
      <c r="G54" s="173"/>
      <c r="H54" s="173"/>
      <c r="I54" s="173"/>
      <c r="J54" s="173"/>
    </row>
    <row r="55" ht="18" customHeight="1" spans="2:10">
      <c r="B55" s="188"/>
      <c r="C55" s="173"/>
      <c r="D55" s="173"/>
      <c r="E55" s="173"/>
      <c r="F55" s="173"/>
      <c r="G55" s="173"/>
      <c r="H55" s="173"/>
      <c r="I55" s="173"/>
      <c r="J55" s="173"/>
    </row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zoomScale="88" zoomScaleNormal="88" workbookViewId="0">
      <pane xSplit="2" ySplit="1" topLeftCell="C26" activePane="bottomRight" state="frozen"/>
      <selection/>
      <selection pane="topRight"/>
      <selection pane="bottomLeft"/>
      <selection pane="bottomRight" activeCell="L56" sqref="L56"/>
    </sheetView>
  </sheetViews>
  <sheetFormatPr defaultColWidth="9" defaultRowHeight="30" customHeight="1"/>
  <cols>
    <col min="1" max="1" width="10" style="167" customWidth="1"/>
    <col min="2" max="2" width="14.875" style="167" customWidth="1"/>
    <col min="3" max="13" width="8.625" style="167" customWidth="1"/>
    <col min="14" max="16384" width="9" style="167"/>
  </cols>
  <sheetData>
    <row r="1" customHeight="1" spans="1:21">
      <c r="A1" s="106" t="s">
        <v>0</v>
      </c>
      <c r="B1" s="106" t="s">
        <v>69</v>
      </c>
      <c r="C1" s="168" t="s">
        <v>2</v>
      </c>
      <c r="D1" s="168" t="s">
        <v>3</v>
      </c>
      <c r="E1" s="168" t="s">
        <v>4</v>
      </c>
      <c r="F1" s="169" t="s">
        <v>5</v>
      </c>
      <c r="G1" s="169" t="s">
        <v>6</v>
      </c>
      <c r="H1" s="169" t="s">
        <v>7</v>
      </c>
      <c r="I1" s="178" t="s">
        <v>8</v>
      </c>
      <c r="J1" s="178" t="s">
        <v>9</v>
      </c>
      <c r="K1" s="178" t="s">
        <v>10</v>
      </c>
      <c r="L1" s="106" t="s">
        <v>11</v>
      </c>
      <c r="M1" s="106" t="s">
        <v>12</v>
      </c>
      <c r="N1" s="146" t="s">
        <v>13</v>
      </c>
      <c r="O1" s="146" t="s">
        <v>14</v>
      </c>
      <c r="P1" s="146" t="s">
        <v>15</v>
      </c>
      <c r="Q1" s="146" t="s">
        <v>16</v>
      </c>
      <c r="R1" s="146" t="s">
        <v>17</v>
      </c>
      <c r="S1" s="146" t="s">
        <v>18</v>
      </c>
      <c r="T1" s="146" t="s">
        <v>19</v>
      </c>
      <c r="U1" s="146" t="s">
        <v>20</v>
      </c>
    </row>
    <row r="2" ht="18" customHeight="1" spans="1:21">
      <c r="A2" s="106">
        <v>190401</v>
      </c>
      <c r="B2" s="107" t="s">
        <v>148</v>
      </c>
      <c r="C2" s="105">
        <v>56.5</v>
      </c>
      <c r="D2" s="105">
        <v>24</v>
      </c>
      <c r="E2" s="105">
        <v>29</v>
      </c>
      <c r="F2" s="105">
        <v>46</v>
      </c>
      <c r="G2" s="105">
        <v>39</v>
      </c>
      <c r="H2" s="105">
        <v>20</v>
      </c>
      <c r="I2" s="105">
        <v>33</v>
      </c>
      <c r="J2" s="105">
        <v>23</v>
      </c>
      <c r="K2" s="180">
        <f t="shared" ref="K2:K39" si="0">C2+D2+E2+F2+G2+H2+I2+J2</f>
        <v>270.5</v>
      </c>
      <c r="L2" s="180">
        <f>RANK(K2,$K$2:$K$39,0)</f>
        <v>34</v>
      </c>
      <c r="M2" s="180">
        <f>总表!L117</f>
        <v>285</v>
      </c>
      <c r="N2" s="180">
        <f>总表!N117</f>
        <v>266</v>
      </c>
      <c r="O2" s="180">
        <f>总表!O117</f>
        <v>246</v>
      </c>
      <c r="P2" s="180">
        <f>总表!P117</f>
        <v>275</v>
      </c>
      <c r="Q2" s="180">
        <f>总表!Q117</f>
        <v>287</v>
      </c>
      <c r="R2" s="180">
        <f>总表!R117</f>
        <v>272</v>
      </c>
      <c r="S2" s="180">
        <f>总表!S117</f>
        <v>290</v>
      </c>
      <c r="T2" s="180">
        <f>总表!T117</f>
        <v>272</v>
      </c>
      <c r="U2" s="180">
        <f>总表!U117</f>
        <v>289</v>
      </c>
    </row>
    <row r="3" ht="18" customHeight="1" spans="1:21">
      <c r="A3" s="106">
        <v>190402</v>
      </c>
      <c r="B3" s="107" t="s">
        <v>149</v>
      </c>
      <c r="C3" s="105">
        <v>90</v>
      </c>
      <c r="D3" s="105">
        <v>89</v>
      </c>
      <c r="E3" s="105">
        <v>88.5</v>
      </c>
      <c r="F3" s="105">
        <v>82</v>
      </c>
      <c r="G3" s="105">
        <v>77</v>
      </c>
      <c r="H3" s="105">
        <v>80</v>
      </c>
      <c r="I3" s="105">
        <v>81</v>
      </c>
      <c r="J3" s="105">
        <v>91</v>
      </c>
      <c r="K3" s="180">
        <f t="shared" si="0"/>
        <v>678.5</v>
      </c>
      <c r="L3" s="180">
        <f t="shared" ref="L3:L17" si="1">RANK(K3,$K$2:$K$39,0)</f>
        <v>4</v>
      </c>
      <c r="M3" s="180">
        <f>总表!L118</f>
        <v>46</v>
      </c>
      <c r="N3" s="180">
        <f>总表!N118</f>
        <v>70</v>
      </c>
      <c r="O3" s="180">
        <f>总表!O118</f>
        <v>49</v>
      </c>
      <c r="P3" s="180">
        <f>总表!P118</f>
        <v>53</v>
      </c>
      <c r="Q3" s="180">
        <f>总表!Q118</f>
        <v>73</v>
      </c>
      <c r="R3" s="180">
        <f>总表!R118</f>
        <v>113</v>
      </c>
      <c r="S3" s="180">
        <f>总表!S118</f>
        <v>52</v>
      </c>
      <c r="T3" s="180">
        <f>总表!T118</f>
        <v>71</v>
      </c>
      <c r="U3" s="180">
        <f>总表!U118</f>
        <v>21</v>
      </c>
    </row>
    <row r="4" ht="18" customHeight="1" spans="1:21">
      <c r="A4" s="106">
        <v>190403</v>
      </c>
      <c r="B4" s="107" t="s">
        <v>150</v>
      </c>
      <c r="C4" s="105">
        <v>70</v>
      </c>
      <c r="D4" s="105">
        <v>13</v>
      </c>
      <c r="E4" s="105">
        <v>47.5</v>
      </c>
      <c r="F4" s="105">
        <v>58</v>
      </c>
      <c r="G4" s="105">
        <v>38</v>
      </c>
      <c r="H4" s="105">
        <v>35</v>
      </c>
      <c r="I4" s="105">
        <v>46</v>
      </c>
      <c r="J4" s="105">
        <v>38</v>
      </c>
      <c r="K4" s="180">
        <f t="shared" si="0"/>
        <v>345.5</v>
      </c>
      <c r="L4" s="180">
        <f t="shared" si="1"/>
        <v>30</v>
      </c>
      <c r="M4" s="180">
        <f>总表!L119</f>
        <v>259</v>
      </c>
      <c r="N4" s="180">
        <f>总表!N119</f>
        <v>204</v>
      </c>
      <c r="O4" s="180">
        <f>总表!O119</f>
        <v>272</v>
      </c>
      <c r="P4" s="180">
        <f>总表!P119</f>
        <v>222</v>
      </c>
      <c r="Q4" s="180">
        <f>总表!Q119</f>
        <v>258</v>
      </c>
      <c r="R4" s="180">
        <f>总表!R119</f>
        <v>276</v>
      </c>
      <c r="S4" s="180">
        <f>总表!S119</f>
        <v>257</v>
      </c>
      <c r="T4" s="180">
        <f>总表!T119</f>
        <v>233</v>
      </c>
      <c r="U4" s="180">
        <f>总表!U119</f>
        <v>254</v>
      </c>
    </row>
    <row r="5" ht="18" customHeight="1" spans="1:21">
      <c r="A5" s="106">
        <v>190404</v>
      </c>
      <c r="B5" s="107" t="s">
        <v>151</v>
      </c>
      <c r="C5" s="105">
        <v>74</v>
      </c>
      <c r="D5" s="105">
        <v>74</v>
      </c>
      <c r="E5" s="105">
        <v>52</v>
      </c>
      <c r="F5" s="105">
        <v>62</v>
      </c>
      <c r="G5" s="105">
        <v>77</v>
      </c>
      <c r="H5" s="105">
        <v>70</v>
      </c>
      <c r="I5" s="105">
        <v>73</v>
      </c>
      <c r="J5" s="105">
        <v>72</v>
      </c>
      <c r="K5" s="180">
        <f t="shared" si="0"/>
        <v>554</v>
      </c>
      <c r="L5" s="180">
        <f t="shared" si="1"/>
        <v>14</v>
      </c>
      <c r="M5" s="180">
        <f>总表!L120</f>
        <v>132</v>
      </c>
      <c r="N5" s="180">
        <f>总表!N120</f>
        <v>184</v>
      </c>
      <c r="O5" s="180">
        <f>总表!O120</f>
        <v>96</v>
      </c>
      <c r="P5" s="180">
        <f>总表!P120</f>
        <v>204</v>
      </c>
      <c r="Q5" s="180">
        <f>总表!Q120</f>
        <v>240</v>
      </c>
      <c r="R5" s="180">
        <f>总表!R120</f>
        <v>113</v>
      </c>
      <c r="S5" s="180">
        <f>总表!S120</f>
        <v>93</v>
      </c>
      <c r="T5" s="180">
        <f>总表!T120</f>
        <v>104</v>
      </c>
      <c r="U5" s="180">
        <f>总表!U120</f>
        <v>121</v>
      </c>
    </row>
    <row r="6" ht="18" customHeight="1" spans="1:21">
      <c r="A6" s="106">
        <v>190405</v>
      </c>
      <c r="B6" s="107" t="s">
        <v>152</v>
      </c>
      <c r="C6" s="105">
        <v>3</v>
      </c>
      <c r="D6" s="105">
        <v>12</v>
      </c>
      <c r="E6" s="105">
        <v>39</v>
      </c>
      <c r="F6" s="105">
        <v>44</v>
      </c>
      <c r="G6" s="105">
        <v>24</v>
      </c>
      <c r="H6" s="105">
        <v>22</v>
      </c>
      <c r="I6" s="105">
        <v>47</v>
      </c>
      <c r="J6" s="105">
        <v>22</v>
      </c>
      <c r="K6" s="180">
        <f t="shared" si="0"/>
        <v>213</v>
      </c>
      <c r="L6" s="180">
        <f t="shared" si="1"/>
        <v>35</v>
      </c>
      <c r="M6" s="180">
        <f>总表!L121</f>
        <v>298</v>
      </c>
      <c r="N6" s="180">
        <f>总表!N121</f>
        <v>304</v>
      </c>
      <c r="O6" s="180">
        <f>总表!O121</f>
        <v>276</v>
      </c>
      <c r="P6" s="180">
        <f>总表!P121</f>
        <v>251</v>
      </c>
      <c r="Q6" s="180">
        <f>总表!Q121</f>
        <v>291</v>
      </c>
      <c r="R6" s="180">
        <f>总表!R121</f>
        <v>292</v>
      </c>
      <c r="S6" s="180">
        <f>总表!S121</f>
        <v>285</v>
      </c>
      <c r="T6" s="180">
        <f>总表!T121</f>
        <v>229</v>
      </c>
      <c r="U6" s="180">
        <f>总表!U121</f>
        <v>290</v>
      </c>
    </row>
    <row r="7" ht="18" customHeight="1" spans="1:21">
      <c r="A7" s="106">
        <v>190406</v>
      </c>
      <c r="B7" s="107" t="s">
        <v>153</v>
      </c>
      <c r="C7" s="105">
        <v>95</v>
      </c>
      <c r="D7" s="105">
        <v>60</v>
      </c>
      <c r="E7" s="105">
        <v>76.5</v>
      </c>
      <c r="F7" s="105">
        <v>70</v>
      </c>
      <c r="G7" s="105">
        <v>83</v>
      </c>
      <c r="H7" s="105">
        <v>82</v>
      </c>
      <c r="I7" s="105">
        <v>82</v>
      </c>
      <c r="J7" s="105">
        <v>75</v>
      </c>
      <c r="K7" s="180">
        <f t="shared" si="0"/>
        <v>623.5</v>
      </c>
      <c r="L7" s="180">
        <f t="shared" si="1"/>
        <v>6</v>
      </c>
      <c r="M7" s="180">
        <f>总表!L122</f>
        <v>80</v>
      </c>
      <c r="N7" s="180">
        <f>总表!N122</f>
        <v>37</v>
      </c>
      <c r="O7" s="180">
        <f>总表!O122</f>
        <v>153</v>
      </c>
      <c r="P7" s="180">
        <f>总表!P122</f>
        <v>106</v>
      </c>
      <c r="Q7" s="180">
        <f>总表!Q122</f>
        <v>190</v>
      </c>
      <c r="R7" s="180">
        <f>总表!R122</f>
        <v>58</v>
      </c>
      <c r="S7" s="180">
        <f>总表!S122</f>
        <v>46</v>
      </c>
      <c r="T7" s="180">
        <f>总表!T122</f>
        <v>63</v>
      </c>
      <c r="U7" s="180">
        <f>总表!U122</f>
        <v>109</v>
      </c>
    </row>
    <row r="8" ht="18" customHeight="1" spans="1:21">
      <c r="A8" s="106">
        <v>190407</v>
      </c>
      <c r="B8" s="107" t="s">
        <v>154</v>
      </c>
      <c r="C8" s="105">
        <v>86</v>
      </c>
      <c r="D8" s="105">
        <v>47.5</v>
      </c>
      <c r="E8" s="105">
        <v>45.5</v>
      </c>
      <c r="F8" s="105">
        <v>66</v>
      </c>
      <c r="G8" s="105">
        <v>88</v>
      </c>
      <c r="H8" s="105">
        <v>53</v>
      </c>
      <c r="I8" s="105">
        <v>52</v>
      </c>
      <c r="J8" s="105">
        <v>47</v>
      </c>
      <c r="K8" s="180">
        <f t="shared" si="0"/>
        <v>485</v>
      </c>
      <c r="L8" s="180">
        <f t="shared" si="1"/>
        <v>20</v>
      </c>
      <c r="M8" s="180">
        <f>总表!L123</f>
        <v>182</v>
      </c>
      <c r="N8" s="180">
        <f>总表!N123</f>
        <v>100</v>
      </c>
      <c r="O8" s="180">
        <f>总表!O123</f>
        <v>184</v>
      </c>
      <c r="P8" s="180">
        <f>总表!P123</f>
        <v>224</v>
      </c>
      <c r="Q8" s="180">
        <f>总表!Q123</f>
        <v>216</v>
      </c>
      <c r="R8" s="180">
        <f>总表!R123</f>
        <v>25</v>
      </c>
      <c r="S8" s="180">
        <f>总表!S123</f>
        <v>173</v>
      </c>
      <c r="T8" s="180">
        <f>总表!T123</f>
        <v>218</v>
      </c>
      <c r="U8" s="180">
        <f>总表!U123</f>
        <v>216</v>
      </c>
    </row>
    <row r="9" ht="18" customHeight="1" spans="1:21">
      <c r="A9" s="106">
        <v>190408</v>
      </c>
      <c r="B9" s="107" t="s">
        <v>155</v>
      </c>
      <c r="C9" s="105">
        <v>94.5</v>
      </c>
      <c r="D9" s="105">
        <v>100</v>
      </c>
      <c r="E9" s="105">
        <v>93</v>
      </c>
      <c r="F9" s="105">
        <v>78</v>
      </c>
      <c r="G9" s="105">
        <v>92</v>
      </c>
      <c r="H9" s="105">
        <v>83</v>
      </c>
      <c r="I9" s="105">
        <v>78</v>
      </c>
      <c r="J9" s="105">
        <v>87</v>
      </c>
      <c r="K9" s="180">
        <f t="shared" si="0"/>
        <v>705.5</v>
      </c>
      <c r="L9" s="180">
        <f t="shared" si="1"/>
        <v>2</v>
      </c>
      <c r="M9" s="180">
        <f>总表!L124</f>
        <v>34</v>
      </c>
      <c r="N9" s="180">
        <f>总表!N124</f>
        <v>41</v>
      </c>
      <c r="O9" s="180">
        <f>总表!O124</f>
        <v>24</v>
      </c>
      <c r="P9" s="180">
        <f>总表!P124</f>
        <v>39</v>
      </c>
      <c r="Q9" s="180">
        <f>总表!Q124</f>
        <v>114</v>
      </c>
      <c r="R9" s="180">
        <f>总表!R124</f>
        <v>8</v>
      </c>
      <c r="S9" s="180">
        <f>总表!S124</f>
        <v>43</v>
      </c>
      <c r="T9" s="180">
        <f>总表!T124</f>
        <v>79</v>
      </c>
      <c r="U9" s="180">
        <f>总表!U124</f>
        <v>36</v>
      </c>
    </row>
    <row r="10" ht="18" customHeight="1" spans="1:21">
      <c r="A10" s="106">
        <v>190409</v>
      </c>
      <c r="B10" s="107" t="s">
        <v>156</v>
      </c>
      <c r="C10" s="105">
        <v>82.5</v>
      </c>
      <c r="D10" s="105">
        <v>16</v>
      </c>
      <c r="E10" s="105">
        <v>30.5</v>
      </c>
      <c r="F10" s="105">
        <v>68</v>
      </c>
      <c r="G10" s="105">
        <v>65</v>
      </c>
      <c r="H10" s="105">
        <v>26</v>
      </c>
      <c r="I10" s="105">
        <v>45</v>
      </c>
      <c r="J10" s="105">
        <v>30</v>
      </c>
      <c r="K10" s="180">
        <f t="shared" si="0"/>
        <v>363</v>
      </c>
      <c r="L10" s="180">
        <f t="shared" si="1"/>
        <v>28</v>
      </c>
      <c r="M10" s="180">
        <f>总表!L125</f>
        <v>250</v>
      </c>
      <c r="N10" s="180">
        <f>总表!N125</f>
        <v>125</v>
      </c>
      <c r="O10" s="180">
        <f>总表!O125</f>
        <v>263</v>
      </c>
      <c r="P10" s="180">
        <f>总表!P125</f>
        <v>271</v>
      </c>
      <c r="Q10" s="180">
        <f>总表!Q125</f>
        <v>202</v>
      </c>
      <c r="R10" s="180">
        <f>总表!R125</f>
        <v>191</v>
      </c>
      <c r="S10" s="180">
        <f>总表!S125</f>
        <v>275</v>
      </c>
      <c r="T10" s="180">
        <f>总表!T125</f>
        <v>241</v>
      </c>
      <c r="U10" s="180">
        <f>总表!U125</f>
        <v>277</v>
      </c>
    </row>
    <row r="11" ht="18" customHeight="1" spans="1:21">
      <c r="A11" s="106">
        <v>190410</v>
      </c>
      <c r="B11" s="107" t="s">
        <v>157</v>
      </c>
      <c r="C11" s="105">
        <v>74</v>
      </c>
      <c r="D11" s="105">
        <v>34</v>
      </c>
      <c r="E11" s="105">
        <v>50</v>
      </c>
      <c r="F11" s="105">
        <v>65</v>
      </c>
      <c r="G11" s="105">
        <v>56</v>
      </c>
      <c r="H11" s="105">
        <v>47</v>
      </c>
      <c r="I11" s="105">
        <v>66</v>
      </c>
      <c r="J11" s="105">
        <v>43</v>
      </c>
      <c r="K11" s="180">
        <f t="shared" si="0"/>
        <v>435</v>
      </c>
      <c r="L11" s="180">
        <f t="shared" si="1"/>
        <v>24</v>
      </c>
      <c r="M11" s="180">
        <f>总表!L126</f>
        <v>217</v>
      </c>
      <c r="N11" s="180">
        <f>总表!N126</f>
        <v>184</v>
      </c>
      <c r="O11" s="180">
        <f>总表!O126</f>
        <v>217</v>
      </c>
      <c r="P11" s="180">
        <f>总表!P126</f>
        <v>212</v>
      </c>
      <c r="Q11" s="180">
        <f>总表!Q126</f>
        <v>223</v>
      </c>
      <c r="R11" s="180">
        <f>总表!R126</f>
        <v>229</v>
      </c>
      <c r="S11" s="180">
        <f>总表!S126</f>
        <v>203</v>
      </c>
      <c r="T11" s="180">
        <f>总表!T126</f>
        <v>137</v>
      </c>
      <c r="U11" s="180">
        <f>总表!U126</f>
        <v>234</v>
      </c>
    </row>
    <row r="12" ht="18" customHeight="1" spans="1:21">
      <c r="A12" s="106">
        <v>190411</v>
      </c>
      <c r="B12" s="107" t="s">
        <v>158</v>
      </c>
      <c r="C12" s="105">
        <v>86</v>
      </c>
      <c r="D12" s="105">
        <v>60</v>
      </c>
      <c r="E12" s="105">
        <v>49</v>
      </c>
      <c r="F12" s="105">
        <v>63</v>
      </c>
      <c r="G12" s="105">
        <v>61</v>
      </c>
      <c r="H12" s="105">
        <v>57</v>
      </c>
      <c r="I12" s="105">
        <v>53</v>
      </c>
      <c r="J12" s="105">
        <v>70</v>
      </c>
      <c r="K12" s="180">
        <f t="shared" si="0"/>
        <v>499</v>
      </c>
      <c r="L12" s="180">
        <f t="shared" si="1"/>
        <v>18</v>
      </c>
      <c r="M12" s="180">
        <f>总表!L127</f>
        <v>172</v>
      </c>
      <c r="N12" s="180">
        <f>总表!N127</f>
        <v>100</v>
      </c>
      <c r="O12" s="180">
        <f>总表!O127</f>
        <v>153</v>
      </c>
      <c r="P12" s="180">
        <f>总表!P127</f>
        <v>213</v>
      </c>
      <c r="Q12" s="180">
        <f>总表!Q127</f>
        <v>231</v>
      </c>
      <c r="R12" s="180">
        <f>总表!R127</f>
        <v>215</v>
      </c>
      <c r="S12" s="180">
        <f>总表!S127</f>
        <v>154</v>
      </c>
      <c r="T12" s="180">
        <f>总表!T127</f>
        <v>211</v>
      </c>
      <c r="U12" s="180">
        <f>总表!U127</f>
        <v>129</v>
      </c>
    </row>
    <row r="13" ht="18" customHeight="1" spans="1:21">
      <c r="A13" s="106">
        <v>190412</v>
      </c>
      <c r="B13" s="107" t="s">
        <v>159</v>
      </c>
      <c r="C13" s="105">
        <v>97</v>
      </c>
      <c r="D13" s="105">
        <v>68.5</v>
      </c>
      <c r="E13" s="105">
        <v>69</v>
      </c>
      <c r="F13" s="105">
        <v>84</v>
      </c>
      <c r="G13" s="105">
        <v>75</v>
      </c>
      <c r="H13" s="105">
        <v>64</v>
      </c>
      <c r="I13" s="105">
        <v>87</v>
      </c>
      <c r="J13" s="105">
        <v>57</v>
      </c>
      <c r="K13" s="180">
        <f t="shared" si="0"/>
        <v>601.5</v>
      </c>
      <c r="L13" s="180">
        <f t="shared" si="1"/>
        <v>10</v>
      </c>
      <c r="M13" s="180">
        <f>总表!L128</f>
        <v>103</v>
      </c>
      <c r="N13" s="180">
        <f>总表!N128</f>
        <v>28</v>
      </c>
      <c r="O13" s="180">
        <f>总表!O128</f>
        <v>117</v>
      </c>
      <c r="P13" s="180">
        <f>总表!P128</f>
        <v>130</v>
      </c>
      <c r="Q13" s="180">
        <f>总表!Q128</f>
        <v>51</v>
      </c>
      <c r="R13" s="180">
        <f>总表!R128</f>
        <v>123</v>
      </c>
      <c r="S13" s="180">
        <f>总表!S128</f>
        <v>119</v>
      </c>
      <c r="T13" s="180">
        <f>总表!T128</f>
        <v>36</v>
      </c>
      <c r="U13" s="180">
        <f>总表!U128</f>
        <v>174</v>
      </c>
    </row>
    <row r="14" ht="18" customHeight="1" spans="1:21">
      <c r="A14" s="106">
        <v>190413</v>
      </c>
      <c r="B14" s="107" t="s">
        <v>160</v>
      </c>
      <c r="C14" s="105">
        <v>94</v>
      </c>
      <c r="D14" s="105">
        <v>54.5</v>
      </c>
      <c r="E14" s="105">
        <v>77</v>
      </c>
      <c r="F14" s="105">
        <v>75</v>
      </c>
      <c r="G14" s="105">
        <v>73</v>
      </c>
      <c r="H14" s="105">
        <v>65</v>
      </c>
      <c r="I14" s="105">
        <v>59</v>
      </c>
      <c r="J14" s="105">
        <v>65</v>
      </c>
      <c r="K14" s="180">
        <f t="shared" si="0"/>
        <v>562.5</v>
      </c>
      <c r="L14" s="180">
        <f t="shared" si="1"/>
        <v>13</v>
      </c>
      <c r="M14" s="180">
        <f>总表!L129</f>
        <v>130</v>
      </c>
      <c r="N14" s="180">
        <f>总表!N129</f>
        <v>47</v>
      </c>
      <c r="O14" s="180">
        <f>总表!O129</f>
        <v>167</v>
      </c>
      <c r="P14" s="180">
        <f>总表!P129</f>
        <v>100</v>
      </c>
      <c r="Q14" s="180">
        <f>总表!Q129</f>
        <v>147</v>
      </c>
      <c r="R14" s="180">
        <f>总表!R129</f>
        <v>141</v>
      </c>
      <c r="S14" s="180">
        <f>总表!S129</f>
        <v>115</v>
      </c>
      <c r="T14" s="180">
        <f>总表!T129</f>
        <v>181</v>
      </c>
      <c r="U14" s="180">
        <f>总表!U129</f>
        <v>144</v>
      </c>
    </row>
    <row r="15" ht="18" customHeight="1" spans="1:21">
      <c r="A15" s="106">
        <v>190414</v>
      </c>
      <c r="B15" s="107" t="s">
        <v>161</v>
      </c>
      <c r="C15" s="105">
        <v>87</v>
      </c>
      <c r="D15" s="105">
        <v>60.5</v>
      </c>
      <c r="E15" s="105">
        <v>41.5</v>
      </c>
      <c r="F15" s="105">
        <v>67</v>
      </c>
      <c r="G15" s="105">
        <v>69</v>
      </c>
      <c r="H15" s="105">
        <v>59</v>
      </c>
      <c r="I15" s="105">
        <v>76</v>
      </c>
      <c r="J15" s="105">
        <v>50</v>
      </c>
      <c r="K15" s="180">
        <f t="shared" si="0"/>
        <v>510</v>
      </c>
      <c r="L15" s="180">
        <f t="shared" si="1"/>
        <v>17</v>
      </c>
      <c r="M15" s="180">
        <f>总表!L130</f>
        <v>168</v>
      </c>
      <c r="N15" s="180">
        <f>总表!N130</f>
        <v>92</v>
      </c>
      <c r="O15" s="180">
        <f>总表!O130</f>
        <v>152</v>
      </c>
      <c r="P15" s="180">
        <f>总表!P130</f>
        <v>240</v>
      </c>
      <c r="Q15" s="180">
        <f>总表!Q130</f>
        <v>209</v>
      </c>
      <c r="R15" s="180">
        <f>总表!R130</f>
        <v>162</v>
      </c>
      <c r="S15" s="180">
        <f>总表!S130</f>
        <v>137</v>
      </c>
      <c r="T15" s="180">
        <f>总表!T130</f>
        <v>90</v>
      </c>
      <c r="U15" s="180">
        <f>总表!U130</f>
        <v>204</v>
      </c>
    </row>
    <row r="16" ht="18" customHeight="1" spans="1:21">
      <c r="A16" s="106">
        <v>190415</v>
      </c>
      <c r="B16" s="107" t="s">
        <v>162</v>
      </c>
      <c r="C16" s="105">
        <v>76.5</v>
      </c>
      <c r="D16" s="105">
        <v>4</v>
      </c>
      <c r="E16" s="105">
        <v>54</v>
      </c>
      <c r="F16" s="105">
        <v>71</v>
      </c>
      <c r="G16" s="105">
        <v>57</v>
      </c>
      <c r="H16" s="105">
        <v>39</v>
      </c>
      <c r="I16" s="105">
        <v>47</v>
      </c>
      <c r="J16" s="105">
        <v>34</v>
      </c>
      <c r="K16" s="180">
        <f t="shared" si="0"/>
        <v>382.5</v>
      </c>
      <c r="L16" s="180">
        <f t="shared" si="1"/>
        <v>27</v>
      </c>
      <c r="M16" s="180">
        <f>总表!L131</f>
        <v>241</v>
      </c>
      <c r="N16" s="180">
        <f>总表!N131</f>
        <v>168</v>
      </c>
      <c r="O16" s="180">
        <f>总表!O131</f>
        <v>298</v>
      </c>
      <c r="P16" s="180">
        <f>总表!P131</f>
        <v>196</v>
      </c>
      <c r="Q16" s="180">
        <f>总表!Q131</f>
        <v>180</v>
      </c>
      <c r="R16" s="180">
        <f>总表!R131</f>
        <v>228</v>
      </c>
      <c r="S16" s="180">
        <f>总表!S131</f>
        <v>244</v>
      </c>
      <c r="T16" s="180">
        <f>总表!T131</f>
        <v>229</v>
      </c>
      <c r="U16" s="180">
        <f>总表!U131</f>
        <v>262</v>
      </c>
    </row>
    <row r="17" ht="18" customHeight="1" spans="1:21">
      <c r="A17" s="106">
        <v>190416</v>
      </c>
      <c r="B17" s="107" t="s">
        <v>163</v>
      </c>
      <c r="C17" s="105">
        <v>63.5</v>
      </c>
      <c r="D17" s="105">
        <v>88.5</v>
      </c>
      <c r="E17" s="105">
        <v>44.5</v>
      </c>
      <c r="F17" s="105">
        <v>69</v>
      </c>
      <c r="G17" s="105">
        <v>83</v>
      </c>
      <c r="H17" s="105">
        <v>60</v>
      </c>
      <c r="I17" s="105">
        <v>62</v>
      </c>
      <c r="J17" s="105">
        <v>50</v>
      </c>
      <c r="K17" s="180">
        <f t="shared" si="0"/>
        <v>520.5</v>
      </c>
      <c r="L17" s="180">
        <f t="shared" si="1"/>
        <v>16</v>
      </c>
      <c r="M17" s="180">
        <f>总表!L132</f>
        <v>157</v>
      </c>
      <c r="N17" s="180">
        <f>总表!N132</f>
        <v>239</v>
      </c>
      <c r="O17" s="180">
        <f>总表!O132</f>
        <v>51</v>
      </c>
      <c r="P17" s="180">
        <f>总表!P132</f>
        <v>227</v>
      </c>
      <c r="Q17" s="180">
        <f>总表!Q132</f>
        <v>194</v>
      </c>
      <c r="R17" s="180">
        <f>总表!R132</f>
        <v>58</v>
      </c>
      <c r="S17" s="180">
        <f>总表!S132</f>
        <v>134</v>
      </c>
      <c r="T17" s="180">
        <f>总表!T132</f>
        <v>159</v>
      </c>
      <c r="U17" s="180">
        <f>总表!U132</f>
        <v>204</v>
      </c>
    </row>
    <row r="18" ht="18" customHeight="1" spans="1:21">
      <c r="A18" s="106">
        <v>190417</v>
      </c>
      <c r="B18" s="107" t="s">
        <v>164</v>
      </c>
      <c r="C18" s="105">
        <v>58</v>
      </c>
      <c r="D18" s="105">
        <v>39.5</v>
      </c>
      <c r="E18" s="105">
        <v>44</v>
      </c>
      <c r="F18" s="105">
        <v>55</v>
      </c>
      <c r="G18" s="105">
        <v>48</v>
      </c>
      <c r="H18" s="105">
        <v>57</v>
      </c>
      <c r="I18" s="105">
        <v>52</v>
      </c>
      <c r="J18" s="105">
        <v>35</v>
      </c>
      <c r="K18" s="180">
        <f t="shared" si="0"/>
        <v>388.5</v>
      </c>
      <c r="L18" s="180">
        <f t="shared" ref="L18:L39" si="2">RANK(K18,$K$2:$K$39,0)</f>
        <v>26</v>
      </c>
      <c r="M18" s="180">
        <f>总表!L133</f>
        <v>239</v>
      </c>
      <c r="N18" s="180">
        <f>总表!N133</f>
        <v>261</v>
      </c>
      <c r="O18" s="180">
        <f>总表!O133</f>
        <v>205</v>
      </c>
      <c r="P18" s="180">
        <f>总表!P133</f>
        <v>230</v>
      </c>
      <c r="Q18" s="180">
        <f>总表!Q133</f>
        <v>271</v>
      </c>
      <c r="R18" s="180">
        <f>总表!R133</f>
        <v>252</v>
      </c>
      <c r="S18" s="180">
        <f>总表!S133</f>
        <v>154</v>
      </c>
      <c r="T18" s="180">
        <f>总表!T133</f>
        <v>218</v>
      </c>
      <c r="U18" s="180">
        <f>总表!U133</f>
        <v>259</v>
      </c>
    </row>
    <row r="19" ht="18" customHeight="1" spans="1:21">
      <c r="A19" s="106">
        <v>190418</v>
      </c>
      <c r="B19" s="107" t="s">
        <v>165</v>
      </c>
      <c r="C19" s="105">
        <v>93.5</v>
      </c>
      <c r="D19" s="105">
        <v>46</v>
      </c>
      <c r="E19" s="105">
        <v>61</v>
      </c>
      <c r="F19" s="105">
        <v>73</v>
      </c>
      <c r="G19" s="105">
        <v>67</v>
      </c>
      <c r="H19" s="105">
        <v>56</v>
      </c>
      <c r="I19" s="105">
        <v>71</v>
      </c>
      <c r="J19" s="105">
        <v>55</v>
      </c>
      <c r="K19" s="180">
        <f t="shared" si="0"/>
        <v>522.5</v>
      </c>
      <c r="L19" s="180">
        <f t="shared" si="2"/>
        <v>15</v>
      </c>
      <c r="M19" s="180">
        <f>总表!L134</f>
        <v>155</v>
      </c>
      <c r="N19" s="180">
        <f>总表!N134</f>
        <v>52</v>
      </c>
      <c r="O19" s="180">
        <f>总表!O134</f>
        <v>189</v>
      </c>
      <c r="P19" s="180">
        <f>总表!P134</f>
        <v>163</v>
      </c>
      <c r="Q19" s="180">
        <f>总表!Q134</f>
        <v>167</v>
      </c>
      <c r="R19" s="180">
        <f>总表!R134</f>
        <v>179</v>
      </c>
      <c r="S19" s="180">
        <f>总表!S134</f>
        <v>158</v>
      </c>
      <c r="T19" s="180">
        <f>总表!T134</f>
        <v>117</v>
      </c>
      <c r="U19" s="180">
        <f>总表!U134</f>
        <v>183</v>
      </c>
    </row>
    <row r="20" ht="18" customHeight="1" spans="1:21">
      <c r="A20" s="106">
        <v>190419</v>
      </c>
      <c r="B20" s="107" t="s">
        <v>166</v>
      </c>
      <c r="C20" s="105">
        <v>70</v>
      </c>
      <c r="D20" s="105">
        <v>9</v>
      </c>
      <c r="E20" s="105">
        <v>28.5</v>
      </c>
      <c r="F20" s="105">
        <v>53</v>
      </c>
      <c r="G20" s="105">
        <v>40</v>
      </c>
      <c r="H20" s="105">
        <v>24</v>
      </c>
      <c r="I20" s="105">
        <v>31</v>
      </c>
      <c r="J20" s="105">
        <v>42</v>
      </c>
      <c r="K20" s="180">
        <f t="shared" si="0"/>
        <v>297.5</v>
      </c>
      <c r="L20" s="180">
        <f t="shared" si="2"/>
        <v>33</v>
      </c>
      <c r="M20" s="180">
        <f>总表!L135</f>
        <v>276</v>
      </c>
      <c r="N20" s="180">
        <f>总表!N135</f>
        <v>204</v>
      </c>
      <c r="O20" s="180">
        <f>总表!O135</f>
        <v>287</v>
      </c>
      <c r="P20" s="180">
        <f>总表!P135</f>
        <v>282</v>
      </c>
      <c r="Q20" s="180">
        <f>总表!Q135</f>
        <v>277</v>
      </c>
      <c r="R20" s="180">
        <f>总表!R135</f>
        <v>269</v>
      </c>
      <c r="S20" s="180">
        <f>总表!S135</f>
        <v>280</v>
      </c>
      <c r="T20" s="180">
        <f>总表!T135</f>
        <v>277</v>
      </c>
      <c r="U20" s="180">
        <f>总表!U135</f>
        <v>241</v>
      </c>
    </row>
    <row r="21" ht="18" customHeight="1" spans="1:21">
      <c r="A21" s="106">
        <v>190420</v>
      </c>
      <c r="B21" s="107" t="s">
        <v>167</v>
      </c>
      <c r="C21" s="105">
        <v>78</v>
      </c>
      <c r="D21" s="105">
        <v>56</v>
      </c>
      <c r="E21" s="105">
        <v>52</v>
      </c>
      <c r="F21" s="105">
        <v>63</v>
      </c>
      <c r="G21" s="105">
        <v>64</v>
      </c>
      <c r="H21" s="105">
        <v>52</v>
      </c>
      <c r="I21" s="105">
        <v>67</v>
      </c>
      <c r="J21" s="105">
        <v>61</v>
      </c>
      <c r="K21" s="180">
        <f t="shared" si="0"/>
        <v>493</v>
      </c>
      <c r="L21" s="180">
        <f t="shared" si="2"/>
        <v>19</v>
      </c>
      <c r="M21" s="180">
        <f>总表!L136</f>
        <v>174</v>
      </c>
      <c r="N21" s="180">
        <f>总表!N136</f>
        <v>155</v>
      </c>
      <c r="O21" s="180">
        <f>总表!O136</f>
        <v>163</v>
      </c>
      <c r="P21" s="180">
        <f>总表!P136</f>
        <v>204</v>
      </c>
      <c r="Q21" s="180">
        <f>总表!Q136</f>
        <v>231</v>
      </c>
      <c r="R21" s="180">
        <f>总表!R136</f>
        <v>196</v>
      </c>
      <c r="S21" s="180">
        <f>总表!S136</f>
        <v>176</v>
      </c>
      <c r="T21" s="180">
        <f>总表!T136</f>
        <v>132</v>
      </c>
      <c r="U21" s="180">
        <f>总表!U136</f>
        <v>156</v>
      </c>
    </row>
    <row r="22" ht="18" customHeight="1" spans="1:21">
      <c r="A22" s="106">
        <v>190421</v>
      </c>
      <c r="B22" s="107" t="s">
        <v>168</v>
      </c>
      <c r="C22" s="105">
        <v>89.5</v>
      </c>
      <c r="D22" s="105">
        <v>89</v>
      </c>
      <c r="E22" s="105">
        <v>94</v>
      </c>
      <c r="F22" s="105">
        <v>83</v>
      </c>
      <c r="G22" s="105">
        <v>81</v>
      </c>
      <c r="H22" s="105">
        <v>72</v>
      </c>
      <c r="I22" s="105">
        <v>92</v>
      </c>
      <c r="J22" s="105">
        <v>84</v>
      </c>
      <c r="K22" s="180">
        <f t="shared" si="0"/>
        <v>684.5</v>
      </c>
      <c r="L22" s="180">
        <f t="shared" si="2"/>
        <v>3</v>
      </c>
      <c r="M22" s="180">
        <f>总表!L137</f>
        <v>43</v>
      </c>
      <c r="N22" s="180">
        <f>总表!N137</f>
        <v>75</v>
      </c>
      <c r="O22" s="180">
        <f>总表!O137</f>
        <v>49</v>
      </c>
      <c r="P22" s="180">
        <f>总表!P137</f>
        <v>37</v>
      </c>
      <c r="Q22" s="180">
        <f>总表!Q137</f>
        <v>64</v>
      </c>
      <c r="R22" s="180">
        <f>总表!R137</f>
        <v>83</v>
      </c>
      <c r="S22" s="180">
        <f>总表!S137</f>
        <v>85</v>
      </c>
      <c r="T22" s="180">
        <f>总表!T137</f>
        <v>14</v>
      </c>
      <c r="U22" s="180">
        <f>总表!U137</f>
        <v>59</v>
      </c>
    </row>
    <row r="23" ht="18" customHeight="1" spans="1:21">
      <c r="A23" s="106">
        <v>190422</v>
      </c>
      <c r="B23" s="107" t="s">
        <v>169</v>
      </c>
      <c r="C23" s="105">
        <v>65</v>
      </c>
      <c r="D23" s="105">
        <v>31.5</v>
      </c>
      <c r="E23" s="105">
        <v>32</v>
      </c>
      <c r="F23" s="105">
        <v>61</v>
      </c>
      <c r="G23" s="105">
        <v>40</v>
      </c>
      <c r="H23" s="105">
        <v>35</v>
      </c>
      <c r="I23" s="105">
        <v>57</v>
      </c>
      <c r="J23" s="105">
        <v>32</v>
      </c>
      <c r="K23" s="180">
        <f t="shared" si="0"/>
        <v>353.5</v>
      </c>
      <c r="L23" s="180">
        <f t="shared" si="2"/>
        <v>29</v>
      </c>
      <c r="M23" s="180">
        <f>总表!L138</f>
        <v>257</v>
      </c>
      <c r="N23" s="180">
        <f>总表!N138</f>
        <v>231</v>
      </c>
      <c r="O23" s="180">
        <f>总表!O138</f>
        <v>224</v>
      </c>
      <c r="P23" s="180">
        <f>总表!P138</f>
        <v>269</v>
      </c>
      <c r="Q23" s="180">
        <f>总表!Q138</f>
        <v>244</v>
      </c>
      <c r="R23" s="180">
        <f>总表!R138</f>
        <v>269</v>
      </c>
      <c r="S23" s="180">
        <f>总表!S138</f>
        <v>257</v>
      </c>
      <c r="T23" s="180">
        <f>总表!T138</f>
        <v>189</v>
      </c>
      <c r="U23" s="180">
        <f>总表!U138</f>
        <v>269</v>
      </c>
    </row>
    <row r="24" ht="18" customHeight="1" spans="1:21">
      <c r="A24" s="106">
        <v>190423</v>
      </c>
      <c r="B24" s="107" t="s">
        <v>170</v>
      </c>
      <c r="C24" s="105">
        <v>95</v>
      </c>
      <c r="D24" s="105">
        <v>69</v>
      </c>
      <c r="E24" s="105">
        <v>83.5</v>
      </c>
      <c r="F24" s="105">
        <v>70</v>
      </c>
      <c r="G24" s="105">
        <v>85</v>
      </c>
      <c r="H24" s="105">
        <v>68</v>
      </c>
      <c r="I24" s="105">
        <v>80</v>
      </c>
      <c r="J24" s="105">
        <v>77</v>
      </c>
      <c r="K24" s="180">
        <f t="shared" si="0"/>
        <v>627.5</v>
      </c>
      <c r="L24" s="180">
        <f t="shared" si="2"/>
        <v>5</v>
      </c>
      <c r="M24" s="180">
        <f>总表!L139</f>
        <v>77</v>
      </c>
      <c r="N24" s="180">
        <f>总表!N139</f>
        <v>37</v>
      </c>
      <c r="O24" s="180">
        <f>总表!O139</f>
        <v>114</v>
      </c>
      <c r="P24" s="180">
        <f>总表!P139</f>
        <v>80</v>
      </c>
      <c r="Q24" s="180">
        <f>总表!Q139</f>
        <v>190</v>
      </c>
      <c r="R24" s="180">
        <f>总表!R139</f>
        <v>44</v>
      </c>
      <c r="S24" s="180">
        <f>总表!S139</f>
        <v>102</v>
      </c>
      <c r="T24" s="180">
        <f>总表!T139</f>
        <v>75</v>
      </c>
      <c r="U24" s="180">
        <f>总表!U139</f>
        <v>97</v>
      </c>
    </row>
    <row r="25" ht="18" customHeight="1" spans="1:21">
      <c r="A25" s="106">
        <v>190424</v>
      </c>
      <c r="B25" s="107" t="s">
        <v>171</v>
      </c>
      <c r="C25" s="105">
        <v>100</v>
      </c>
      <c r="D25" s="105">
        <v>91</v>
      </c>
      <c r="E25" s="105">
        <v>98</v>
      </c>
      <c r="F25" s="105">
        <v>86</v>
      </c>
      <c r="G25" s="105">
        <v>88</v>
      </c>
      <c r="H25" s="105">
        <v>91</v>
      </c>
      <c r="I25" s="105">
        <v>98</v>
      </c>
      <c r="J25" s="105">
        <v>77</v>
      </c>
      <c r="K25" s="180">
        <f t="shared" si="0"/>
        <v>729</v>
      </c>
      <c r="L25" s="180">
        <f t="shared" si="2"/>
        <v>1</v>
      </c>
      <c r="M25" s="180">
        <f>总表!L140</f>
        <v>22</v>
      </c>
      <c r="N25" s="180">
        <f>总表!N140</f>
        <v>16</v>
      </c>
      <c r="O25" s="180">
        <f>总表!O140</f>
        <v>44</v>
      </c>
      <c r="P25" s="180">
        <f>总表!P140</f>
        <v>28</v>
      </c>
      <c r="Q25" s="180">
        <f>总表!Q140</f>
        <v>31</v>
      </c>
      <c r="R25" s="180">
        <f>总表!R140</f>
        <v>25</v>
      </c>
      <c r="S25" s="180">
        <f>总表!S140</f>
        <v>19</v>
      </c>
      <c r="T25" s="180">
        <f>总表!T140</f>
        <v>1</v>
      </c>
      <c r="U25" s="180">
        <f>总表!U140</f>
        <v>97</v>
      </c>
    </row>
    <row r="26" ht="18" customHeight="1" spans="1:21">
      <c r="A26" s="106">
        <v>190425</v>
      </c>
      <c r="B26" s="107" t="s">
        <v>172</v>
      </c>
      <c r="C26" s="105">
        <v>7</v>
      </c>
      <c r="D26" s="105">
        <v>12</v>
      </c>
      <c r="E26" s="105">
        <v>34</v>
      </c>
      <c r="F26" s="105">
        <v>15</v>
      </c>
      <c r="G26" s="105">
        <v>13</v>
      </c>
      <c r="H26" s="105">
        <v>25</v>
      </c>
      <c r="I26" s="105">
        <v>22</v>
      </c>
      <c r="J26" s="105">
        <v>8</v>
      </c>
      <c r="K26" s="180">
        <f t="shared" si="0"/>
        <v>136</v>
      </c>
      <c r="L26" s="180">
        <f t="shared" si="2"/>
        <v>36</v>
      </c>
      <c r="M26" s="180">
        <f>总表!L141</f>
        <v>301</v>
      </c>
      <c r="N26" s="180">
        <f>总表!N141</f>
        <v>300</v>
      </c>
      <c r="O26" s="180">
        <f>总表!O141</f>
        <v>276</v>
      </c>
      <c r="P26" s="180">
        <f>总表!P141</f>
        <v>265</v>
      </c>
      <c r="Q26" s="180">
        <f>总表!Q141</f>
        <v>300</v>
      </c>
      <c r="R26" s="180">
        <f>总表!R141</f>
        <v>299</v>
      </c>
      <c r="S26" s="180">
        <f>总表!S141</f>
        <v>277</v>
      </c>
      <c r="T26" s="180">
        <f>总表!T141</f>
        <v>297</v>
      </c>
      <c r="U26" s="180">
        <f>总表!U141</f>
        <v>301</v>
      </c>
    </row>
    <row r="27" ht="18" customHeight="1" spans="1:21">
      <c r="A27" s="106">
        <v>190426</v>
      </c>
      <c r="B27" s="107" t="s">
        <v>173</v>
      </c>
      <c r="C27" s="105">
        <v>73</v>
      </c>
      <c r="D27" s="105">
        <v>43.5</v>
      </c>
      <c r="E27" s="105">
        <v>50.5</v>
      </c>
      <c r="F27" s="105">
        <v>56</v>
      </c>
      <c r="G27" s="105">
        <v>55</v>
      </c>
      <c r="H27" s="105">
        <v>44</v>
      </c>
      <c r="I27" s="105">
        <v>55</v>
      </c>
      <c r="J27" s="105">
        <v>62</v>
      </c>
      <c r="K27" s="180">
        <f t="shared" si="0"/>
        <v>439</v>
      </c>
      <c r="L27" s="180">
        <f t="shared" si="2"/>
        <v>23</v>
      </c>
      <c r="M27" s="180">
        <f>总表!L142</f>
        <v>216</v>
      </c>
      <c r="N27" s="180">
        <f>总表!N142</f>
        <v>190</v>
      </c>
      <c r="O27" s="180">
        <f>总表!O142</f>
        <v>196</v>
      </c>
      <c r="P27" s="180">
        <f>总表!P142</f>
        <v>210</v>
      </c>
      <c r="Q27" s="180">
        <f>总表!Q142</f>
        <v>267</v>
      </c>
      <c r="R27" s="180">
        <f>总表!R142</f>
        <v>235</v>
      </c>
      <c r="S27" s="180">
        <f>总表!S142</f>
        <v>219</v>
      </c>
      <c r="T27" s="180">
        <f>总表!T142</f>
        <v>199</v>
      </c>
      <c r="U27" s="180">
        <f>总表!U142</f>
        <v>153</v>
      </c>
    </row>
    <row r="28" ht="18" customHeight="1" spans="1:21">
      <c r="A28" s="106">
        <v>190427</v>
      </c>
      <c r="B28" s="107" t="s">
        <v>174</v>
      </c>
      <c r="C28" s="105">
        <v>77</v>
      </c>
      <c r="D28" s="105">
        <v>66.5</v>
      </c>
      <c r="E28" s="105">
        <v>35.5</v>
      </c>
      <c r="F28" s="105">
        <v>56</v>
      </c>
      <c r="G28" s="105">
        <v>65</v>
      </c>
      <c r="H28" s="105">
        <v>67</v>
      </c>
      <c r="I28" s="105">
        <v>67</v>
      </c>
      <c r="J28" s="105">
        <v>34</v>
      </c>
      <c r="K28" s="180">
        <f t="shared" si="0"/>
        <v>468</v>
      </c>
      <c r="L28" s="180">
        <f t="shared" si="2"/>
        <v>21</v>
      </c>
      <c r="M28" s="180">
        <f>总表!L143</f>
        <v>199</v>
      </c>
      <c r="N28" s="180">
        <f>总表!N143</f>
        <v>165</v>
      </c>
      <c r="O28" s="180">
        <f>总表!O143</f>
        <v>128</v>
      </c>
      <c r="P28" s="180">
        <f>总表!P143</f>
        <v>256</v>
      </c>
      <c r="Q28" s="180">
        <f>总表!Q143</f>
        <v>267</v>
      </c>
      <c r="R28" s="180">
        <f>总表!R143</f>
        <v>191</v>
      </c>
      <c r="S28" s="180">
        <f>总表!S143</f>
        <v>106</v>
      </c>
      <c r="T28" s="180">
        <f>总表!T143</f>
        <v>132</v>
      </c>
      <c r="U28" s="180">
        <f>总表!U143</f>
        <v>262</v>
      </c>
    </row>
    <row r="29" ht="18" customHeight="1" spans="1:21">
      <c r="A29" s="106">
        <v>190428</v>
      </c>
      <c r="B29" s="107" t="s">
        <v>175</v>
      </c>
      <c r="C29" s="105">
        <v>81.5</v>
      </c>
      <c r="D29" s="105">
        <v>68</v>
      </c>
      <c r="E29" s="105">
        <v>68.5</v>
      </c>
      <c r="F29" s="105">
        <v>69</v>
      </c>
      <c r="G29" s="105">
        <v>90</v>
      </c>
      <c r="H29" s="105">
        <v>74</v>
      </c>
      <c r="I29" s="105">
        <v>85</v>
      </c>
      <c r="J29" s="105">
        <v>85</v>
      </c>
      <c r="K29" s="180">
        <f t="shared" si="0"/>
        <v>621</v>
      </c>
      <c r="L29" s="180">
        <f t="shared" si="2"/>
        <v>7</v>
      </c>
      <c r="M29" s="180">
        <f>总表!L144</f>
        <v>83</v>
      </c>
      <c r="N29" s="180">
        <f>总表!N144</f>
        <v>133</v>
      </c>
      <c r="O29" s="180">
        <f>总表!O144</f>
        <v>119</v>
      </c>
      <c r="P29" s="180">
        <f>总表!P144</f>
        <v>133</v>
      </c>
      <c r="Q29" s="180">
        <f>总表!Q144</f>
        <v>194</v>
      </c>
      <c r="R29" s="180">
        <f>总表!R144</f>
        <v>18</v>
      </c>
      <c r="S29" s="180">
        <f>总表!S144</f>
        <v>75</v>
      </c>
      <c r="T29" s="180">
        <f>总表!T144</f>
        <v>44</v>
      </c>
      <c r="U29" s="180">
        <f>总表!U144</f>
        <v>51</v>
      </c>
    </row>
    <row r="30" ht="18" customHeight="1" spans="1:21">
      <c r="A30" s="106">
        <v>190429</v>
      </c>
      <c r="B30" s="107" t="s">
        <v>176</v>
      </c>
      <c r="C30" s="105">
        <v>79.5</v>
      </c>
      <c r="D30" s="105">
        <v>97.5</v>
      </c>
      <c r="E30" s="105">
        <v>70.5</v>
      </c>
      <c r="F30" s="105">
        <v>71</v>
      </c>
      <c r="G30" s="105">
        <v>56</v>
      </c>
      <c r="H30" s="105">
        <v>72</v>
      </c>
      <c r="I30" s="105">
        <v>82</v>
      </c>
      <c r="J30" s="105">
        <v>76</v>
      </c>
      <c r="K30" s="180">
        <f t="shared" si="0"/>
        <v>604.5</v>
      </c>
      <c r="L30" s="180">
        <f t="shared" si="2"/>
        <v>9</v>
      </c>
      <c r="M30" s="180">
        <f>总表!L145</f>
        <v>99</v>
      </c>
      <c r="N30" s="180">
        <f>总表!N145</f>
        <v>146</v>
      </c>
      <c r="O30" s="180">
        <f>总表!O145</f>
        <v>35</v>
      </c>
      <c r="P30" s="180">
        <f>总表!P145</f>
        <v>127</v>
      </c>
      <c r="Q30" s="180">
        <f>总表!Q145</f>
        <v>180</v>
      </c>
      <c r="R30" s="180">
        <f>总表!R145</f>
        <v>229</v>
      </c>
      <c r="S30" s="180">
        <f>总表!S145</f>
        <v>85</v>
      </c>
      <c r="T30" s="180">
        <f>总表!T145</f>
        <v>63</v>
      </c>
      <c r="U30" s="180">
        <f>总表!U145</f>
        <v>106</v>
      </c>
    </row>
    <row r="31" ht="18" customHeight="1" spans="1:21">
      <c r="A31" s="106">
        <v>190431</v>
      </c>
      <c r="B31" s="107" t="s">
        <v>177</v>
      </c>
      <c r="C31" s="105">
        <v>66.5</v>
      </c>
      <c r="D31" s="105">
        <v>69.5</v>
      </c>
      <c r="E31" s="105">
        <v>41</v>
      </c>
      <c r="F31" s="105">
        <v>62</v>
      </c>
      <c r="G31" s="105">
        <v>56</v>
      </c>
      <c r="H31" s="105">
        <v>30</v>
      </c>
      <c r="I31" s="105">
        <v>45</v>
      </c>
      <c r="J31" s="105">
        <v>52</v>
      </c>
      <c r="K31" s="180">
        <f t="shared" si="0"/>
        <v>422</v>
      </c>
      <c r="L31" s="180">
        <f t="shared" si="2"/>
        <v>25</v>
      </c>
      <c r="M31" s="180">
        <f>总表!L146</f>
        <v>223</v>
      </c>
      <c r="N31" s="180">
        <f>总表!N146</f>
        <v>226</v>
      </c>
      <c r="O31" s="180">
        <f>总表!O146</f>
        <v>111</v>
      </c>
      <c r="P31" s="180">
        <f>总表!P146</f>
        <v>242</v>
      </c>
      <c r="Q31" s="180">
        <f>总表!Q146</f>
        <v>240</v>
      </c>
      <c r="R31" s="180">
        <f>总表!R146</f>
        <v>229</v>
      </c>
      <c r="S31" s="180">
        <f>总表!S146</f>
        <v>265</v>
      </c>
      <c r="T31" s="180">
        <f>总表!T146</f>
        <v>241</v>
      </c>
      <c r="U31" s="180">
        <f>总表!U146</f>
        <v>192</v>
      </c>
    </row>
    <row r="32" ht="18" customHeight="1" spans="1:21">
      <c r="A32" s="106">
        <v>190432</v>
      </c>
      <c r="B32" s="107" t="s">
        <v>178</v>
      </c>
      <c r="C32" s="105">
        <v>84.5</v>
      </c>
      <c r="D32" s="105">
        <v>31.5</v>
      </c>
      <c r="E32" s="105">
        <v>78</v>
      </c>
      <c r="F32" s="105">
        <v>72</v>
      </c>
      <c r="G32" s="105">
        <v>47</v>
      </c>
      <c r="H32" s="105">
        <v>50</v>
      </c>
      <c r="I32" s="105">
        <v>63</v>
      </c>
      <c r="J32" s="105">
        <v>30</v>
      </c>
      <c r="K32" s="180">
        <f t="shared" si="0"/>
        <v>456</v>
      </c>
      <c r="L32" s="180">
        <f t="shared" si="2"/>
        <v>22</v>
      </c>
      <c r="M32" s="180">
        <f>总表!L147</f>
        <v>209</v>
      </c>
      <c r="N32" s="180">
        <f>总表!N147</f>
        <v>114</v>
      </c>
      <c r="O32" s="180">
        <f>总表!O147</f>
        <v>224</v>
      </c>
      <c r="P32" s="180">
        <f>总表!P147</f>
        <v>98</v>
      </c>
      <c r="Q32" s="180">
        <f>总表!Q147</f>
        <v>173</v>
      </c>
      <c r="R32" s="180">
        <f>总表!R147</f>
        <v>254</v>
      </c>
      <c r="S32" s="180">
        <f>总表!S147</f>
        <v>188</v>
      </c>
      <c r="T32" s="180">
        <f>总表!T147</f>
        <v>157</v>
      </c>
      <c r="U32" s="180">
        <f>总表!U147</f>
        <v>277</v>
      </c>
    </row>
    <row r="33" ht="18" customHeight="1" spans="1:21">
      <c r="A33" s="106">
        <v>190433</v>
      </c>
      <c r="B33" s="107" t="s">
        <v>179</v>
      </c>
      <c r="C33" s="105">
        <v>86</v>
      </c>
      <c r="D33" s="105">
        <v>68.5</v>
      </c>
      <c r="E33" s="105">
        <v>72.5</v>
      </c>
      <c r="F33" s="105">
        <v>87</v>
      </c>
      <c r="G33" s="105">
        <v>73</v>
      </c>
      <c r="H33" s="105">
        <v>57</v>
      </c>
      <c r="I33" s="105">
        <v>73</v>
      </c>
      <c r="J33" s="105">
        <v>53</v>
      </c>
      <c r="K33" s="180">
        <f t="shared" si="0"/>
        <v>570</v>
      </c>
      <c r="L33" s="180">
        <f t="shared" si="2"/>
        <v>12</v>
      </c>
      <c r="M33" s="180">
        <f>总表!L148</f>
        <v>124</v>
      </c>
      <c r="N33" s="180">
        <f>总表!N148</f>
        <v>100</v>
      </c>
      <c r="O33" s="180">
        <f>总表!O148</f>
        <v>117</v>
      </c>
      <c r="P33" s="180">
        <f>总表!P148</f>
        <v>117</v>
      </c>
      <c r="Q33" s="180">
        <f>总表!Q148</f>
        <v>27</v>
      </c>
      <c r="R33" s="180">
        <f>总表!R148</f>
        <v>141</v>
      </c>
      <c r="S33" s="180">
        <f>总表!S148</f>
        <v>154</v>
      </c>
      <c r="T33" s="180">
        <f>总表!T148</f>
        <v>104</v>
      </c>
      <c r="U33" s="180">
        <f>总表!U148</f>
        <v>190</v>
      </c>
    </row>
    <row r="34" ht="18" customHeight="1" spans="1:21">
      <c r="A34" s="106">
        <v>190435</v>
      </c>
      <c r="B34" s="107" t="s">
        <v>180</v>
      </c>
      <c r="C34" s="105">
        <v>86.5</v>
      </c>
      <c r="D34" s="105">
        <v>61</v>
      </c>
      <c r="E34" s="105">
        <v>75</v>
      </c>
      <c r="F34" s="105">
        <v>71</v>
      </c>
      <c r="G34" s="105">
        <v>74</v>
      </c>
      <c r="H34" s="105">
        <v>75</v>
      </c>
      <c r="I34" s="105">
        <v>72</v>
      </c>
      <c r="J34" s="105">
        <v>60</v>
      </c>
      <c r="K34" s="180">
        <f t="shared" si="0"/>
        <v>574.5</v>
      </c>
      <c r="L34" s="180">
        <f t="shared" si="2"/>
        <v>11</v>
      </c>
      <c r="M34" s="180">
        <f>总表!L149</f>
        <v>120</v>
      </c>
      <c r="N34" s="180">
        <f>总表!N149</f>
        <v>96</v>
      </c>
      <c r="O34" s="180">
        <f>总表!O149</f>
        <v>149</v>
      </c>
      <c r="P34" s="180">
        <f>总表!P149</f>
        <v>108</v>
      </c>
      <c r="Q34" s="180">
        <f>总表!Q149</f>
        <v>180</v>
      </c>
      <c r="R34" s="180">
        <f>总表!R149</f>
        <v>131</v>
      </c>
      <c r="S34" s="180">
        <f>总表!S149</f>
        <v>69</v>
      </c>
      <c r="T34" s="180">
        <f>总表!T149</f>
        <v>109</v>
      </c>
      <c r="U34" s="180">
        <f>总表!U149</f>
        <v>162</v>
      </c>
    </row>
    <row r="35" ht="18" customHeight="1" spans="1:21">
      <c r="A35" s="106">
        <v>190436</v>
      </c>
      <c r="B35" s="107" t="s">
        <v>181</v>
      </c>
      <c r="C35" s="105">
        <v>78</v>
      </c>
      <c r="D35" s="105">
        <v>16</v>
      </c>
      <c r="E35" s="105">
        <v>43.5</v>
      </c>
      <c r="F35" s="105">
        <v>53</v>
      </c>
      <c r="G35" s="105">
        <v>41</v>
      </c>
      <c r="H35" s="105">
        <v>24</v>
      </c>
      <c r="I35" s="105">
        <v>48</v>
      </c>
      <c r="J35" s="105">
        <v>32</v>
      </c>
      <c r="K35" s="180">
        <f t="shared" si="0"/>
        <v>335.5</v>
      </c>
      <c r="L35" s="180">
        <f t="shared" si="2"/>
        <v>31</v>
      </c>
      <c r="M35" s="180">
        <f>总表!L150</f>
        <v>263</v>
      </c>
      <c r="N35" s="180">
        <f>总表!N150</f>
        <v>155</v>
      </c>
      <c r="O35" s="180">
        <f>总表!O150</f>
        <v>263</v>
      </c>
      <c r="P35" s="180">
        <f>总表!P150</f>
        <v>234</v>
      </c>
      <c r="Q35" s="180">
        <f>总表!Q150</f>
        <v>277</v>
      </c>
      <c r="R35" s="180">
        <f>总表!R150</f>
        <v>267</v>
      </c>
      <c r="S35" s="180">
        <f>总表!S150</f>
        <v>280</v>
      </c>
      <c r="T35" s="180">
        <f>总表!T150</f>
        <v>226</v>
      </c>
      <c r="U35" s="180">
        <f>总表!U150</f>
        <v>269</v>
      </c>
    </row>
    <row r="36" ht="18" customHeight="1" spans="1:21">
      <c r="A36" s="106">
        <v>190437</v>
      </c>
      <c r="B36" s="107" t="s">
        <v>182</v>
      </c>
      <c r="C36" s="105">
        <v>86.5</v>
      </c>
      <c r="D36" s="105">
        <v>79.5</v>
      </c>
      <c r="E36" s="105">
        <v>74.5</v>
      </c>
      <c r="F36" s="105">
        <v>76</v>
      </c>
      <c r="G36" s="105">
        <v>79</v>
      </c>
      <c r="H36" s="105">
        <v>51</v>
      </c>
      <c r="I36" s="105">
        <v>84</v>
      </c>
      <c r="J36" s="105">
        <v>76</v>
      </c>
      <c r="K36" s="180">
        <f t="shared" si="0"/>
        <v>606.5</v>
      </c>
      <c r="L36" s="180">
        <f t="shared" si="2"/>
        <v>8</v>
      </c>
      <c r="M36" s="180">
        <f>总表!L151</f>
        <v>92</v>
      </c>
      <c r="N36" s="180">
        <f>总表!N151</f>
        <v>96</v>
      </c>
      <c r="O36" s="180">
        <f>总表!O151</f>
        <v>68</v>
      </c>
      <c r="P36" s="180">
        <f>总表!P151</f>
        <v>110</v>
      </c>
      <c r="Q36" s="180">
        <f>总表!Q151</f>
        <v>135</v>
      </c>
      <c r="R36" s="180">
        <f>总表!R151</f>
        <v>97</v>
      </c>
      <c r="S36" s="180">
        <f>总表!S151</f>
        <v>180</v>
      </c>
      <c r="T36" s="180">
        <f>总表!T151</f>
        <v>51</v>
      </c>
      <c r="U36" s="180">
        <f>总表!U151</f>
        <v>106</v>
      </c>
    </row>
    <row r="37" ht="18" customHeight="1" spans="1:21">
      <c r="A37" s="106">
        <v>190438</v>
      </c>
      <c r="B37" s="107" t="s">
        <v>183</v>
      </c>
      <c r="C37" s="105">
        <v>5</v>
      </c>
      <c r="D37" s="105">
        <v>9</v>
      </c>
      <c r="E37" s="105">
        <v>22</v>
      </c>
      <c r="F37" s="105">
        <v>27</v>
      </c>
      <c r="G37" s="105">
        <v>21</v>
      </c>
      <c r="H37" s="105">
        <v>22</v>
      </c>
      <c r="I37" s="105">
        <v>16</v>
      </c>
      <c r="J37" s="105">
        <v>12</v>
      </c>
      <c r="K37" s="180">
        <f t="shared" si="0"/>
        <v>134</v>
      </c>
      <c r="L37" s="180">
        <f t="shared" si="2"/>
        <v>37</v>
      </c>
      <c r="M37" s="180">
        <f>总表!L152</f>
        <v>302</v>
      </c>
      <c r="N37" s="180">
        <f>总表!N152</f>
        <v>302</v>
      </c>
      <c r="O37" s="180">
        <f>总表!O152</f>
        <v>287</v>
      </c>
      <c r="P37" s="180">
        <f>总表!P152</f>
        <v>299</v>
      </c>
      <c r="Q37" s="180">
        <f>总表!Q152</f>
        <v>298</v>
      </c>
      <c r="R37" s="180">
        <f>总表!R152</f>
        <v>295</v>
      </c>
      <c r="S37" s="180">
        <f>总表!S152</f>
        <v>285</v>
      </c>
      <c r="T37" s="180">
        <f>总表!T152</f>
        <v>300</v>
      </c>
      <c r="U37" s="180">
        <f>总表!U152</f>
        <v>298</v>
      </c>
    </row>
    <row r="38" ht="18" customHeight="1" spans="1:21">
      <c r="A38" s="106">
        <v>190439</v>
      </c>
      <c r="B38" s="107" t="s">
        <v>184</v>
      </c>
      <c r="C38" s="105">
        <v>65.5</v>
      </c>
      <c r="D38" s="105">
        <v>15</v>
      </c>
      <c r="E38" s="105">
        <v>29.5</v>
      </c>
      <c r="F38" s="105">
        <v>61</v>
      </c>
      <c r="G38" s="105">
        <v>56</v>
      </c>
      <c r="H38" s="105">
        <v>30</v>
      </c>
      <c r="I38" s="105">
        <v>57</v>
      </c>
      <c r="J38" s="105">
        <v>14</v>
      </c>
      <c r="K38" s="180">
        <f t="shared" si="0"/>
        <v>328</v>
      </c>
      <c r="L38" s="180">
        <f t="shared" si="2"/>
        <v>32</v>
      </c>
      <c r="M38" s="180">
        <f>总表!L153</f>
        <v>266</v>
      </c>
      <c r="N38" s="180">
        <f>总表!N153</f>
        <v>230</v>
      </c>
      <c r="O38" s="180">
        <f>总表!O153</f>
        <v>267</v>
      </c>
      <c r="P38" s="180">
        <f>总表!P153</f>
        <v>272</v>
      </c>
      <c r="Q38" s="180">
        <f>总表!Q153</f>
        <v>244</v>
      </c>
      <c r="R38" s="180">
        <f>总表!R153</f>
        <v>229</v>
      </c>
      <c r="S38" s="180">
        <f>总表!S153</f>
        <v>265</v>
      </c>
      <c r="T38" s="180">
        <f>总表!T153</f>
        <v>189</v>
      </c>
      <c r="U38" s="180">
        <f>总表!U153</f>
        <v>296</v>
      </c>
    </row>
    <row r="39" ht="18" customHeight="1" spans="1:21">
      <c r="A39" s="106">
        <v>190440</v>
      </c>
      <c r="B39" s="107" t="s">
        <v>185</v>
      </c>
      <c r="C39" s="105">
        <v>6</v>
      </c>
      <c r="D39" s="105">
        <v>6</v>
      </c>
      <c r="E39" s="105">
        <v>27</v>
      </c>
      <c r="F39" s="105">
        <v>12</v>
      </c>
      <c r="G39" s="105">
        <v>6</v>
      </c>
      <c r="H39" s="105">
        <v>20</v>
      </c>
      <c r="I39" s="105">
        <v>18</v>
      </c>
      <c r="J39" s="105">
        <v>9</v>
      </c>
      <c r="K39" s="180">
        <f t="shared" si="0"/>
        <v>104</v>
      </c>
      <c r="L39" s="180">
        <f t="shared" si="2"/>
        <v>38</v>
      </c>
      <c r="M39" s="180">
        <f>总表!L154</f>
        <v>303</v>
      </c>
      <c r="N39" s="180">
        <f>总表!N154</f>
        <v>301</v>
      </c>
      <c r="O39" s="180">
        <f>总表!O154</f>
        <v>294</v>
      </c>
      <c r="P39" s="180">
        <f>总表!P154</f>
        <v>286</v>
      </c>
      <c r="Q39" s="180">
        <f>总表!Q154</f>
        <v>301</v>
      </c>
      <c r="R39" s="180">
        <f>总表!R154</f>
        <v>301</v>
      </c>
      <c r="S39" s="180">
        <f>总表!S154</f>
        <v>290</v>
      </c>
      <c r="T39" s="180">
        <f>总表!T154</f>
        <v>299</v>
      </c>
      <c r="U39" s="180">
        <f>总表!U154</f>
        <v>299</v>
      </c>
    </row>
    <row r="40" ht="18" customHeight="1" spans="1:13">
      <c r="A40" s="170"/>
      <c r="B40" s="170" t="s">
        <v>10</v>
      </c>
      <c r="C40" s="171">
        <f t="shared" ref="C40:K40" si="3">SUM(C2:C39)</f>
        <v>2761</v>
      </c>
      <c r="D40" s="171">
        <f t="shared" si="3"/>
        <v>1880</v>
      </c>
      <c r="E40" s="171">
        <f t="shared" si="3"/>
        <v>2101.5</v>
      </c>
      <c r="F40" s="171">
        <f t="shared" si="3"/>
        <v>2400</v>
      </c>
      <c r="G40" s="171">
        <f t="shared" si="3"/>
        <v>2302</v>
      </c>
      <c r="H40" s="171">
        <f t="shared" si="3"/>
        <v>1958</v>
      </c>
      <c r="I40" s="171">
        <f t="shared" si="3"/>
        <v>2322</v>
      </c>
      <c r="J40" s="171">
        <f t="shared" si="3"/>
        <v>1920</v>
      </c>
      <c r="K40" s="171">
        <f t="shared" si="3"/>
        <v>17644.5</v>
      </c>
      <c r="L40" s="170"/>
      <c r="M40" s="170"/>
    </row>
    <row r="41" ht="18" customHeight="1" spans="1:13">
      <c r="A41" s="172"/>
      <c r="B41" s="172" t="s">
        <v>60</v>
      </c>
      <c r="C41" s="173">
        <f t="shared" ref="C41:K41" si="4">AVERAGE(C2:C39)</f>
        <v>72.6578947368421</v>
      </c>
      <c r="D41" s="173">
        <f t="shared" si="4"/>
        <v>49.4736842105263</v>
      </c>
      <c r="E41" s="173">
        <f t="shared" si="4"/>
        <v>55.3026315789474</v>
      </c>
      <c r="F41" s="173">
        <f t="shared" si="4"/>
        <v>63.1578947368421</v>
      </c>
      <c r="G41" s="173">
        <f t="shared" si="4"/>
        <v>60.5789473684211</v>
      </c>
      <c r="H41" s="173">
        <f t="shared" si="4"/>
        <v>51.5263157894737</v>
      </c>
      <c r="I41" s="173">
        <f t="shared" si="4"/>
        <v>61.1052631578947</v>
      </c>
      <c r="J41" s="173">
        <f t="shared" si="4"/>
        <v>50.5263157894737</v>
      </c>
      <c r="K41" s="173">
        <f t="shared" si="4"/>
        <v>464.328947368421</v>
      </c>
      <c r="L41" s="172"/>
      <c r="M41" s="172"/>
    </row>
    <row r="42" ht="24.95" customHeight="1" spans="2:10">
      <c r="B42" s="174" t="s">
        <v>106</v>
      </c>
      <c r="C42" s="175">
        <f>COUNTIF(C2:C39,"&gt;=72")</f>
        <v>26</v>
      </c>
      <c r="D42" s="175">
        <f>COUNTIF(D2:D39,"&gt;=72")</f>
        <v>8</v>
      </c>
      <c r="E42" s="175">
        <f>COUNTIF(E2:E39,"&gt;=72")</f>
        <v>11</v>
      </c>
      <c r="F42" s="175">
        <f t="shared" ref="F42:J42" si="5">COUNTIF(F2:F39,"&gt;=60")</f>
        <v>27</v>
      </c>
      <c r="G42" s="175">
        <f t="shared" si="5"/>
        <v>21</v>
      </c>
      <c r="H42" s="175">
        <f t="shared" si="5"/>
        <v>14</v>
      </c>
      <c r="I42" s="175">
        <f t="shared" si="5"/>
        <v>20</v>
      </c>
      <c r="J42" s="175">
        <f t="shared" si="5"/>
        <v>15</v>
      </c>
    </row>
    <row r="43" ht="27.75" customHeight="1" spans="2:10">
      <c r="B43" s="174" t="s">
        <v>107</v>
      </c>
      <c r="C43" s="175">
        <f>COUNTIF(C2:C39,"&gt;=96")</f>
        <v>2</v>
      </c>
      <c r="D43" s="175">
        <f>COUNTIF(D2:D39,"&gt;=96")</f>
        <v>2</v>
      </c>
      <c r="E43" s="175">
        <f>COUNTIF(E2:E39,"&gt;=96")</f>
        <v>1</v>
      </c>
      <c r="F43" s="175">
        <f t="shared" ref="F43:J43" si="6">COUNTIF(F2:F39,"&gt;=80")</f>
        <v>5</v>
      </c>
      <c r="G43" s="175">
        <f t="shared" si="6"/>
        <v>8</v>
      </c>
      <c r="H43" s="175">
        <f t="shared" si="6"/>
        <v>4</v>
      </c>
      <c r="I43" s="175">
        <f t="shared" si="6"/>
        <v>9</v>
      </c>
      <c r="J43" s="175">
        <f t="shared" si="6"/>
        <v>4</v>
      </c>
    </row>
    <row r="44" ht="29.25" customHeight="1" spans="2:10">
      <c r="B44" s="174" t="s">
        <v>63</v>
      </c>
      <c r="C44" s="175">
        <f>COUNTIF(C2:C39,"&lt;72")</f>
        <v>12</v>
      </c>
      <c r="D44" s="175">
        <f>COUNTIF(D2:D39,"&lt;72")</f>
        <v>30</v>
      </c>
      <c r="E44" s="175">
        <f>COUNTIF(E2:E39,"&lt;72")</f>
        <v>27</v>
      </c>
      <c r="F44" s="175">
        <f t="shared" ref="F44:J44" si="7">COUNTIF(F2:F39,"&lt;60")</f>
        <v>11</v>
      </c>
      <c r="G44" s="175">
        <f t="shared" si="7"/>
        <v>17</v>
      </c>
      <c r="H44" s="175">
        <f t="shared" si="7"/>
        <v>24</v>
      </c>
      <c r="I44" s="175">
        <f t="shared" si="7"/>
        <v>18</v>
      </c>
      <c r="J44" s="175">
        <f t="shared" si="7"/>
        <v>23</v>
      </c>
    </row>
    <row r="45" ht="18" customHeight="1" spans="2:10">
      <c r="B45" s="174" t="s">
        <v>64</v>
      </c>
      <c r="C45" s="176">
        <f t="shared" ref="C45:J45" si="8">MAX(C2:C39)</f>
        <v>100</v>
      </c>
      <c r="D45" s="176">
        <f t="shared" si="8"/>
        <v>100</v>
      </c>
      <c r="E45" s="176">
        <f t="shared" si="8"/>
        <v>98</v>
      </c>
      <c r="F45" s="176">
        <f t="shared" si="8"/>
        <v>87</v>
      </c>
      <c r="G45" s="176">
        <f t="shared" si="8"/>
        <v>92</v>
      </c>
      <c r="H45" s="176">
        <f t="shared" si="8"/>
        <v>91</v>
      </c>
      <c r="I45" s="176">
        <f t="shared" si="8"/>
        <v>98</v>
      </c>
      <c r="J45" s="176">
        <f t="shared" si="8"/>
        <v>91</v>
      </c>
    </row>
    <row r="46" ht="18" customHeight="1" spans="2:10">
      <c r="B46" s="174" t="s">
        <v>65</v>
      </c>
      <c r="C46" s="176">
        <f t="shared" ref="C46:J46" si="9">MIN(C2:C39)</f>
        <v>3</v>
      </c>
      <c r="D46" s="176">
        <f t="shared" si="9"/>
        <v>4</v>
      </c>
      <c r="E46" s="176">
        <f t="shared" si="9"/>
        <v>22</v>
      </c>
      <c r="F46" s="176">
        <f t="shared" si="9"/>
        <v>12</v>
      </c>
      <c r="G46" s="176">
        <f t="shared" si="9"/>
        <v>6</v>
      </c>
      <c r="H46" s="176">
        <f t="shared" si="9"/>
        <v>20</v>
      </c>
      <c r="I46" s="176">
        <f t="shared" si="9"/>
        <v>16</v>
      </c>
      <c r="J46" s="176">
        <f t="shared" si="9"/>
        <v>8</v>
      </c>
    </row>
    <row r="47" ht="18" customHeight="1" spans="2:10">
      <c r="B47" s="174" t="s">
        <v>66</v>
      </c>
      <c r="C47" s="176">
        <f t="shared" ref="C47:J47" si="10">COUNT(C2:C39)</f>
        <v>38</v>
      </c>
      <c r="D47" s="176">
        <f t="shared" si="10"/>
        <v>38</v>
      </c>
      <c r="E47" s="176">
        <f t="shared" si="10"/>
        <v>38</v>
      </c>
      <c r="F47" s="176">
        <f t="shared" si="10"/>
        <v>38</v>
      </c>
      <c r="G47" s="176">
        <f t="shared" si="10"/>
        <v>38</v>
      </c>
      <c r="H47" s="176">
        <f t="shared" si="10"/>
        <v>38</v>
      </c>
      <c r="I47" s="176">
        <f t="shared" si="10"/>
        <v>38</v>
      </c>
      <c r="J47" s="176">
        <f t="shared" si="10"/>
        <v>38</v>
      </c>
    </row>
    <row r="48" ht="18" customHeight="1" spans="2:10">
      <c r="B48" s="174" t="s">
        <v>67</v>
      </c>
      <c r="C48" s="177">
        <f t="shared" ref="C48:J48" si="11">C43/C47*100</f>
        <v>5.26315789473684</v>
      </c>
      <c r="D48" s="177">
        <f t="shared" si="11"/>
        <v>5.26315789473684</v>
      </c>
      <c r="E48" s="177">
        <f t="shared" si="11"/>
        <v>2.63157894736842</v>
      </c>
      <c r="F48" s="177">
        <f t="shared" si="11"/>
        <v>13.1578947368421</v>
      </c>
      <c r="G48" s="177">
        <f t="shared" si="11"/>
        <v>21.0526315789474</v>
      </c>
      <c r="H48" s="177">
        <f t="shared" si="11"/>
        <v>10.5263157894737</v>
      </c>
      <c r="I48" s="177">
        <f t="shared" si="11"/>
        <v>23.6842105263158</v>
      </c>
      <c r="J48" s="177">
        <f t="shared" si="11"/>
        <v>10.5263157894737</v>
      </c>
    </row>
    <row r="49" ht="18" customHeight="1" spans="2:10">
      <c r="B49" s="174" t="s">
        <v>68</v>
      </c>
      <c r="C49" s="177">
        <f t="shared" ref="C49:J49" si="12">C42/C47*100</f>
        <v>68.4210526315789</v>
      </c>
      <c r="D49" s="177">
        <f t="shared" si="12"/>
        <v>21.0526315789474</v>
      </c>
      <c r="E49" s="177">
        <f t="shared" si="12"/>
        <v>28.9473684210526</v>
      </c>
      <c r="F49" s="177">
        <f t="shared" si="12"/>
        <v>71.0526315789474</v>
      </c>
      <c r="G49" s="177">
        <f t="shared" si="12"/>
        <v>55.2631578947368</v>
      </c>
      <c r="H49" s="177">
        <f t="shared" si="12"/>
        <v>36.8421052631579</v>
      </c>
      <c r="I49" s="177">
        <f t="shared" si="12"/>
        <v>52.6315789473684</v>
      </c>
      <c r="J49" s="177">
        <f t="shared" si="12"/>
        <v>39.4736842105263</v>
      </c>
    </row>
    <row r="50" ht="18" customHeight="1"/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1"/>
  <sheetViews>
    <sheetView zoomScale="80" zoomScaleNormal="80" workbookViewId="0">
      <pane xSplit="2" ySplit="1" topLeftCell="C2" activePane="bottomRight" state="frozen"/>
      <selection/>
      <selection pane="topRight"/>
      <selection pane="bottomLeft"/>
      <selection pane="bottomRight" activeCell="L56" sqref="L56"/>
    </sheetView>
  </sheetViews>
  <sheetFormatPr defaultColWidth="9" defaultRowHeight="30" customHeight="1"/>
  <cols>
    <col min="1" max="1" width="10" style="167" customWidth="1"/>
    <col min="2" max="2" width="14.875" style="167" customWidth="1"/>
    <col min="3" max="13" width="8.625" style="167" customWidth="1"/>
    <col min="14" max="16384" width="9" style="167"/>
  </cols>
  <sheetData>
    <row r="1" customHeight="1" spans="1:21">
      <c r="A1" s="106" t="s">
        <v>0</v>
      </c>
      <c r="B1" s="106" t="s">
        <v>69</v>
      </c>
      <c r="C1" s="168" t="s">
        <v>2</v>
      </c>
      <c r="D1" s="168" t="s">
        <v>3</v>
      </c>
      <c r="E1" s="168" t="s">
        <v>4</v>
      </c>
      <c r="F1" s="169" t="s">
        <v>5</v>
      </c>
      <c r="G1" s="169" t="s">
        <v>6</v>
      </c>
      <c r="H1" s="169" t="s">
        <v>7</v>
      </c>
      <c r="I1" s="178" t="s">
        <v>8</v>
      </c>
      <c r="J1" s="178" t="s">
        <v>9</v>
      </c>
      <c r="K1" s="178" t="s">
        <v>10</v>
      </c>
      <c r="L1" s="106" t="s">
        <v>11</v>
      </c>
      <c r="M1" s="106" t="s">
        <v>12</v>
      </c>
      <c r="N1" s="146" t="s">
        <v>13</v>
      </c>
      <c r="O1" s="146" t="s">
        <v>14</v>
      </c>
      <c r="P1" s="146" t="s">
        <v>15</v>
      </c>
      <c r="Q1" s="146" t="s">
        <v>16</v>
      </c>
      <c r="R1" s="146" t="s">
        <v>17</v>
      </c>
      <c r="S1" s="146" t="s">
        <v>18</v>
      </c>
      <c r="T1" s="146" t="s">
        <v>19</v>
      </c>
      <c r="U1" s="146" t="s">
        <v>20</v>
      </c>
    </row>
    <row r="2" ht="18" customHeight="1" spans="1:21">
      <c r="A2" s="106">
        <v>190501</v>
      </c>
      <c r="B2" s="107" t="s">
        <v>186</v>
      </c>
      <c r="C2" s="105">
        <v>38.5</v>
      </c>
      <c r="D2" s="105">
        <v>7</v>
      </c>
      <c r="E2" s="105">
        <v>42</v>
      </c>
      <c r="F2" s="105">
        <v>53</v>
      </c>
      <c r="G2" s="105">
        <v>37</v>
      </c>
      <c r="H2" s="105">
        <v>39</v>
      </c>
      <c r="I2" s="105">
        <v>51</v>
      </c>
      <c r="J2" s="105">
        <v>52</v>
      </c>
      <c r="K2" s="180">
        <f t="shared" ref="K2:K39" si="0">C2+D2+E2+F2+G2+H2++J2+I2</f>
        <v>319.5</v>
      </c>
      <c r="L2" s="180">
        <f t="shared" ref="L2:L25" si="1">RANK(K2,$K$2:$K$39,0)</f>
        <v>33</v>
      </c>
      <c r="M2" s="180">
        <f>总表!L155</f>
        <v>268</v>
      </c>
      <c r="N2" s="180">
        <f>总表!N155</f>
        <v>285</v>
      </c>
      <c r="O2" s="180">
        <f>总表!O155</f>
        <v>293</v>
      </c>
      <c r="P2" s="180">
        <f>总表!P155</f>
        <v>237</v>
      </c>
      <c r="Q2" s="180">
        <f>总表!Q155</f>
        <v>277</v>
      </c>
      <c r="R2" s="180">
        <f>总表!R155</f>
        <v>279</v>
      </c>
      <c r="S2" s="180">
        <f>总表!S155</f>
        <v>244</v>
      </c>
      <c r="T2" s="180">
        <f>总表!T155</f>
        <v>221</v>
      </c>
      <c r="U2" s="180">
        <f>总表!U155</f>
        <v>192</v>
      </c>
    </row>
    <row r="3" ht="18" customHeight="1" spans="1:21">
      <c r="A3" s="106">
        <v>190502</v>
      </c>
      <c r="B3" s="185" t="s">
        <v>187</v>
      </c>
      <c r="C3" s="105">
        <v>58</v>
      </c>
      <c r="D3" s="125"/>
      <c r="E3" s="126"/>
      <c r="F3" s="105">
        <v>81</v>
      </c>
      <c r="G3" s="105">
        <v>60</v>
      </c>
      <c r="H3" s="105">
        <v>36</v>
      </c>
      <c r="I3" s="116"/>
      <c r="J3" s="105">
        <v>43</v>
      </c>
      <c r="K3" s="180">
        <f t="shared" si="0"/>
        <v>278</v>
      </c>
      <c r="L3" s="180">
        <f t="shared" si="1"/>
        <v>35</v>
      </c>
      <c r="M3" s="180">
        <f>总表!L156</f>
        <v>284</v>
      </c>
      <c r="N3" s="180">
        <f>总表!N156</f>
        <v>261</v>
      </c>
      <c r="O3" s="180" t="e">
        <f>总表!O156</f>
        <v>#N/A</v>
      </c>
      <c r="P3" s="180" t="e">
        <f>总表!P156</f>
        <v>#N/A</v>
      </c>
      <c r="Q3" s="180">
        <f>总表!Q156</f>
        <v>84</v>
      </c>
      <c r="R3" s="180">
        <f>总表!R156</f>
        <v>217</v>
      </c>
      <c r="S3" s="180">
        <f>总表!S156</f>
        <v>254</v>
      </c>
      <c r="T3" s="180" t="e">
        <f>总表!T156</f>
        <v>#N/A</v>
      </c>
      <c r="U3" s="180">
        <f>总表!U156</f>
        <v>234</v>
      </c>
    </row>
    <row r="4" ht="18" customHeight="1" spans="1:21">
      <c r="A4" s="106">
        <v>190503</v>
      </c>
      <c r="B4" s="107" t="s">
        <v>188</v>
      </c>
      <c r="C4" s="105">
        <v>69</v>
      </c>
      <c r="D4" s="105">
        <v>38.5</v>
      </c>
      <c r="E4" s="105">
        <v>51</v>
      </c>
      <c r="F4" s="105">
        <v>69</v>
      </c>
      <c r="G4" s="105">
        <v>50</v>
      </c>
      <c r="H4" s="105">
        <v>36</v>
      </c>
      <c r="I4" s="105">
        <v>57</v>
      </c>
      <c r="J4" s="105">
        <v>58</v>
      </c>
      <c r="K4" s="180">
        <f t="shared" si="0"/>
        <v>428.5</v>
      </c>
      <c r="L4" s="180">
        <f t="shared" si="1"/>
        <v>28</v>
      </c>
      <c r="M4" s="180">
        <f>总表!L157</f>
        <v>220</v>
      </c>
      <c r="N4" s="180">
        <f>总表!N157</f>
        <v>210</v>
      </c>
      <c r="O4" s="180">
        <f>总表!O157</f>
        <v>209</v>
      </c>
      <c r="P4" s="180">
        <f>总表!P157</f>
        <v>209</v>
      </c>
      <c r="Q4" s="180">
        <f>总表!Q157</f>
        <v>194</v>
      </c>
      <c r="R4" s="180">
        <f>总表!R157</f>
        <v>246</v>
      </c>
      <c r="S4" s="180">
        <f>总表!S157</f>
        <v>254</v>
      </c>
      <c r="T4" s="180">
        <f>总表!T157</f>
        <v>189</v>
      </c>
      <c r="U4" s="180">
        <f>总表!U157</f>
        <v>167</v>
      </c>
    </row>
    <row r="5" ht="18" customHeight="1" spans="1:21">
      <c r="A5" s="106">
        <v>190504</v>
      </c>
      <c r="B5" s="107" t="s">
        <v>189</v>
      </c>
      <c r="C5" s="105">
        <v>89.5</v>
      </c>
      <c r="D5" s="105">
        <v>46.5</v>
      </c>
      <c r="E5" s="105">
        <v>61.5</v>
      </c>
      <c r="F5" s="105">
        <v>89</v>
      </c>
      <c r="G5" s="105">
        <v>78</v>
      </c>
      <c r="H5" s="105">
        <v>72</v>
      </c>
      <c r="I5" s="105">
        <v>82</v>
      </c>
      <c r="J5" s="105">
        <v>87</v>
      </c>
      <c r="K5" s="180">
        <f t="shared" si="0"/>
        <v>605.5</v>
      </c>
      <c r="L5" s="180">
        <f t="shared" si="1"/>
        <v>15</v>
      </c>
      <c r="M5" s="180">
        <f>总表!L158</f>
        <v>95</v>
      </c>
      <c r="N5" s="180">
        <f>总表!N158</f>
        <v>75</v>
      </c>
      <c r="O5" s="180">
        <f>总表!O158</f>
        <v>187</v>
      </c>
      <c r="P5" s="180">
        <f>总表!P158</f>
        <v>156</v>
      </c>
      <c r="Q5" s="180">
        <f>总表!Q158</f>
        <v>16</v>
      </c>
      <c r="R5" s="180">
        <f>总表!R158</f>
        <v>106</v>
      </c>
      <c r="S5" s="180">
        <f>总表!S158</f>
        <v>85</v>
      </c>
      <c r="T5" s="180">
        <f>总表!T158</f>
        <v>63</v>
      </c>
      <c r="U5" s="180">
        <f>总表!U158</f>
        <v>36</v>
      </c>
    </row>
    <row r="6" ht="18" customHeight="1" spans="1:21">
      <c r="A6" s="106">
        <v>190505</v>
      </c>
      <c r="B6" s="107" t="s">
        <v>190</v>
      </c>
      <c r="C6" s="105">
        <v>87.5</v>
      </c>
      <c r="D6" s="105">
        <v>76.5</v>
      </c>
      <c r="E6" s="105">
        <v>80.65</v>
      </c>
      <c r="F6" s="105">
        <v>88</v>
      </c>
      <c r="G6" s="105">
        <v>86</v>
      </c>
      <c r="H6" s="105">
        <v>74</v>
      </c>
      <c r="I6" s="105">
        <v>84</v>
      </c>
      <c r="J6" s="105">
        <v>87</v>
      </c>
      <c r="K6" s="180">
        <f t="shared" si="0"/>
        <v>663.65</v>
      </c>
      <c r="L6" s="180">
        <f t="shared" si="1"/>
        <v>7</v>
      </c>
      <c r="M6" s="180">
        <f>总表!L159</f>
        <v>52</v>
      </c>
      <c r="N6" s="180">
        <f>总表!N159</f>
        <v>88</v>
      </c>
      <c r="O6" s="180">
        <f>总表!O159</f>
        <v>84</v>
      </c>
      <c r="P6" s="180">
        <f>总表!P159</f>
        <v>91</v>
      </c>
      <c r="Q6" s="180">
        <f>总表!Q159</f>
        <v>23</v>
      </c>
      <c r="R6" s="180">
        <f>总表!R159</f>
        <v>36</v>
      </c>
      <c r="S6" s="180">
        <f>总表!S159</f>
        <v>75</v>
      </c>
      <c r="T6" s="180">
        <f>总表!T159</f>
        <v>51</v>
      </c>
      <c r="U6" s="180">
        <f>总表!U159</f>
        <v>36</v>
      </c>
    </row>
    <row r="7" ht="18" customHeight="1" spans="1:21">
      <c r="A7" s="106">
        <v>190506</v>
      </c>
      <c r="B7" s="107" t="s">
        <v>191</v>
      </c>
      <c r="C7" s="105">
        <v>64</v>
      </c>
      <c r="D7" s="105">
        <v>54.5</v>
      </c>
      <c r="E7" s="105">
        <v>53.5</v>
      </c>
      <c r="F7" s="105">
        <v>65</v>
      </c>
      <c r="G7" s="105">
        <v>59</v>
      </c>
      <c r="H7" s="105">
        <v>44</v>
      </c>
      <c r="I7" s="105">
        <v>66</v>
      </c>
      <c r="J7" s="105">
        <v>65</v>
      </c>
      <c r="K7" s="180">
        <f t="shared" si="0"/>
        <v>471</v>
      </c>
      <c r="L7" s="180">
        <f t="shared" si="1"/>
        <v>24</v>
      </c>
      <c r="M7" s="180">
        <f>总表!L160</f>
        <v>195</v>
      </c>
      <c r="N7" s="180">
        <f>总表!N160</f>
        <v>237</v>
      </c>
      <c r="O7" s="180">
        <f>总表!O160</f>
        <v>167</v>
      </c>
      <c r="P7" s="180">
        <f>总表!P160</f>
        <v>200</v>
      </c>
      <c r="Q7" s="180">
        <f>总表!Q160</f>
        <v>223</v>
      </c>
      <c r="R7" s="180">
        <f>总表!R160</f>
        <v>220</v>
      </c>
      <c r="S7" s="180">
        <f>总表!S160</f>
        <v>219</v>
      </c>
      <c r="T7" s="180">
        <f>总表!T160</f>
        <v>137</v>
      </c>
      <c r="U7" s="180">
        <f>总表!U160</f>
        <v>144</v>
      </c>
    </row>
    <row r="8" ht="18" customHeight="1" spans="1:21">
      <c r="A8" s="106">
        <v>190507</v>
      </c>
      <c r="B8" s="107" t="s">
        <v>192</v>
      </c>
      <c r="C8" s="105">
        <v>74.5</v>
      </c>
      <c r="D8" s="105">
        <v>22.5</v>
      </c>
      <c r="E8" s="105">
        <v>65</v>
      </c>
      <c r="F8" s="105">
        <v>76</v>
      </c>
      <c r="G8" s="105">
        <v>82</v>
      </c>
      <c r="H8" s="105">
        <v>73</v>
      </c>
      <c r="I8" s="105">
        <v>81</v>
      </c>
      <c r="J8" s="105">
        <v>54</v>
      </c>
      <c r="K8" s="180">
        <f t="shared" si="0"/>
        <v>528</v>
      </c>
      <c r="L8" s="180">
        <f t="shared" si="1"/>
        <v>20</v>
      </c>
      <c r="M8" s="180">
        <f>总表!L161</f>
        <v>153</v>
      </c>
      <c r="N8" s="180">
        <f>总表!N161</f>
        <v>179</v>
      </c>
      <c r="O8" s="180">
        <f>总表!O161</f>
        <v>252</v>
      </c>
      <c r="P8" s="180">
        <f>总表!P161</f>
        <v>142</v>
      </c>
      <c r="Q8" s="180">
        <f>总表!Q161</f>
        <v>135</v>
      </c>
      <c r="R8" s="180">
        <f>总表!R161</f>
        <v>75</v>
      </c>
      <c r="S8" s="180">
        <f>总表!S161</f>
        <v>80</v>
      </c>
      <c r="T8" s="180">
        <f>总表!T161</f>
        <v>71</v>
      </c>
      <c r="U8" s="180">
        <f>总表!U161</f>
        <v>188</v>
      </c>
    </row>
    <row r="9" ht="18" customHeight="1" spans="1:21">
      <c r="A9" s="106">
        <v>190508</v>
      </c>
      <c r="B9" s="107" t="s">
        <v>193</v>
      </c>
      <c r="C9" s="105">
        <v>54</v>
      </c>
      <c r="D9" s="105">
        <v>16</v>
      </c>
      <c r="E9" s="105">
        <v>40</v>
      </c>
      <c r="F9" s="105">
        <v>59</v>
      </c>
      <c r="G9" s="105">
        <v>25</v>
      </c>
      <c r="H9" s="105">
        <v>33</v>
      </c>
      <c r="I9" s="105">
        <v>42</v>
      </c>
      <c r="J9" s="105">
        <v>20</v>
      </c>
      <c r="K9" s="180">
        <f t="shared" si="0"/>
        <v>289</v>
      </c>
      <c r="L9" s="180">
        <f t="shared" si="1"/>
        <v>34</v>
      </c>
      <c r="M9" s="180">
        <f>总表!L162</f>
        <v>278</v>
      </c>
      <c r="N9" s="180">
        <f>总表!N162</f>
        <v>272</v>
      </c>
      <c r="O9" s="180">
        <f>总表!O162</f>
        <v>263</v>
      </c>
      <c r="P9" s="180">
        <f>总表!P162</f>
        <v>247</v>
      </c>
      <c r="Q9" s="180">
        <f>总表!Q162</f>
        <v>255</v>
      </c>
      <c r="R9" s="180">
        <f>总表!R162</f>
        <v>290</v>
      </c>
      <c r="S9" s="180">
        <f>总表!S162</f>
        <v>262</v>
      </c>
      <c r="T9" s="180">
        <f>总表!T162</f>
        <v>250</v>
      </c>
      <c r="U9" s="180">
        <f>总表!U162</f>
        <v>292</v>
      </c>
    </row>
    <row r="10" ht="18" customHeight="1" spans="1:21">
      <c r="A10" s="106">
        <v>190509</v>
      </c>
      <c r="B10" s="107" t="s">
        <v>194</v>
      </c>
      <c r="C10" s="105">
        <v>63.5</v>
      </c>
      <c r="D10" s="105">
        <v>16</v>
      </c>
      <c r="E10" s="105">
        <v>27.5</v>
      </c>
      <c r="F10" s="105">
        <v>58</v>
      </c>
      <c r="G10" s="105">
        <v>63</v>
      </c>
      <c r="H10" s="105">
        <v>46</v>
      </c>
      <c r="I10" s="105">
        <v>41</v>
      </c>
      <c r="J10" s="105">
        <v>43</v>
      </c>
      <c r="K10" s="180">
        <f t="shared" si="0"/>
        <v>358</v>
      </c>
      <c r="L10" s="180">
        <f t="shared" si="1"/>
        <v>31</v>
      </c>
      <c r="M10" s="180">
        <f>总表!L163</f>
        <v>254</v>
      </c>
      <c r="N10" s="180">
        <f>总表!N163</f>
        <v>239</v>
      </c>
      <c r="O10" s="180">
        <f>总表!O163</f>
        <v>263</v>
      </c>
      <c r="P10" s="180">
        <f>总表!P163</f>
        <v>284</v>
      </c>
      <c r="Q10" s="180">
        <f>总表!Q163</f>
        <v>258</v>
      </c>
      <c r="R10" s="180">
        <f>总表!R163</f>
        <v>202</v>
      </c>
      <c r="S10" s="180">
        <f>总表!S163</f>
        <v>210</v>
      </c>
      <c r="T10" s="180">
        <f>总表!T163</f>
        <v>253</v>
      </c>
      <c r="U10" s="180">
        <f>总表!U163</f>
        <v>234</v>
      </c>
    </row>
    <row r="11" ht="18" customHeight="1" spans="1:21">
      <c r="A11" s="106">
        <v>190510</v>
      </c>
      <c r="B11" s="107" t="s">
        <v>195</v>
      </c>
      <c r="C11" s="105">
        <v>57</v>
      </c>
      <c r="D11" s="105">
        <v>36.5</v>
      </c>
      <c r="E11" s="105">
        <v>57.5</v>
      </c>
      <c r="F11" s="105">
        <v>55</v>
      </c>
      <c r="G11" s="105">
        <v>66</v>
      </c>
      <c r="H11" s="105">
        <v>59</v>
      </c>
      <c r="I11" s="105">
        <v>62</v>
      </c>
      <c r="J11" s="105">
        <v>50</v>
      </c>
      <c r="K11" s="180">
        <f t="shared" si="0"/>
        <v>443</v>
      </c>
      <c r="L11" s="180">
        <f t="shared" si="1"/>
        <v>26</v>
      </c>
      <c r="M11" s="180">
        <f>总表!L164</f>
        <v>215</v>
      </c>
      <c r="N11" s="180">
        <f>总表!N164</f>
        <v>264</v>
      </c>
      <c r="O11" s="180">
        <f>总表!O164</f>
        <v>212</v>
      </c>
      <c r="P11" s="180">
        <f>总表!P164</f>
        <v>180</v>
      </c>
      <c r="Q11" s="180">
        <f>总表!Q164</f>
        <v>271</v>
      </c>
      <c r="R11" s="180">
        <f>总表!R164</f>
        <v>183</v>
      </c>
      <c r="S11" s="180">
        <f>总表!S164</f>
        <v>137</v>
      </c>
      <c r="T11" s="180">
        <f>总表!T164</f>
        <v>159</v>
      </c>
      <c r="U11" s="180">
        <f>总表!U164</f>
        <v>204</v>
      </c>
    </row>
    <row r="12" ht="18" customHeight="1" spans="1:21">
      <c r="A12" s="106">
        <v>190511</v>
      </c>
      <c r="B12" s="107" t="s">
        <v>196</v>
      </c>
      <c r="C12" s="105">
        <v>61</v>
      </c>
      <c r="D12" s="105">
        <v>37.5</v>
      </c>
      <c r="E12" s="105">
        <v>56.5</v>
      </c>
      <c r="F12" s="105">
        <v>73</v>
      </c>
      <c r="G12" s="105">
        <v>88</v>
      </c>
      <c r="H12" s="105">
        <v>51</v>
      </c>
      <c r="I12" s="105">
        <v>89</v>
      </c>
      <c r="J12" s="105">
        <v>78</v>
      </c>
      <c r="K12" s="180">
        <f t="shared" si="0"/>
        <v>534</v>
      </c>
      <c r="L12" s="180">
        <f t="shared" si="1"/>
        <v>18</v>
      </c>
      <c r="M12" s="180">
        <f>总表!L165</f>
        <v>146</v>
      </c>
      <c r="N12" s="180">
        <f>总表!N165</f>
        <v>249</v>
      </c>
      <c r="O12" s="180">
        <f>总表!O165</f>
        <v>211</v>
      </c>
      <c r="P12" s="180">
        <f>总表!P165</f>
        <v>189</v>
      </c>
      <c r="Q12" s="180">
        <f>总表!Q165</f>
        <v>167</v>
      </c>
      <c r="R12" s="180">
        <f>总表!R165</f>
        <v>25</v>
      </c>
      <c r="S12" s="180">
        <f>总表!S165</f>
        <v>180</v>
      </c>
      <c r="T12" s="180">
        <f>总表!T165</f>
        <v>25</v>
      </c>
      <c r="U12" s="180">
        <f>总表!U165</f>
        <v>90</v>
      </c>
    </row>
    <row r="13" ht="18" customHeight="1" spans="1:21">
      <c r="A13" s="106">
        <v>190512</v>
      </c>
      <c r="B13" s="107" t="s">
        <v>197</v>
      </c>
      <c r="C13" s="105">
        <v>86.5</v>
      </c>
      <c r="D13" s="105">
        <v>73</v>
      </c>
      <c r="E13" s="105">
        <v>61</v>
      </c>
      <c r="F13" s="105">
        <v>78</v>
      </c>
      <c r="G13" s="105">
        <v>83</v>
      </c>
      <c r="H13" s="105">
        <v>67</v>
      </c>
      <c r="I13" s="105">
        <v>82</v>
      </c>
      <c r="J13" s="105">
        <v>77</v>
      </c>
      <c r="K13" s="180">
        <f t="shared" si="0"/>
        <v>607.5</v>
      </c>
      <c r="L13" s="180">
        <f t="shared" si="1"/>
        <v>13</v>
      </c>
      <c r="M13" s="180">
        <f>总表!L166</f>
        <v>89</v>
      </c>
      <c r="N13" s="180">
        <f>总表!N166</f>
        <v>96</v>
      </c>
      <c r="O13" s="180">
        <f>总表!O166</f>
        <v>102</v>
      </c>
      <c r="P13" s="180">
        <f>总表!P166</f>
        <v>163</v>
      </c>
      <c r="Q13" s="180">
        <f>总表!Q166</f>
        <v>114</v>
      </c>
      <c r="R13" s="180">
        <f>总表!R166</f>
        <v>58</v>
      </c>
      <c r="S13" s="180">
        <f>总表!S166</f>
        <v>106</v>
      </c>
      <c r="T13" s="180">
        <f>总表!T166</f>
        <v>63</v>
      </c>
      <c r="U13" s="180">
        <f>总表!U166</f>
        <v>97</v>
      </c>
    </row>
    <row r="14" ht="18" customHeight="1" spans="1:21">
      <c r="A14" s="106">
        <v>190513</v>
      </c>
      <c r="B14" s="107" t="s">
        <v>198</v>
      </c>
      <c r="C14" s="105">
        <v>61</v>
      </c>
      <c r="D14" s="105">
        <v>30</v>
      </c>
      <c r="E14" s="105">
        <v>57</v>
      </c>
      <c r="F14" s="105">
        <v>70</v>
      </c>
      <c r="G14" s="105">
        <v>65</v>
      </c>
      <c r="H14" s="105">
        <v>47</v>
      </c>
      <c r="I14" s="105">
        <v>74</v>
      </c>
      <c r="J14" s="105">
        <v>52</v>
      </c>
      <c r="K14" s="180">
        <f t="shared" si="0"/>
        <v>456</v>
      </c>
      <c r="L14" s="180">
        <f t="shared" si="1"/>
        <v>25</v>
      </c>
      <c r="M14" s="180">
        <f>总表!L167</f>
        <v>209</v>
      </c>
      <c r="N14" s="180">
        <f>总表!N167</f>
        <v>249</v>
      </c>
      <c r="O14" s="180">
        <f>总表!O167</f>
        <v>229</v>
      </c>
      <c r="P14" s="180">
        <f>总表!P167</f>
        <v>183</v>
      </c>
      <c r="Q14" s="180">
        <f>总表!Q167</f>
        <v>190</v>
      </c>
      <c r="R14" s="180">
        <f>总表!R167</f>
        <v>191</v>
      </c>
      <c r="S14" s="180">
        <f>总表!S167</f>
        <v>203</v>
      </c>
      <c r="T14" s="180">
        <f>总表!T167</f>
        <v>102</v>
      </c>
      <c r="U14" s="180">
        <f>总表!U167</f>
        <v>192</v>
      </c>
    </row>
    <row r="15" ht="18" customHeight="1" spans="1:21">
      <c r="A15" s="106">
        <v>190514</v>
      </c>
      <c r="B15" s="107" t="s">
        <v>199</v>
      </c>
      <c r="C15" s="105">
        <v>51</v>
      </c>
      <c r="D15" s="105">
        <v>19</v>
      </c>
      <c r="E15" s="105">
        <v>59.5</v>
      </c>
      <c r="F15" s="105">
        <v>53</v>
      </c>
      <c r="G15" s="105">
        <v>45</v>
      </c>
      <c r="H15" s="105">
        <v>23</v>
      </c>
      <c r="I15" s="105">
        <v>56</v>
      </c>
      <c r="J15" s="105">
        <v>42</v>
      </c>
      <c r="K15" s="180">
        <f t="shared" si="0"/>
        <v>348.5</v>
      </c>
      <c r="L15" s="180">
        <f t="shared" si="1"/>
        <v>32</v>
      </c>
      <c r="M15" s="180">
        <f>总表!L168</f>
        <v>258</v>
      </c>
      <c r="N15" s="180">
        <f>总表!N168</f>
        <v>277</v>
      </c>
      <c r="O15" s="180">
        <f>总表!O168</f>
        <v>256</v>
      </c>
      <c r="P15" s="180">
        <f>总表!P168</f>
        <v>172</v>
      </c>
      <c r="Q15" s="180">
        <f>总表!Q168</f>
        <v>277</v>
      </c>
      <c r="R15" s="180">
        <f>总表!R168</f>
        <v>258</v>
      </c>
      <c r="S15" s="180">
        <f>总表!S168</f>
        <v>283</v>
      </c>
      <c r="T15" s="180">
        <f>总表!T168</f>
        <v>194</v>
      </c>
      <c r="U15" s="180">
        <f>总表!U168</f>
        <v>241</v>
      </c>
    </row>
    <row r="16" ht="18" customHeight="1" spans="1:21">
      <c r="A16" s="106">
        <v>190515</v>
      </c>
      <c r="B16" s="107" t="s">
        <v>200</v>
      </c>
      <c r="C16" s="105">
        <v>65</v>
      </c>
      <c r="D16" s="105">
        <v>53.5</v>
      </c>
      <c r="E16" s="105">
        <v>53</v>
      </c>
      <c r="F16" s="105">
        <v>66</v>
      </c>
      <c r="G16" s="105">
        <v>55</v>
      </c>
      <c r="H16" s="105">
        <v>51</v>
      </c>
      <c r="I16" s="105">
        <v>66</v>
      </c>
      <c r="J16" s="105">
        <v>77</v>
      </c>
      <c r="K16" s="180">
        <f t="shared" si="0"/>
        <v>486.5</v>
      </c>
      <c r="L16" s="180">
        <f t="shared" si="1"/>
        <v>23</v>
      </c>
      <c r="M16" s="180">
        <f>总表!L169</f>
        <v>180</v>
      </c>
      <c r="N16" s="180">
        <f>总表!N169</f>
        <v>231</v>
      </c>
      <c r="O16" s="180">
        <f>总表!O169</f>
        <v>170</v>
      </c>
      <c r="P16" s="180">
        <f>总表!P169</f>
        <v>201</v>
      </c>
      <c r="Q16" s="180">
        <f>总表!Q169</f>
        <v>216</v>
      </c>
      <c r="R16" s="180">
        <f>总表!R169</f>
        <v>235</v>
      </c>
      <c r="S16" s="180">
        <f>总表!S169</f>
        <v>180</v>
      </c>
      <c r="T16" s="180">
        <f>总表!T169</f>
        <v>137</v>
      </c>
      <c r="U16" s="180">
        <f>总表!U169</f>
        <v>97</v>
      </c>
    </row>
    <row r="17" ht="18" customHeight="1" spans="1:21">
      <c r="A17" s="106">
        <v>190516</v>
      </c>
      <c r="B17" s="107" t="s">
        <v>201</v>
      </c>
      <c r="C17" s="105">
        <v>28.5</v>
      </c>
      <c r="D17" s="105">
        <v>71</v>
      </c>
      <c r="E17" s="105">
        <v>59</v>
      </c>
      <c r="F17" s="105">
        <v>55</v>
      </c>
      <c r="G17" s="105">
        <v>54</v>
      </c>
      <c r="H17" s="105">
        <v>48</v>
      </c>
      <c r="I17" s="105">
        <v>67</v>
      </c>
      <c r="J17" s="105">
        <v>50</v>
      </c>
      <c r="K17" s="180">
        <f t="shared" si="0"/>
        <v>432.5</v>
      </c>
      <c r="L17" s="180">
        <f t="shared" si="1"/>
        <v>27</v>
      </c>
      <c r="M17" s="180">
        <f>总表!L170</f>
        <v>218</v>
      </c>
      <c r="N17" s="180">
        <f>总表!N170</f>
        <v>292</v>
      </c>
      <c r="O17" s="180">
        <f>总表!O170</f>
        <v>105</v>
      </c>
      <c r="P17" s="180">
        <f>总表!P170</f>
        <v>173</v>
      </c>
      <c r="Q17" s="180">
        <f>总表!Q170</f>
        <v>271</v>
      </c>
      <c r="R17" s="180">
        <f>总表!R170</f>
        <v>239</v>
      </c>
      <c r="S17" s="180">
        <f>总表!S170</f>
        <v>198</v>
      </c>
      <c r="T17" s="180">
        <f>总表!T170</f>
        <v>132</v>
      </c>
      <c r="U17" s="180">
        <f>总表!U170</f>
        <v>204</v>
      </c>
    </row>
    <row r="18" ht="18" customHeight="1" spans="1:21">
      <c r="A18" s="106">
        <v>190517</v>
      </c>
      <c r="B18" s="107" t="s">
        <v>202</v>
      </c>
      <c r="C18" s="105">
        <v>82.5</v>
      </c>
      <c r="D18" s="105">
        <v>76.5</v>
      </c>
      <c r="E18" s="105">
        <v>74.5</v>
      </c>
      <c r="F18" s="105">
        <v>85</v>
      </c>
      <c r="G18" s="105">
        <v>86</v>
      </c>
      <c r="H18" s="105">
        <v>87</v>
      </c>
      <c r="I18" s="105">
        <v>90</v>
      </c>
      <c r="J18" s="105">
        <v>87</v>
      </c>
      <c r="K18" s="180">
        <f t="shared" si="0"/>
        <v>668.5</v>
      </c>
      <c r="L18" s="180">
        <f t="shared" si="1"/>
        <v>5</v>
      </c>
      <c r="M18" s="180">
        <f>总表!L171</f>
        <v>50</v>
      </c>
      <c r="N18" s="180">
        <f>总表!N171</f>
        <v>125</v>
      </c>
      <c r="O18" s="180">
        <f>总表!O171</f>
        <v>84</v>
      </c>
      <c r="P18" s="180">
        <f>总表!P171</f>
        <v>110</v>
      </c>
      <c r="Q18" s="180">
        <f>总表!Q171</f>
        <v>39</v>
      </c>
      <c r="R18" s="180">
        <f>总表!R171</f>
        <v>36</v>
      </c>
      <c r="S18" s="180">
        <f>总表!S171</f>
        <v>35</v>
      </c>
      <c r="T18" s="180">
        <f>总表!T171</f>
        <v>24</v>
      </c>
      <c r="U18" s="180">
        <f>总表!U171</f>
        <v>36</v>
      </c>
    </row>
    <row r="19" ht="18" customHeight="1" spans="1:21">
      <c r="A19" s="106">
        <v>190518</v>
      </c>
      <c r="B19" s="110" t="s">
        <v>203</v>
      </c>
      <c r="C19" s="105">
        <v>100.5</v>
      </c>
      <c r="D19" s="105">
        <v>64</v>
      </c>
      <c r="E19" s="105">
        <v>88.5</v>
      </c>
      <c r="F19" s="105">
        <v>91</v>
      </c>
      <c r="G19" s="105">
        <v>88</v>
      </c>
      <c r="H19" s="105">
        <v>80</v>
      </c>
      <c r="I19" s="105">
        <v>88</v>
      </c>
      <c r="J19" s="105">
        <v>72</v>
      </c>
      <c r="K19" s="180">
        <f t="shared" si="0"/>
        <v>672</v>
      </c>
      <c r="L19" s="180">
        <f t="shared" si="1"/>
        <v>4</v>
      </c>
      <c r="M19" s="180">
        <f>总表!L172</f>
        <v>48</v>
      </c>
      <c r="N19" s="180">
        <f>总表!N172</f>
        <v>14</v>
      </c>
      <c r="O19" s="180">
        <f>总表!O172</f>
        <v>135</v>
      </c>
      <c r="P19" s="180">
        <f>总表!P172</f>
        <v>53</v>
      </c>
      <c r="Q19" s="180">
        <f>总表!Q172</f>
        <v>9</v>
      </c>
      <c r="R19" s="180">
        <f>总表!R172</f>
        <v>25</v>
      </c>
      <c r="S19" s="180">
        <f>总表!S172</f>
        <v>52</v>
      </c>
      <c r="T19" s="180">
        <f>总表!T172</f>
        <v>31</v>
      </c>
      <c r="U19" s="180">
        <f>总表!U172</f>
        <v>121</v>
      </c>
    </row>
    <row r="20" ht="18" customHeight="1" spans="1:21">
      <c r="A20" s="106">
        <v>190519</v>
      </c>
      <c r="B20" s="107" t="s">
        <v>204</v>
      </c>
      <c r="C20" s="105">
        <v>83.5</v>
      </c>
      <c r="D20" s="105">
        <v>77.5</v>
      </c>
      <c r="E20" s="105">
        <v>87.5</v>
      </c>
      <c r="F20" s="105">
        <v>82</v>
      </c>
      <c r="G20" s="105">
        <v>84</v>
      </c>
      <c r="H20" s="105">
        <v>72</v>
      </c>
      <c r="I20" s="105">
        <v>89</v>
      </c>
      <c r="J20" s="105">
        <v>91</v>
      </c>
      <c r="K20" s="180">
        <f t="shared" si="0"/>
        <v>666.5</v>
      </c>
      <c r="L20" s="180">
        <f t="shared" si="1"/>
        <v>6</v>
      </c>
      <c r="M20" s="180">
        <f>总表!L173</f>
        <v>51</v>
      </c>
      <c r="N20" s="180">
        <f>总表!N173</f>
        <v>119</v>
      </c>
      <c r="O20" s="180">
        <f>总表!O173</f>
        <v>82</v>
      </c>
      <c r="P20" s="180">
        <f>总表!P173</f>
        <v>61</v>
      </c>
      <c r="Q20" s="180">
        <f>总表!Q173</f>
        <v>73</v>
      </c>
      <c r="R20" s="180">
        <f>总表!R173</f>
        <v>51</v>
      </c>
      <c r="S20" s="180">
        <f>总表!S173</f>
        <v>85</v>
      </c>
      <c r="T20" s="180">
        <f>总表!T173</f>
        <v>25</v>
      </c>
      <c r="U20" s="180">
        <f>总表!U173</f>
        <v>21</v>
      </c>
    </row>
    <row r="21" ht="18" customHeight="1" spans="1:21">
      <c r="A21" s="106">
        <v>190520</v>
      </c>
      <c r="B21" s="107" t="s">
        <v>205</v>
      </c>
      <c r="C21" s="105">
        <v>76</v>
      </c>
      <c r="D21" s="105">
        <v>74.5</v>
      </c>
      <c r="E21" s="105">
        <v>79</v>
      </c>
      <c r="F21" s="105">
        <v>77</v>
      </c>
      <c r="G21" s="105">
        <v>69</v>
      </c>
      <c r="H21" s="105">
        <v>76</v>
      </c>
      <c r="I21" s="105">
        <v>78</v>
      </c>
      <c r="J21" s="105">
        <v>78</v>
      </c>
      <c r="K21" s="180">
        <f t="shared" si="0"/>
        <v>607.5</v>
      </c>
      <c r="L21" s="180">
        <f t="shared" si="1"/>
        <v>13</v>
      </c>
      <c r="M21" s="180">
        <f>总表!L174</f>
        <v>89</v>
      </c>
      <c r="N21" s="180">
        <f>总表!N174</f>
        <v>172</v>
      </c>
      <c r="O21" s="180">
        <f>总表!O174</f>
        <v>94</v>
      </c>
      <c r="P21" s="180">
        <f>总表!P174</f>
        <v>96</v>
      </c>
      <c r="Q21" s="180">
        <f>总表!Q174</f>
        <v>127</v>
      </c>
      <c r="R21" s="180">
        <f>总表!R174</f>
        <v>162</v>
      </c>
      <c r="S21" s="180">
        <f>总表!S174</f>
        <v>67</v>
      </c>
      <c r="T21" s="180">
        <f>总表!T174</f>
        <v>79</v>
      </c>
      <c r="U21" s="180">
        <f>总表!U174</f>
        <v>90</v>
      </c>
    </row>
    <row r="22" ht="18" customHeight="1" spans="1:21">
      <c r="A22" s="106">
        <v>190521</v>
      </c>
      <c r="B22" s="107" t="s">
        <v>206</v>
      </c>
      <c r="C22" s="105">
        <v>88</v>
      </c>
      <c r="D22" s="105">
        <v>76.5</v>
      </c>
      <c r="E22" s="105">
        <v>84.5</v>
      </c>
      <c r="F22" s="105">
        <v>84</v>
      </c>
      <c r="G22" s="105">
        <v>77</v>
      </c>
      <c r="H22" s="105">
        <v>80</v>
      </c>
      <c r="I22" s="105">
        <v>91</v>
      </c>
      <c r="J22" s="105">
        <v>72</v>
      </c>
      <c r="K22" s="180">
        <f t="shared" si="0"/>
        <v>653</v>
      </c>
      <c r="L22" s="180">
        <f t="shared" si="1"/>
        <v>9</v>
      </c>
      <c r="M22" s="180">
        <f>总表!L175</f>
        <v>61</v>
      </c>
      <c r="N22" s="180">
        <f>总表!N175</f>
        <v>85</v>
      </c>
      <c r="O22" s="180">
        <f>总表!O175</f>
        <v>84</v>
      </c>
      <c r="P22" s="180">
        <f>总表!P175</f>
        <v>75</v>
      </c>
      <c r="Q22" s="180">
        <f>总表!Q175</f>
        <v>51</v>
      </c>
      <c r="R22" s="180">
        <f>总表!R175</f>
        <v>113</v>
      </c>
      <c r="S22" s="180">
        <f>总表!S175</f>
        <v>52</v>
      </c>
      <c r="T22" s="180">
        <f>总表!T175</f>
        <v>18</v>
      </c>
      <c r="U22" s="180">
        <f>总表!U175</f>
        <v>121</v>
      </c>
    </row>
    <row r="23" ht="18" customHeight="1" spans="1:21">
      <c r="A23" s="106">
        <v>190522</v>
      </c>
      <c r="B23" s="107" t="s">
        <v>207</v>
      </c>
      <c r="C23" s="105">
        <v>74.5</v>
      </c>
      <c r="D23" s="105">
        <v>75.5</v>
      </c>
      <c r="E23" s="105">
        <v>64.5</v>
      </c>
      <c r="F23" s="105">
        <v>78</v>
      </c>
      <c r="G23" s="105">
        <v>86</v>
      </c>
      <c r="H23" s="105">
        <v>67</v>
      </c>
      <c r="I23" s="105">
        <v>81</v>
      </c>
      <c r="J23" s="105">
        <v>86</v>
      </c>
      <c r="K23" s="180">
        <f t="shared" si="0"/>
        <v>612.5</v>
      </c>
      <c r="L23" s="180">
        <f t="shared" si="1"/>
        <v>12</v>
      </c>
      <c r="M23" s="180">
        <f>总表!L176</f>
        <v>86</v>
      </c>
      <c r="N23" s="180">
        <f>总表!N176</f>
        <v>179</v>
      </c>
      <c r="O23" s="180">
        <f>总表!O176</f>
        <v>91</v>
      </c>
      <c r="P23" s="180">
        <f>总表!P176</f>
        <v>145</v>
      </c>
      <c r="Q23" s="180">
        <f>总表!Q176</f>
        <v>114</v>
      </c>
      <c r="R23" s="180">
        <f>总表!R176</f>
        <v>36</v>
      </c>
      <c r="S23" s="180">
        <f>总表!S176</f>
        <v>106</v>
      </c>
      <c r="T23" s="180">
        <f>总表!T176</f>
        <v>71</v>
      </c>
      <c r="U23" s="180">
        <f>总表!U176</f>
        <v>46</v>
      </c>
    </row>
    <row r="24" ht="18" customHeight="1" spans="1:21">
      <c r="A24" s="106">
        <v>190523</v>
      </c>
      <c r="B24" s="107" t="s">
        <v>208</v>
      </c>
      <c r="C24" s="105">
        <v>30</v>
      </c>
      <c r="D24" s="105">
        <v>24</v>
      </c>
      <c r="E24" s="105">
        <v>61.5</v>
      </c>
      <c r="F24" s="105">
        <v>58</v>
      </c>
      <c r="G24" s="105">
        <v>54</v>
      </c>
      <c r="H24" s="105">
        <v>45</v>
      </c>
      <c r="I24" s="105">
        <v>61</v>
      </c>
      <c r="J24" s="105">
        <v>45</v>
      </c>
      <c r="K24" s="180">
        <f t="shared" si="0"/>
        <v>378.5</v>
      </c>
      <c r="L24" s="180">
        <f t="shared" si="1"/>
        <v>30</v>
      </c>
      <c r="M24" s="180">
        <f>总表!L177</f>
        <v>242</v>
      </c>
      <c r="N24" s="180">
        <f>总表!N177</f>
        <v>291</v>
      </c>
      <c r="O24" s="180">
        <f>总表!O177</f>
        <v>246</v>
      </c>
      <c r="P24" s="180">
        <f>总表!P177</f>
        <v>156</v>
      </c>
      <c r="Q24" s="180">
        <f>总表!Q177</f>
        <v>258</v>
      </c>
      <c r="R24" s="180">
        <f>总表!R177</f>
        <v>239</v>
      </c>
      <c r="S24" s="180">
        <f>总表!S177</f>
        <v>215</v>
      </c>
      <c r="T24" s="180">
        <f>总表!T177</f>
        <v>169</v>
      </c>
      <c r="U24" s="180">
        <f>总表!U177</f>
        <v>226</v>
      </c>
    </row>
    <row r="25" ht="18" customHeight="1" spans="1:21">
      <c r="A25" s="106">
        <v>190524</v>
      </c>
      <c r="B25" s="107" t="s">
        <v>209</v>
      </c>
      <c r="C25" s="105">
        <v>79.5</v>
      </c>
      <c r="D25" s="105">
        <v>46.5</v>
      </c>
      <c r="E25" s="105">
        <v>87.5</v>
      </c>
      <c r="F25" s="105">
        <v>71</v>
      </c>
      <c r="G25" s="105">
        <v>63</v>
      </c>
      <c r="H25" s="105">
        <v>46</v>
      </c>
      <c r="I25" s="105">
        <v>73</v>
      </c>
      <c r="J25" s="105">
        <v>69</v>
      </c>
      <c r="K25" s="180">
        <f t="shared" si="0"/>
        <v>535.5</v>
      </c>
      <c r="L25" s="180">
        <f t="shared" si="1"/>
        <v>17</v>
      </c>
      <c r="M25" s="180">
        <f>总表!L178</f>
        <v>145</v>
      </c>
      <c r="N25" s="180">
        <f>总表!N178</f>
        <v>146</v>
      </c>
      <c r="O25" s="180">
        <f>总表!O178</f>
        <v>187</v>
      </c>
      <c r="P25" s="180">
        <f>总表!P178</f>
        <v>61</v>
      </c>
      <c r="Q25" s="180">
        <f>总表!Q178</f>
        <v>180</v>
      </c>
      <c r="R25" s="180">
        <f>总表!R178</f>
        <v>202</v>
      </c>
      <c r="S25" s="180">
        <f>总表!S178</f>
        <v>210</v>
      </c>
      <c r="T25" s="180">
        <f>总表!T178</f>
        <v>104</v>
      </c>
      <c r="U25" s="180">
        <f>总表!U178</f>
        <v>132</v>
      </c>
    </row>
    <row r="26" ht="18" customHeight="1" spans="1:21">
      <c r="A26" s="106">
        <v>190526</v>
      </c>
      <c r="B26" s="107" t="s">
        <v>210</v>
      </c>
      <c r="C26" s="105">
        <v>68</v>
      </c>
      <c r="D26" s="105">
        <v>23</v>
      </c>
      <c r="E26" s="105">
        <v>50.5</v>
      </c>
      <c r="F26" s="105">
        <v>66</v>
      </c>
      <c r="G26" s="105">
        <v>55</v>
      </c>
      <c r="H26" s="105">
        <v>41</v>
      </c>
      <c r="I26" s="105">
        <v>61</v>
      </c>
      <c r="J26" s="105">
        <v>49</v>
      </c>
      <c r="K26" s="180">
        <f t="shared" si="0"/>
        <v>413.5</v>
      </c>
      <c r="L26" s="180">
        <f t="shared" ref="L26:L39" si="2">RANK(K26,$K$2:$K$39,0)</f>
        <v>29</v>
      </c>
      <c r="M26" s="180">
        <f>总表!L179</f>
        <v>232</v>
      </c>
      <c r="N26" s="180">
        <f>总表!N179</f>
        <v>215</v>
      </c>
      <c r="O26" s="180">
        <f>总表!O179</f>
        <v>250</v>
      </c>
      <c r="P26" s="180">
        <f>总表!P179</f>
        <v>210</v>
      </c>
      <c r="Q26" s="180">
        <f>总表!Q179</f>
        <v>216</v>
      </c>
      <c r="R26" s="180">
        <f>总表!R179</f>
        <v>235</v>
      </c>
      <c r="S26" s="180">
        <f>总表!S179</f>
        <v>235</v>
      </c>
      <c r="T26" s="180">
        <f>总表!T179</f>
        <v>169</v>
      </c>
      <c r="U26" s="180">
        <f>总表!U179</f>
        <v>210</v>
      </c>
    </row>
    <row r="27" ht="18" customHeight="1" spans="1:21">
      <c r="A27" s="106">
        <v>190527</v>
      </c>
      <c r="B27" s="107" t="s">
        <v>211</v>
      </c>
      <c r="C27" s="105">
        <v>84.5</v>
      </c>
      <c r="D27" s="105">
        <v>76</v>
      </c>
      <c r="E27" s="105">
        <v>93</v>
      </c>
      <c r="F27" s="105">
        <v>91</v>
      </c>
      <c r="G27" s="105">
        <v>80</v>
      </c>
      <c r="H27" s="105">
        <v>86</v>
      </c>
      <c r="I27" s="105">
        <v>84</v>
      </c>
      <c r="J27" s="105">
        <v>84</v>
      </c>
      <c r="K27" s="180">
        <f t="shared" si="0"/>
        <v>678.5</v>
      </c>
      <c r="L27" s="180">
        <f t="shared" si="2"/>
        <v>3</v>
      </c>
      <c r="M27" s="180">
        <f>总表!L180</f>
        <v>46</v>
      </c>
      <c r="N27" s="180">
        <f>总表!N180</f>
        <v>114</v>
      </c>
      <c r="O27" s="180">
        <f>总表!O180</f>
        <v>87</v>
      </c>
      <c r="P27" s="180">
        <f>总表!P180</f>
        <v>39</v>
      </c>
      <c r="Q27" s="180">
        <f>总表!Q180</f>
        <v>9</v>
      </c>
      <c r="R27" s="180">
        <f>总表!R180</f>
        <v>89</v>
      </c>
      <c r="S27" s="180">
        <f>总表!S180</f>
        <v>38</v>
      </c>
      <c r="T27" s="180">
        <f>总表!T180</f>
        <v>51</v>
      </c>
      <c r="U27" s="180">
        <f>总表!U180</f>
        <v>59</v>
      </c>
    </row>
    <row r="28" ht="18" customHeight="1" spans="1:21">
      <c r="A28" s="106">
        <v>190528</v>
      </c>
      <c r="B28" s="107" t="s">
        <v>212</v>
      </c>
      <c r="C28" s="105">
        <v>82</v>
      </c>
      <c r="D28" s="105">
        <v>42.5</v>
      </c>
      <c r="E28" s="105">
        <v>54</v>
      </c>
      <c r="F28" s="105">
        <v>75</v>
      </c>
      <c r="G28" s="105">
        <v>78</v>
      </c>
      <c r="H28" s="105">
        <v>56</v>
      </c>
      <c r="I28" s="105">
        <v>91</v>
      </c>
      <c r="J28" s="105">
        <v>52</v>
      </c>
      <c r="K28" s="180">
        <f t="shared" si="0"/>
        <v>530.5</v>
      </c>
      <c r="L28" s="180">
        <f t="shared" si="2"/>
        <v>19</v>
      </c>
      <c r="M28" s="180">
        <f>总表!L181</f>
        <v>148</v>
      </c>
      <c r="N28" s="180">
        <f>总表!N181</f>
        <v>130</v>
      </c>
      <c r="O28" s="180">
        <f>总表!O181</f>
        <v>197</v>
      </c>
      <c r="P28" s="180">
        <f>总表!P181</f>
        <v>196</v>
      </c>
      <c r="Q28" s="180">
        <f>总表!Q181</f>
        <v>147</v>
      </c>
      <c r="R28" s="180">
        <f>总表!R181</f>
        <v>106</v>
      </c>
      <c r="S28" s="180">
        <f>总表!S181</f>
        <v>158</v>
      </c>
      <c r="T28" s="180">
        <f>总表!T181</f>
        <v>18</v>
      </c>
      <c r="U28" s="180">
        <f>总表!U181</f>
        <v>192</v>
      </c>
    </row>
    <row r="29" ht="18" customHeight="1" spans="1:21">
      <c r="A29" s="106">
        <v>190529</v>
      </c>
      <c r="B29" s="107" t="s">
        <v>213</v>
      </c>
      <c r="C29" s="105">
        <v>83</v>
      </c>
      <c r="D29" s="105">
        <v>71</v>
      </c>
      <c r="E29" s="105">
        <v>64</v>
      </c>
      <c r="F29" s="105">
        <v>85</v>
      </c>
      <c r="G29" s="105">
        <v>79</v>
      </c>
      <c r="H29" s="105">
        <v>59</v>
      </c>
      <c r="I29" s="105">
        <v>78</v>
      </c>
      <c r="J29" s="105">
        <v>86</v>
      </c>
      <c r="K29" s="180">
        <f t="shared" si="0"/>
        <v>605</v>
      </c>
      <c r="L29" s="180">
        <f t="shared" si="2"/>
        <v>16</v>
      </c>
      <c r="M29" s="180">
        <f>总表!L182</f>
        <v>97</v>
      </c>
      <c r="N29" s="180">
        <f>总表!N182</f>
        <v>123</v>
      </c>
      <c r="O29" s="180">
        <f>总表!O182</f>
        <v>105</v>
      </c>
      <c r="P29" s="180">
        <f>总表!P182</f>
        <v>147</v>
      </c>
      <c r="Q29" s="180">
        <f>总表!Q182</f>
        <v>39</v>
      </c>
      <c r="R29" s="180">
        <f>总表!R182</f>
        <v>97</v>
      </c>
      <c r="S29" s="180">
        <f>总表!S182</f>
        <v>137</v>
      </c>
      <c r="T29" s="180">
        <f>总表!T182</f>
        <v>79</v>
      </c>
      <c r="U29" s="180">
        <f>总表!U182</f>
        <v>46</v>
      </c>
    </row>
    <row r="30" ht="18" customHeight="1" spans="1:21">
      <c r="A30" s="106">
        <v>190530</v>
      </c>
      <c r="B30" s="107" t="s">
        <v>214</v>
      </c>
      <c r="C30" s="105">
        <v>58.5</v>
      </c>
      <c r="D30" s="105">
        <v>4</v>
      </c>
      <c r="E30" s="105">
        <v>17</v>
      </c>
      <c r="F30" s="105">
        <v>55</v>
      </c>
      <c r="G30" s="105">
        <v>22</v>
      </c>
      <c r="H30" s="105">
        <v>22</v>
      </c>
      <c r="I30" s="105">
        <v>28</v>
      </c>
      <c r="J30" s="105">
        <v>17</v>
      </c>
      <c r="K30" s="180">
        <f t="shared" si="0"/>
        <v>223.5</v>
      </c>
      <c r="L30" s="180">
        <f t="shared" si="2"/>
        <v>36</v>
      </c>
      <c r="M30" s="180">
        <f>总表!L183</f>
        <v>297</v>
      </c>
      <c r="N30" s="180">
        <f>总表!N183</f>
        <v>259</v>
      </c>
      <c r="O30" s="180">
        <f>总表!O183</f>
        <v>298</v>
      </c>
      <c r="P30" s="180">
        <f>总表!P183</f>
        <v>300</v>
      </c>
      <c r="Q30" s="180">
        <f>总表!Q183</f>
        <v>271</v>
      </c>
      <c r="R30" s="180">
        <f>总表!R183</f>
        <v>293</v>
      </c>
      <c r="S30" s="180">
        <f>总表!S183</f>
        <v>285</v>
      </c>
      <c r="T30" s="180">
        <f>总表!T183</f>
        <v>285</v>
      </c>
      <c r="U30" s="180">
        <f>总表!U183</f>
        <v>294</v>
      </c>
    </row>
    <row r="31" ht="18" customHeight="1" spans="1:21">
      <c r="A31" s="106">
        <v>190531</v>
      </c>
      <c r="B31" s="107" t="s">
        <v>215</v>
      </c>
      <c r="C31" s="105">
        <v>69.5</v>
      </c>
      <c r="D31" s="105">
        <v>31</v>
      </c>
      <c r="E31" s="105">
        <v>44</v>
      </c>
      <c r="F31" s="105">
        <v>90</v>
      </c>
      <c r="G31" s="105">
        <v>71</v>
      </c>
      <c r="H31" s="105">
        <v>49</v>
      </c>
      <c r="I31" s="105">
        <v>79</v>
      </c>
      <c r="J31" s="105">
        <v>80</v>
      </c>
      <c r="K31" s="180">
        <f t="shared" si="0"/>
        <v>513.5</v>
      </c>
      <c r="L31" s="180">
        <f t="shared" si="2"/>
        <v>21</v>
      </c>
      <c r="M31" s="180">
        <f>总表!L184</f>
        <v>163</v>
      </c>
      <c r="N31" s="180">
        <f>总表!N184</f>
        <v>207</v>
      </c>
      <c r="O31" s="180">
        <f>总表!O184</f>
        <v>227</v>
      </c>
      <c r="P31" s="180">
        <f>总表!P184</f>
        <v>230</v>
      </c>
      <c r="Q31" s="180">
        <f>总表!Q184</f>
        <v>13</v>
      </c>
      <c r="R31" s="180">
        <f>总表!R184</f>
        <v>151</v>
      </c>
      <c r="S31" s="180">
        <f>总表!S184</f>
        <v>192</v>
      </c>
      <c r="T31" s="180">
        <f>总表!T184</f>
        <v>77</v>
      </c>
      <c r="U31" s="180">
        <f>总表!U184</f>
        <v>81</v>
      </c>
    </row>
    <row r="32" ht="18" customHeight="1" spans="1:21">
      <c r="A32" s="106">
        <v>190532</v>
      </c>
      <c r="B32" s="107" t="s">
        <v>216</v>
      </c>
      <c r="C32" s="105">
        <v>76.5</v>
      </c>
      <c r="D32" s="105">
        <v>42.5</v>
      </c>
      <c r="E32" s="105">
        <v>89</v>
      </c>
      <c r="F32" s="105">
        <v>75</v>
      </c>
      <c r="G32" s="105">
        <v>85</v>
      </c>
      <c r="H32" s="105">
        <v>70</v>
      </c>
      <c r="I32" s="105">
        <v>92</v>
      </c>
      <c r="J32" s="105">
        <v>83</v>
      </c>
      <c r="K32" s="180">
        <f t="shared" si="0"/>
        <v>613</v>
      </c>
      <c r="L32" s="180">
        <f t="shared" si="2"/>
        <v>11</v>
      </c>
      <c r="M32" s="180">
        <f>总表!L185</f>
        <v>85</v>
      </c>
      <c r="N32" s="180">
        <f>总表!N185</f>
        <v>168</v>
      </c>
      <c r="O32" s="180">
        <f>总表!O185</f>
        <v>197</v>
      </c>
      <c r="P32" s="180">
        <f>总表!P185</f>
        <v>52</v>
      </c>
      <c r="Q32" s="180">
        <f>总表!Q185</f>
        <v>147</v>
      </c>
      <c r="R32" s="180">
        <f>总表!R185</f>
        <v>44</v>
      </c>
      <c r="S32" s="180">
        <f>总表!S185</f>
        <v>93</v>
      </c>
      <c r="T32" s="180">
        <f>总表!T185</f>
        <v>14</v>
      </c>
      <c r="U32" s="180">
        <f>总表!U185</f>
        <v>66</v>
      </c>
    </row>
    <row r="33" ht="18" customHeight="1" spans="1:21">
      <c r="A33" s="106">
        <v>190533</v>
      </c>
      <c r="B33" s="107" t="s">
        <v>217</v>
      </c>
      <c r="C33" s="105">
        <v>79.5</v>
      </c>
      <c r="D33" s="105">
        <v>94.5</v>
      </c>
      <c r="E33" s="105">
        <v>87</v>
      </c>
      <c r="F33" s="105">
        <v>79</v>
      </c>
      <c r="G33" s="105">
        <v>80</v>
      </c>
      <c r="H33" s="105">
        <v>67</v>
      </c>
      <c r="I33" s="105">
        <v>82</v>
      </c>
      <c r="J33" s="105">
        <v>85</v>
      </c>
      <c r="K33" s="180">
        <f t="shared" si="0"/>
        <v>654</v>
      </c>
      <c r="L33" s="180">
        <f t="shared" si="2"/>
        <v>8</v>
      </c>
      <c r="M33" s="180">
        <f>总表!L186</f>
        <v>59</v>
      </c>
      <c r="N33" s="180">
        <f>总表!N186</f>
        <v>146</v>
      </c>
      <c r="O33" s="180">
        <f>总表!O186</f>
        <v>39</v>
      </c>
      <c r="P33" s="180">
        <f>总表!P186</f>
        <v>66</v>
      </c>
      <c r="Q33" s="180">
        <f>总表!Q186</f>
        <v>103</v>
      </c>
      <c r="R33" s="180">
        <f>总表!R186</f>
        <v>89</v>
      </c>
      <c r="S33" s="180">
        <f>总表!S186</f>
        <v>106</v>
      </c>
      <c r="T33" s="180">
        <f>总表!T186</f>
        <v>63</v>
      </c>
      <c r="U33" s="180">
        <f>总表!U186</f>
        <v>51</v>
      </c>
    </row>
    <row r="34" ht="18" customHeight="1" spans="1:21">
      <c r="A34" s="106">
        <v>190535</v>
      </c>
      <c r="B34" s="107" t="s">
        <v>218</v>
      </c>
      <c r="C34" s="105">
        <v>91.5</v>
      </c>
      <c r="D34" s="105">
        <v>81</v>
      </c>
      <c r="E34" s="105">
        <v>98.5</v>
      </c>
      <c r="F34" s="105">
        <v>81</v>
      </c>
      <c r="G34" s="105">
        <v>83</v>
      </c>
      <c r="H34" s="105">
        <v>93</v>
      </c>
      <c r="I34" s="105">
        <v>91</v>
      </c>
      <c r="J34" s="105">
        <v>87</v>
      </c>
      <c r="K34" s="180">
        <f t="shared" si="0"/>
        <v>706</v>
      </c>
      <c r="L34" s="180">
        <f t="shared" si="2"/>
        <v>2</v>
      </c>
      <c r="M34" s="180">
        <f>总表!L187</f>
        <v>33</v>
      </c>
      <c r="N34" s="180">
        <f>总表!N187</f>
        <v>63</v>
      </c>
      <c r="O34" s="180">
        <f>总表!O187</f>
        <v>62</v>
      </c>
      <c r="P34" s="180">
        <f>总表!P187</f>
        <v>25</v>
      </c>
      <c r="Q34" s="180">
        <f>总表!Q187</f>
        <v>84</v>
      </c>
      <c r="R34" s="180">
        <f>总表!R187</f>
        <v>58</v>
      </c>
      <c r="S34" s="180">
        <f>总表!S187</f>
        <v>14</v>
      </c>
      <c r="T34" s="180">
        <f>总表!T187</f>
        <v>18</v>
      </c>
      <c r="U34" s="180">
        <f>总表!U187</f>
        <v>36</v>
      </c>
    </row>
    <row r="35" ht="18" customHeight="1" spans="1:21">
      <c r="A35" s="106">
        <v>190536</v>
      </c>
      <c r="B35" s="107" t="s">
        <v>219</v>
      </c>
      <c r="C35" s="105">
        <v>53.5</v>
      </c>
      <c r="D35" s="105">
        <v>36.5</v>
      </c>
      <c r="E35" s="105">
        <v>69</v>
      </c>
      <c r="F35" s="105">
        <v>76</v>
      </c>
      <c r="G35" s="105">
        <v>70</v>
      </c>
      <c r="H35" s="105">
        <v>45</v>
      </c>
      <c r="I35" s="105">
        <v>75</v>
      </c>
      <c r="J35" s="105">
        <v>78</v>
      </c>
      <c r="K35" s="180">
        <f t="shared" si="0"/>
        <v>503</v>
      </c>
      <c r="L35" s="180">
        <f t="shared" si="2"/>
        <v>22</v>
      </c>
      <c r="M35" s="180">
        <f>总表!L188</f>
        <v>170</v>
      </c>
      <c r="N35" s="180">
        <f>总表!N188</f>
        <v>273</v>
      </c>
      <c r="O35" s="180">
        <f>总表!O188</f>
        <v>212</v>
      </c>
      <c r="P35" s="180">
        <f>总表!P188</f>
        <v>130</v>
      </c>
      <c r="Q35" s="180">
        <f>总表!Q188</f>
        <v>135</v>
      </c>
      <c r="R35" s="180">
        <f>总表!R188</f>
        <v>156</v>
      </c>
      <c r="S35" s="180">
        <f>总表!S188</f>
        <v>215</v>
      </c>
      <c r="T35" s="180">
        <f>总表!T188</f>
        <v>99</v>
      </c>
      <c r="U35" s="180">
        <f>总表!U188</f>
        <v>90</v>
      </c>
    </row>
    <row r="36" ht="18" customHeight="1" spans="1:21">
      <c r="A36" s="106">
        <v>190537</v>
      </c>
      <c r="B36" s="107" t="s">
        <v>220</v>
      </c>
      <c r="C36" s="105">
        <v>89</v>
      </c>
      <c r="D36" s="105">
        <v>117</v>
      </c>
      <c r="E36" s="105">
        <v>94.5</v>
      </c>
      <c r="F36" s="105">
        <v>86</v>
      </c>
      <c r="G36" s="105">
        <v>95</v>
      </c>
      <c r="H36" s="105">
        <v>99</v>
      </c>
      <c r="I36" s="105">
        <v>98</v>
      </c>
      <c r="J36" s="105">
        <v>92</v>
      </c>
      <c r="K36" s="180">
        <f t="shared" si="0"/>
        <v>770.5</v>
      </c>
      <c r="L36" s="180">
        <f t="shared" si="2"/>
        <v>1</v>
      </c>
      <c r="M36" s="180">
        <f>总表!L189</f>
        <v>7</v>
      </c>
      <c r="N36" s="180">
        <f>总表!N189</f>
        <v>78</v>
      </c>
      <c r="O36" s="180">
        <f>总表!O189</f>
        <v>5</v>
      </c>
      <c r="P36" s="180">
        <f>总表!P189</f>
        <v>35</v>
      </c>
      <c r="Q36" s="180">
        <f>总表!Q189</f>
        <v>31</v>
      </c>
      <c r="R36" s="180">
        <f>总表!R189</f>
        <v>3</v>
      </c>
      <c r="S36" s="180">
        <f>总表!S189</f>
        <v>2</v>
      </c>
      <c r="T36" s="180">
        <f>总表!T189</f>
        <v>1</v>
      </c>
      <c r="U36" s="180">
        <f>总表!U189</f>
        <v>16</v>
      </c>
    </row>
    <row r="37" ht="18" customHeight="1" spans="1:21">
      <c r="A37" s="106">
        <v>190538</v>
      </c>
      <c r="B37" s="107" t="s">
        <v>221</v>
      </c>
      <c r="C37" s="105">
        <v>10.5</v>
      </c>
      <c r="D37" s="105">
        <v>20</v>
      </c>
      <c r="E37" s="105">
        <v>29</v>
      </c>
      <c r="F37" s="105">
        <v>29</v>
      </c>
      <c r="G37" s="105">
        <v>36</v>
      </c>
      <c r="H37" s="105">
        <v>16</v>
      </c>
      <c r="I37" s="105">
        <v>40</v>
      </c>
      <c r="J37" s="105">
        <v>9</v>
      </c>
      <c r="K37" s="180">
        <f t="shared" si="0"/>
        <v>189.5</v>
      </c>
      <c r="L37" s="180">
        <f t="shared" si="2"/>
        <v>37</v>
      </c>
      <c r="M37" s="180">
        <f>总表!L190</f>
        <v>300</v>
      </c>
      <c r="N37" s="180">
        <f>总表!N190</f>
        <v>299</v>
      </c>
      <c r="O37" s="180">
        <f>总表!O190</f>
        <v>254</v>
      </c>
      <c r="P37" s="180">
        <f>总表!P190</f>
        <v>275</v>
      </c>
      <c r="Q37" s="180">
        <f>总表!Q190</f>
        <v>296</v>
      </c>
      <c r="R37" s="180">
        <f>总表!R190</f>
        <v>282</v>
      </c>
      <c r="S37" s="180">
        <f>总表!S190</f>
        <v>299</v>
      </c>
      <c r="T37" s="180">
        <f>总表!T190</f>
        <v>256</v>
      </c>
      <c r="U37" s="180">
        <f>总表!U190</f>
        <v>299</v>
      </c>
    </row>
    <row r="38" ht="18" customHeight="1" spans="1:21">
      <c r="A38" s="106">
        <v>190539</v>
      </c>
      <c r="B38" s="185" t="s">
        <v>222</v>
      </c>
      <c r="C38" s="105">
        <v>5</v>
      </c>
      <c r="D38" s="105"/>
      <c r="E38" s="105"/>
      <c r="F38" s="128"/>
      <c r="G38" s="116"/>
      <c r="H38" s="128"/>
      <c r="I38" s="129"/>
      <c r="J38" s="116"/>
      <c r="K38" s="180">
        <f t="shared" si="0"/>
        <v>5</v>
      </c>
      <c r="L38" s="180">
        <f t="shared" si="2"/>
        <v>38</v>
      </c>
      <c r="M38" s="180">
        <f>总表!L191</f>
        <v>304</v>
      </c>
      <c r="N38" s="180">
        <f>总表!N191</f>
        <v>302</v>
      </c>
      <c r="O38" s="180" t="e">
        <f>总表!O191</f>
        <v>#N/A</v>
      </c>
      <c r="P38" s="180" t="e">
        <f>总表!P191</f>
        <v>#N/A</v>
      </c>
      <c r="Q38" s="180" t="e">
        <f>总表!Q191</f>
        <v>#N/A</v>
      </c>
      <c r="R38" s="180" t="e">
        <f>总表!R191</f>
        <v>#N/A</v>
      </c>
      <c r="S38" s="180" t="e">
        <f>总表!S191</f>
        <v>#N/A</v>
      </c>
      <c r="T38" s="180" t="e">
        <f>总表!T191</f>
        <v>#N/A</v>
      </c>
      <c r="U38" s="180" t="e">
        <f>总表!U191</f>
        <v>#N/A</v>
      </c>
    </row>
    <row r="39" ht="18" customHeight="1" spans="1:21">
      <c r="A39" s="103">
        <v>190540</v>
      </c>
      <c r="B39" s="104" t="s">
        <v>223</v>
      </c>
      <c r="C39" s="105">
        <v>84.5</v>
      </c>
      <c r="D39" s="105">
        <v>99.5</v>
      </c>
      <c r="E39" s="105">
        <v>71</v>
      </c>
      <c r="F39" s="105">
        <v>83</v>
      </c>
      <c r="G39" s="105">
        <v>78</v>
      </c>
      <c r="H39" s="105">
        <v>75</v>
      </c>
      <c r="I39" s="105">
        <v>65</v>
      </c>
      <c r="J39" s="105">
        <v>66</v>
      </c>
      <c r="K39" s="180">
        <f t="shared" si="0"/>
        <v>622</v>
      </c>
      <c r="L39" s="180">
        <f t="shared" si="2"/>
        <v>10</v>
      </c>
      <c r="M39" s="180">
        <f>总表!L192</f>
        <v>81</v>
      </c>
      <c r="N39" s="180">
        <f>总表!N192</f>
        <v>114</v>
      </c>
      <c r="O39" s="180">
        <f>总表!O192</f>
        <v>28</v>
      </c>
      <c r="P39" s="180">
        <f>总表!P192</f>
        <v>124</v>
      </c>
      <c r="Q39" s="180">
        <f>总表!Q192</f>
        <v>64</v>
      </c>
      <c r="R39" s="180">
        <f>总表!R192</f>
        <v>106</v>
      </c>
      <c r="S39" s="180">
        <f>总表!S192</f>
        <v>69</v>
      </c>
      <c r="T39" s="180">
        <f>总表!T192</f>
        <v>150</v>
      </c>
      <c r="U39" s="180">
        <f>总表!U192</f>
        <v>140</v>
      </c>
    </row>
    <row r="40" ht="18" customHeight="1" spans="1:13">
      <c r="A40" s="170"/>
      <c r="B40" s="170" t="s">
        <v>10</v>
      </c>
      <c r="C40" s="171">
        <f t="shared" ref="C40:K40" si="3">SUM(C2:C39)</f>
        <v>2558.5</v>
      </c>
      <c r="D40" s="171">
        <f t="shared" si="3"/>
        <v>1851.5</v>
      </c>
      <c r="E40" s="171">
        <f t="shared" si="3"/>
        <v>2312.65</v>
      </c>
      <c r="F40" s="171">
        <f t="shared" si="3"/>
        <v>2685</v>
      </c>
      <c r="G40" s="171">
        <f t="shared" si="3"/>
        <v>2515</v>
      </c>
      <c r="H40" s="171">
        <f t="shared" si="3"/>
        <v>2130</v>
      </c>
      <c r="I40" s="171">
        <f t="shared" si="3"/>
        <v>2615</v>
      </c>
      <c r="J40" s="171">
        <f t="shared" si="3"/>
        <v>2403</v>
      </c>
      <c r="K40" s="171">
        <f t="shared" si="3"/>
        <v>19070.65</v>
      </c>
      <c r="L40" s="170"/>
      <c r="M40" s="170"/>
    </row>
    <row r="41" ht="18" customHeight="1" spans="1:13">
      <c r="A41" s="172"/>
      <c r="B41" s="172" t="s">
        <v>60</v>
      </c>
      <c r="C41" s="173">
        <f t="shared" ref="C41:K41" si="4">AVERAGE(C2:C39)</f>
        <v>67.3289473684211</v>
      </c>
      <c r="D41" s="173">
        <f t="shared" si="4"/>
        <v>51.4305555555556</v>
      </c>
      <c r="E41" s="173">
        <f t="shared" si="4"/>
        <v>64.2402777777778</v>
      </c>
      <c r="F41" s="173">
        <f t="shared" si="4"/>
        <v>72.5675675675676</v>
      </c>
      <c r="G41" s="173">
        <f t="shared" si="4"/>
        <v>67.972972972973</v>
      </c>
      <c r="H41" s="173">
        <f t="shared" si="4"/>
        <v>57.5675675675676</v>
      </c>
      <c r="I41" s="173">
        <f t="shared" si="4"/>
        <v>72.6388888888889</v>
      </c>
      <c r="J41" s="173">
        <f t="shared" si="4"/>
        <v>64.945945945946</v>
      </c>
      <c r="K41" s="173">
        <f t="shared" si="4"/>
        <v>501.859210526316</v>
      </c>
      <c r="L41" s="172"/>
      <c r="M41" s="172"/>
    </row>
    <row r="42" ht="30.95" customHeight="1" spans="1:13">
      <c r="A42" s="172"/>
      <c r="B42" s="174" t="s">
        <v>106</v>
      </c>
      <c r="C42" s="175">
        <f>COUNTIF(C2:C39,"&gt;=72")</f>
        <v>19</v>
      </c>
      <c r="D42" s="175">
        <f>COUNTIF(D2:D39,"&gt;=72")</f>
        <v>12</v>
      </c>
      <c r="E42" s="175">
        <f>COUNTIF(E2:E39,"&gt;=72")</f>
        <v>12</v>
      </c>
      <c r="F42" s="175">
        <f>COUNTIF(F2:F39,"&gt;=60")</f>
        <v>28</v>
      </c>
      <c r="G42" s="175">
        <f>COUNTIF(G2:G39,"&gt;=60")</f>
        <v>26</v>
      </c>
      <c r="H42" s="175">
        <f>COUNTIF(H2:H39,"&gt;=60")</f>
        <v>16</v>
      </c>
      <c r="I42" s="175">
        <f>COUNTIF(I2:I39,"&gt;=60")</f>
        <v>29</v>
      </c>
      <c r="J42" s="175">
        <f>COUNTIF(J2:J39,"&gt;=60")</f>
        <v>22</v>
      </c>
      <c r="K42" s="172"/>
      <c r="L42" s="172"/>
      <c r="M42" s="172"/>
    </row>
    <row r="43" ht="31.5" customHeight="1" spans="2:10">
      <c r="B43" s="174" t="s">
        <v>107</v>
      </c>
      <c r="C43" s="175">
        <f>COUNTIF(C2:C39,"&gt;=96")</f>
        <v>1</v>
      </c>
      <c r="D43" s="175">
        <f>COUNTIF(D2:D39,"&gt;=96")</f>
        <v>2</v>
      </c>
      <c r="E43" s="175">
        <f>COUNTIF(E2:E39,"&gt;=96")</f>
        <v>1</v>
      </c>
      <c r="F43" s="175">
        <f>COUNTIF(F2:F39,"&gt;=80")</f>
        <v>13</v>
      </c>
      <c r="G43" s="175">
        <f>COUNTIF(G2:G39,"&gt;=80")</f>
        <v>13</v>
      </c>
      <c r="H43" s="175">
        <f>COUNTIF(H2:H39,"&gt;=80")</f>
        <v>6</v>
      </c>
      <c r="I43" s="175">
        <f>COUNTIF(I2:I39,"&gt;=80")</f>
        <v>16</v>
      </c>
      <c r="J43" s="175">
        <f>COUNTIF(J2:J39,"&gt;=80")</f>
        <v>12</v>
      </c>
    </row>
    <row r="44" ht="26.25" customHeight="1" spans="2:10">
      <c r="B44" s="174" t="s">
        <v>63</v>
      </c>
      <c r="C44" s="175">
        <f>COUNTIF(C2:C39,"&lt;72")</f>
        <v>19</v>
      </c>
      <c r="D44" s="175">
        <f>COUNTIF(D2:D39,"&lt;72")</f>
        <v>24</v>
      </c>
      <c r="E44" s="175">
        <f>COUNTIF(E2:E39,"&lt;72")</f>
        <v>24</v>
      </c>
      <c r="F44" s="175">
        <f>COUNTIF(F2:F39,"&lt;60")</f>
        <v>9</v>
      </c>
      <c r="G44" s="175">
        <f>COUNTIF(G2:G39,"&lt;60")</f>
        <v>11</v>
      </c>
      <c r="H44" s="175">
        <f>COUNTIF(H2:H39,"&lt;60")</f>
        <v>21</v>
      </c>
      <c r="I44" s="175">
        <f>COUNTIF(I2:I39,"&lt;60")</f>
        <v>7</v>
      </c>
      <c r="J44" s="175">
        <f>COUNTIF(J2:J39,"&lt;60")</f>
        <v>15</v>
      </c>
    </row>
    <row r="45" ht="27.75" customHeight="1" spans="2:10">
      <c r="B45" s="174" t="s">
        <v>64</v>
      </c>
      <c r="C45" s="176">
        <f t="shared" ref="C45:J45" si="5">MAX(C2:C39)</f>
        <v>100.5</v>
      </c>
      <c r="D45" s="176">
        <f t="shared" si="5"/>
        <v>117</v>
      </c>
      <c r="E45" s="176">
        <f t="shared" si="5"/>
        <v>98.5</v>
      </c>
      <c r="F45" s="176">
        <f t="shared" si="5"/>
        <v>91</v>
      </c>
      <c r="G45" s="176">
        <f t="shared" si="5"/>
        <v>95</v>
      </c>
      <c r="H45" s="176">
        <f t="shared" si="5"/>
        <v>99</v>
      </c>
      <c r="I45" s="176">
        <f t="shared" si="5"/>
        <v>98</v>
      </c>
      <c r="J45" s="176">
        <f t="shared" si="5"/>
        <v>92</v>
      </c>
    </row>
    <row r="46" ht="18" customHeight="1" spans="2:10">
      <c r="B46" s="174" t="s">
        <v>65</v>
      </c>
      <c r="C46" s="176">
        <f t="shared" ref="C46:J46" si="6">MIN(C2:C39)</f>
        <v>5</v>
      </c>
      <c r="D46" s="176">
        <f t="shared" si="6"/>
        <v>4</v>
      </c>
      <c r="E46" s="176">
        <f t="shared" si="6"/>
        <v>17</v>
      </c>
      <c r="F46" s="176">
        <f t="shared" si="6"/>
        <v>29</v>
      </c>
      <c r="G46" s="176">
        <f t="shared" si="6"/>
        <v>22</v>
      </c>
      <c r="H46" s="176">
        <f t="shared" si="6"/>
        <v>16</v>
      </c>
      <c r="I46" s="176">
        <f t="shared" si="6"/>
        <v>28</v>
      </c>
      <c r="J46" s="176">
        <f t="shared" si="6"/>
        <v>9</v>
      </c>
    </row>
    <row r="47" ht="18" customHeight="1" spans="2:10">
      <c r="B47" s="174" t="s">
        <v>66</v>
      </c>
      <c r="C47" s="176">
        <f t="shared" ref="C47:J47" si="7">COUNT(C2:C39)</f>
        <v>38</v>
      </c>
      <c r="D47" s="176">
        <f t="shared" si="7"/>
        <v>36</v>
      </c>
      <c r="E47" s="176">
        <f t="shared" si="7"/>
        <v>36</v>
      </c>
      <c r="F47" s="176">
        <f t="shared" si="7"/>
        <v>37</v>
      </c>
      <c r="G47" s="176">
        <f t="shared" si="7"/>
        <v>37</v>
      </c>
      <c r="H47" s="176">
        <f t="shared" si="7"/>
        <v>37</v>
      </c>
      <c r="I47" s="176">
        <f t="shared" si="7"/>
        <v>36</v>
      </c>
      <c r="J47" s="176">
        <f t="shared" si="7"/>
        <v>37</v>
      </c>
    </row>
    <row r="48" ht="18" customHeight="1" spans="2:10">
      <c r="B48" s="174" t="s">
        <v>67</v>
      </c>
      <c r="C48" s="177">
        <f t="shared" ref="C48:J48" si="8">C43/C47*100</f>
        <v>2.63157894736842</v>
      </c>
      <c r="D48" s="177">
        <f t="shared" si="8"/>
        <v>5.55555555555556</v>
      </c>
      <c r="E48" s="177">
        <f t="shared" si="8"/>
        <v>2.77777777777778</v>
      </c>
      <c r="F48" s="177">
        <f t="shared" si="8"/>
        <v>35.1351351351351</v>
      </c>
      <c r="G48" s="177">
        <f t="shared" si="8"/>
        <v>35.1351351351351</v>
      </c>
      <c r="H48" s="177">
        <f t="shared" si="8"/>
        <v>16.2162162162162</v>
      </c>
      <c r="I48" s="177">
        <f t="shared" si="8"/>
        <v>44.4444444444444</v>
      </c>
      <c r="J48" s="177">
        <f t="shared" si="8"/>
        <v>32.4324324324324</v>
      </c>
    </row>
    <row r="49" ht="18" customHeight="1" spans="2:10">
      <c r="B49" s="174" t="s">
        <v>68</v>
      </c>
      <c r="C49" s="177">
        <f t="shared" ref="C49:J49" si="9">C42/C47*100</f>
        <v>50</v>
      </c>
      <c r="D49" s="177">
        <f t="shared" si="9"/>
        <v>33.3333333333333</v>
      </c>
      <c r="E49" s="177">
        <f t="shared" si="9"/>
        <v>33.3333333333333</v>
      </c>
      <c r="F49" s="177">
        <f t="shared" si="9"/>
        <v>75.6756756756757</v>
      </c>
      <c r="G49" s="177">
        <f t="shared" si="9"/>
        <v>70.2702702702703</v>
      </c>
      <c r="H49" s="177">
        <f t="shared" si="9"/>
        <v>43.2432432432432</v>
      </c>
      <c r="I49" s="177">
        <f t="shared" si="9"/>
        <v>80.5555555555556</v>
      </c>
      <c r="J49" s="177">
        <f t="shared" si="9"/>
        <v>59.4594594594595</v>
      </c>
    </row>
    <row r="50" ht="18" customHeight="1"/>
    <row r="51" ht="18" customHeight="1"/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8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L56" sqref="L56"/>
    </sheetView>
  </sheetViews>
  <sheetFormatPr defaultColWidth="9" defaultRowHeight="30" customHeight="1"/>
  <cols>
    <col min="1" max="1" width="10" style="167" customWidth="1"/>
    <col min="2" max="2" width="14.875" style="167" customWidth="1"/>
    <col min="3" max="13" width="8.625" style="167" customWidth="1"/>
    <col min="14" max="16384" width="9" style="167"/>
  </cols>
  <sheetData>
    <row r="1" customHeight="1" spans="1:21">
      <c r="A1" s="106" t="s">
        <v>0</v>
      </c>
      <c r="B1" s="106" t="s">
        <v>1</v>
      </c>
      <c r="C1" s="168" t="s">
        <v>2</v>
      </c>
      <c r="D1" s="168" t="s">
        <v>3</v>
      </c>
      <c r="E1" s="168" t="s">
        <v>4</v>
      </c>
      <c r="F1" s="169" t="s">
        <v>5</v>
      </c>
      <c r="G1" s="169" t="s">
        <v>6</v>
      </c>
      <c r="H1" s="169" t="s">
        <v>7</v>
      </c>
      <c r="I1" s="178" t="s">
        <v>8</v>
      </c>
      <c r="J1" s="178" t="s">
        <v>9</v>
      </c>
      <c r="K1" s="106" t="s">
        <v>10</v>
      </c>
      <c r="L1" s="106" t="s">
        <v>11</v>
      </c>
      <c r="M1" s="106" t="s">
        <v>12</v>
      </c>
      <c r="N1" s="146" t="s">
        <v>13</v>
      </c>
      <c r="O1" s="146" t="s">
        <v>14</v>
      </c>
      <c r="P1" s="146" t="s">
        <v>15</v>
      </c>
      <c r="Q1" s="146" t="s">
        <v>16</v>
      </c>
      <c r="R1" s="146" t="s">
        <v>17</v>
      </c>
      <c r="S1" s="146" t="s">
        <v>18</v>
      </c>
      <c r="T1" s="146" t="s">
        <v>19</v>
      </c>
      <c r="U1" s="146" t="s">
        <v>20</v>
      </c>
    </row>
    <row r="2" ht="18" customHeight="1" spans="1:21">
      <c r="A2" s="106">
        <v>190601</v>
      </c>
      <c r="B2" s="107" t="s">
        <v>224</v>
      </c>
      <c r="C2" s="105">
        <v>62</v>
      </c>
      <c r="D2" s="105">
        <v>49.5</v>
      </c>
      <c r="E2" s="105">
        <v>40</v>
      </c>
      <c r="F2" s="105">
        <v>75</v>
      </c>
      <c r="G2" s="105">
        <v>49</v>
      </c>
      <c r="H2" s="105">
        <v>42</v>
      </c>
      <c r="I2" s="105">
        <v>35</v>
      </c>
      <c r="J2" s="105">
        <v>43</v>
      </c>
      <c r="K2" s="180">
        <f t="shared" ref="K2:K38" si="0">C2+D2+E2+F2+G2+H2++J2+I2</f>
        <v>395.5</v>
      </c>
      <c r="L2" s="180">
        <f t="shared" ref="L2:L25" si="1">RANK(K2,$K$2:$K$38,0)</f>
        <v>31</v>
      </c>
      <c r="M2" s="180">
        <f>总表!L193</f>
        <v>236</v>
      </c>
      <c r="N2" s="180">
        <f>总表!N193</f>
        <v>243</v>
      </c>
      <c r="O2" s="180">
        <f>总表!O193</f>
        <v>178</v>
      </c>
      <c r="P2" s="180">
        <f>总表!P193</f>
        <v>247</v>
      </c>
      <c r="Q2" s="180">
        <f>总表!Q193</f>
        <v>147</v>
      </c>
      <c r="R2" s="180">
        <f>总表!R193</f>
        <v>249</v>
      </c>
      <c r="S2" s="180">
        <f>总表!S193</f>
        <v>231</v>
      </c>
      <c r="T2" s="180">
        <f>总表!T193</f>
        <v>270</v>
      </c>
      <c r="U2" s="181">
        <f>总表!U193</f>
        <v>234</v>
      </c>
    </row>
    <row r="3" ht="18" customHeight="1" spans="1:21">
      <c r="A3" s="106">
        <v>190602</v>
      </c>
      <c r="B3" s="107" t="s">
        <v>225</v>
      </c>
      <c r="C3" s="105">
        <v>73</v>
      </c>
      <c r="D3" s="105">
        <v>58.5</v>
      </c>
      <c r="E3" s="105">
        <v>92</v>
      </c>
      <c r="F3" s="105">
        <v>81</v>
      </c>
      <c r="G3" s="105">
        <v>69</v>
      </c>
      <c r="H3" s="105">
        <v>68</v>
      </c>
      <c r="I3" s="105">
        <v>66</v>
      </c>
      <c r="J3" s="105">
        <v>65</v>
      </c>
      <c r="K3" s="180">
        <f t="shared" si="0"/>
        <v>572.5</v>
      </c>
      <c r="L3" s="180">
        <f t="shared" si="1"/>
        <v>13</v>
      </c>
      <c r="M3" s="180">
        <f>总表!L194</f>
        <v>122</v>
      </c>
      <c r="N3" s="180">
        <f>总表!N194</f>
        <v>190</v>
      </c>
      <c r="O3" s="180">
        <f>总表!O194</f>
        <v>156</v>
      </c>
      <c r="P3" s="180">
        <f>总表!P194</f>
        <v>44</v>
      </c>
      <c r="Q3" s="180">
        <f>总表!Q194</f>
        <v>84</v>
      </c>
      <c r="R3" s="180">
        <f>总表!R194</f>
        <v>162</v>
      </c>
      <c r="S3" s="180">
        <f>总表!S194</f>
        <v>102</v>
      </c>
      <c r="T3" s="180">
        <f>总表!T194</f>
        <v>137</v>
      </c>
      <c r="U3" s="181">
        <f>总表!U194</f>
        <v>144</v>
      </c>
    </row>
    <row r="4" ht="18" customHeight="1" spans="1:21">
      <c r="A4" s="106">
        <v>190603</v>
      </c>
      <c r="B4" s="107" t="s">
        <v>226</v>
      </c>
      <c r="C4" s="105">
        <v>74.5</v>
      </c>
      <c r="D4" s="105">
        <v>40</v>
      </c>
      <c r="E4" s="105">
        <v>57</v>
      </c>
      <c r="F4" s="105">
        <v>63</v>
      </c>
      <c r="G4" s="105">
        <v>63</v>
      </c>
      <c r="H4" s="105">
        <v>63</v>
      </c>
      <c r="I4" s="105">
        <v>70</v>
      </c>
      <c r="J4" s="105">
        <v>53</v>
      </c>
      <c r="K4" s="180">
        <f t="shared" si="0"/>
        <v>483.5</v>
      </c>
      <c r="L4" s="180">
        <f t="shared" si="1"/>
        <v>26</v>
      </c>
      <c r="M4" s="180">
        <f>总表!L195</f>
        <v>184</v>
      </c>
      <c r="N4" s="180">
        <f>总表!N195</f>
        <v>179</v>
      </c>
      <c r="O4" s="180">
        <f>总表!O195</f>
        <v>203</v>
      </c>
      <c r="P4" s="180">
        <f>总表!P195</f>
        <v>183</v>
      </c>
      <c r="Q4" s="180">
        <f>总表!Q195</f>
        <v>231</v>
      </c>
      <c r="R4" s="180">
        <f>总表!R195</f>
        <v>202</v>
      </c>
      <c r="S4" s="180">
        <f>总表!S195</f>
        <v>122</v>
      </c>
      <c r="T4" s="180">
        <f>总表!T195</f>
        <v>121</v>
      </c>
      <c r="U4" s="181">
        <f>总表!U195</f>
        <v>190</v>
      </c>
    </row>
    <row r="5" ht="18" customHeight="1" spans="1:21">
      <c r="A5" s="106">
        <v>190604</v>
      </c>
      <c r="B5" s="107" t="s">
        <v>227</v>
      </c>
      <c r="C5" s="105">
        <v>101</v>
      </c>
      <c r="D5" s="105">
        <v>72</v>
      </c>
      <c r="E5" s="105">
        <v>95</v>
      </c>
      <c r="F5" s="105">
        <v>84</v>
      </c>
      <c r="G5" s="105">
        <v>75</v>
      </c>
      <c r="H5" s="105">
        <v>70</v>
      </c>
      <c r="I5" s="105">
        <v>79</v>
      </c>
      <c r="J5" s="105">
        <v>62</v>
      </c>
      <c r="K5" s="180">
        <f t="shared" si="0"/>
        <v>638</v>
      </c>
      <c r="L5" s="180">
        <f t="shared" si="1"/>
        <v>5</v>
      </c>
      <c r="M5" s="180">
        <f>总表!L196</f>
        <v>69</v>
      </c>
      <c r="N5" s="180">
        <f>总表!N196</f>
        <v>11</v>
      </c>
      <c r="O5" s="180">
        <f>总表!O196</f>
        <v>103</v>
      </c>
      <c r="P5" s="180">
        <f>总表!P196</f>
        <v>34</v>
      </c>
      <c r="Q5" s="180">
        <f>总表!Q196</f>
        <v>51</v>
      </c>
      <c r="R5" s="180">
        <f>总表!R196</f>
        <v>123</v>
      </c>
      <c r="S5" s="180">
        <f>总表!S196</f>
        <v>93</v>
      </c>
      <c r="T5" s="180">
        <f>总表!T196</f>
        <v>77</v>
      </c>
      <c r="U5" s="181">
        <f>总表!U196</f>
        <v>153</v>
      </c>
    </row>
    <row r="6" ht="18" customHeight="1" spans="1:21">
      <c r="A6" s="106">
        <v>190605</v>
      </c>
      <c r="B6" s="107" t="s">
        <v>228</v>
      </c>
      <c r="C6" s="105">
        <v>38.5</v>
      </c>
      <c r="D6" s="105">
        <v>90.5</v>
      </c>
      <c r="E6" s="105">
        <v>70</v>
      </c>
      <c r="F6" s="105">
        <v>68</v>
      </c>
      <c r="G6" s="105">
        <v>44</v>
      </c>
      <c r="H6" s="105">
        <v>60</v>
      </c>
      <c r="I6" s="105">
        <v>42</v>
      </c>
      <c r="J6" s="105">
        <v>75</v>
      </c>
      <c r="K6" s="180">
        <f t="shared" si="0"/>
        <v>488</v>
      </c>
      <c r="L6" s="180">
        <f t="shared" si="1"/>
        <v>24</v>
      </c>
      <c r="M6" s="180">
        <f>总表!L197</f>
        <v>178</v>
      </c>
      <c r="N6" s="180">
        <f>总表!N197</f>
        <v>285</v>
      </c>
      <c r="O6" s="180">
        <f>总表!O197</f>
        <v>47</v>
      </c>
      <c r="P6" s="180">
        <f>总表!P197</f>
        <v>128</v>
      </c>
      <c r="Q6" s="180">
        <f>总表!Q197</f>
        <v>202</v>
      </c>
      <c r="R6" s="180">
        <f>总表!R197</f>
        <v>261</v>
      </c>
      <c r="S6" s="180">
        <f>总表!S197</f>
        <v>134</v>
      </c>
      <c r="T6" s="180">
        <f>总表!T197</f>
        <v>250</v>
      </c>
      <c r="U6" s="181">
        <f>总表!U197</f>
        <v>109</v>
      </c>
    </row>
    <row r="7" ht="18" customHeight="1" spans="1:21">
      <c r="A7" s="106">
        <v>190606</v>
      </c>
      <c r="B7" s="107" t="s">
        <v>229</v>
      </c>
      <c r="C7" s="105">
        <v>66</v>
      </c>
      <c r="D7" s="105">
        <v>64.5</v>
      </c>
      <c r="E7" s="105">
        <v>72.5</v>
      </c>
      <c r="F7" s="105">
        <v>72</v>
      </c>
      <c r="G7" s="105">
        <v>74</v>
      </c>
      <c r="H7" s="105">
        <v>47</v>
      </c>
      <c r="I7" s="105">
        <v>61</v>
      </c>
      <c r="J7" s="105">
        <v>77</v>
      </c>
      <c r="K7" s="180">
        <f t="shared" si="0"/>
        <v>534</v>
      </c>
      <c r="L7" s="180">
        <f t="shared" si="1"/>
        <v>20</v>
      </c>
      <c r="M7" s="180">
        <f>总表!L198</f>
        <v>146</v>
      </c>
      <c r="N7" s="180">
        <f>总表!N198</f>
        <v>229</v>
      </c>
      <c r="O7" s="180">
        <f>总表!O198</f>
        <v>134</v>
      </c>
      <c r="P7" s="180">
        <f>总表!P198</f>
        <v>117</v>
      </c>
      <c r="Q7" s="180">
        <f>总表!Q198</f>
        <v>173</v>
      </c>
      <c r="R7" s="180">
        <f>总表!R198</f>
        <v>131</v>
      </c>
      <c r="S7" s="180">
        <f>总表!S198</f>
        <v>203</v>
      </c>
      <c r="T7" s="180">
        <f>总表!T198</f>
        <v>169</v>
      </c>
      <c r="U7" s="181">
        <f>总表!U198</f>
        <v>97</v>
      </c>
    </row>
    <row r="8" ht="18" customHeight="1" spans="1:21">
      <c r="A8" s="106">
        <v>190607</v>
      </c>
      <c r="B8" s="107" t="s">
        <v>230</v>
      </c>
      <c r="C8" s="105">
        <v>78</v>
      </c>
      <c r="D8" s="105">
        <v>77.5</v>
      </c>
      <c r="E8" s="105">
        <v>65.5</v>
      </c>
      <c r="F8" s="105">
        <v>85</v>
      </c>
      <c r="G8" s="105">
        <v>76</v>
      </c>
      <c r="H8" s="105">
        <v>58</v>
      </c>
      <c r="I8" s="105">
        <v>62</v>
      </c>
      <c r="J8" s="105">
        <v>64</v>
      </c>
      <c r="K8" s="180">
        <f t="shared" si="0"/>
        <v>566</v>
      </c>
      <c r="L8" s="180">
        <f t="shared" si="1"/>
        <v>15</v>
      </c>
      <c r="M8" s="180">
        <f>总表!L199</f>
        <v>128</v>
      </c>
      <c r="N8" s="180">
        <f>总表!N199</f>
        <v>155</v>
      </c>
      <c r="O8" s="180">
        <f>总表!O199</f>
        <v>82</v>
      </c>
      <c r="P8" s="180">
        <f>总表!P199</f>
        <v>141</v>
      </c>
      <c r="Q8" s="180">
        <f>总表!Q199</f>
        <v>39</v>
      </c>
      <c r="R8" s="180">
        <f>总表!R199</f>
        <v>119</v>
      </c>
      <c r="S8" s="180">
        <f>总表!S199</f>
        <v>146</v>
      </c>
      <c r="T8" s="180">
        <f>总表!T199</f>
        <v>159</v>
      </c>
      <c r="U8" s="181">
        <f>总表!U199</f>
        <v>149</v>
      </c>
    </row>
    <row r="9" ht="18" customHeight="1" spans="1:21">
      <c r="A9" s="106">
        <v>190609</v>
      </c>
      <c r="B9" s="107" t="s">
        <v>231</v>
      </c>
      <c r="C9" s="105">
        <v>69.5</v>
      </c>
      <c r="D9" s="105">
        <v>31</v>
      </c>
      <c r="E9" s="105">
        <v>81</v>
      </c>
      <c r="F9" s="105">
        <v>61</v>
      </c>
      <c r="G9" s="105">
        <v>66</v>
      </c>
      <c r="H9" s="105">
        <v>34</v>
      </c>
      <c r="I9" s="105">
        <v>53</v>
      </c>
      <c r="J9" s="105">
        <v>29</v>
      </c>
      <c r="K9" s="180">
        <f t="shared" si="0"/>
        <v>424.5</v>
      </c>
      <c r="L9" s="180">
        <f t="shared" si="1"/>
        <v>28</v>
      </c>
      <c r="M9" s="180">
        <f>总表!L200</f>
        <v>221</v>
      </c>
      <c r="N9" s="180">
        <f>总表!N200</f>
        <v>207</v>
      </c>
      <c r="O9" s="180">
        <f>总表!O200</f>
        <v>227</v>
      </c>
      <c r="P9" s="180">
        <f>总表!P200</f>
        <v>89</v>
      </c>
      <c r="Q9" s="180">
        <f>总表!Q200</f>
        <v>244</v>
      </c>
      <c r="R9" s="180">
        <f>总表!R200</f>
        <v>183</v>
      </c>
      <c r="S9" s="180">
        <f>总表!S200</f>
        <v>260</v>
      </c>
      <c r="T9" s="180">
        <f>总表!T200</f>
        <v>211</v>
      </c>
      <c r="U9" s="181">
        <f>总表!U200</f>
        <v>281</v>
      </c>
    </row>
    <row r="10" ht="18" customHeight="1" spans="1:21">
      <c r="A10" s="106">
        <v>190610</v>
      </c>
      <c r="B10" s="107" t="s">
        <v>232</v>
      </c>
      <c r="C10" s="105">
        <v>79</v>
      </c>
      <c r="D10" s="105">
        <v>64</v>
      </c>
      <c r="E10" s="105">
        <v>85.5</v>
      </c>
      <c r="F10" s="105">
        <v>83</v>
      </c>
      <c r="G10" s="105">
        <v>80</v>
      </c>
      <c r="H10" s="105">
        <v>82</v>
      </c>
      <c r="I10" s="105">
        <v>82</v>
      </c>
      <c r="J10" s="105">
        <v>82</v>
      </c>
      <c r="K10" s="180">
        <f t="shared" si="0"/>
        <v>637.5</v>
      </c>
      <c r="L10" s="180">
        <f t="shared" si="1"/>
        <v>6</v>
      </c>
      <c r="M10" s="180">
        <f>总表!L201</f>
        <v>70</v>
      </c>
      <c r="N10" s="180">
        <f>总表!N201</f>
        <v>150</v>
      </c>
      <c r="O10" s="180">
        <f>总表!O201</f>
        <v>135</v>
      </c>
      <c r="P10" s="180">
        <f>总表!P201</f>
        <v>70</v>
      </c>
      <c r="Q10" s="180">
        <f>总表!Q201</f>
        <v>64</v>
      </c>
      <c r="R10" s="180">
        <f>总表!R201</f>
        <v>89</v>
      </c>
      <c r="S10" s="180">
        <f>总表!S201</f>
        <v>46</v>
      </c>
      <c r="T10" s="180">
        <f>总表!T201</f>
        <v>63</v>
      </c>
      <c r="U10" s="181">
        <f>总表!U201</f>
        <v>71</v>
      </c>
    </row>
    <row r="11" ht="18" customHeight="1" spans="1:21">
      <c r="A11" s="106">
        <v>190611</v>
      </c>
      <c r="B11" s="107" t="s">
        <v>233</v>
      </c>
      <c r="C11" s="105">
        <v>16.5</v>
      </c>
      <c r="D11" s="105">
        <v>3</v>
      </c>
      <c r="E11" s="105">
        <v>34</v>
      </c>
      <c r="F11" s="105">
        <v>48</v>
      </c>
      <c r="G11" s="105">
        <v>18</v>
      </c>
      <c r="H11" s="105">
        <v>46</v>
      </c>
      <c r="I11" s="105">
        <v>32</v>
      </c>
      <c r="J11" s="105">
        <v>33</v>
      </c>
      <c r="K11" s="180">
        <f t="shared" si="0"/>
        <v>230.5</v>
      </c>
      <c r="L11" s="180">
        <f t="shared" si="1"/>
        <v>37</v>
      </c>
      <c r="M11" s="180">
        <f>总表!L202</f>
        <v>295</v>
      </c>
      <c r="N11" s="180">
        <f>总表!N202</f>
        <v>297</v>
      </c>
      <c r="O11" s="180">
        <f>总表!O202</f>
        <v>300</v>
      </c>
      <c r="P11" s="180">
        <f>总表!P202</f>
        <v>265</v>
      </c>
      <c r="Q11" s="180">
        <f>总表!Q202</f>
        <v>285</v>
      </c>
      <c r="R11" s="180">
        <f>总表!R202</f>
        <v>296</v>
      </c>
      <c r="S11" s="180">
        <f>总表!S202</f>
        <v>210</v>
      </c>
      <c r="T11" s="180">
        <f>总表!T202</f>
        <v>275</v>
      </c>
      <c r="U11" s="181">
        <f>总表!U202</f>
        <v>267</v>
      </c>
    </row>
    <row r="12" ht="18" customHeight="1" spans="1:21">
      <c r="A12" s="106">
        <v>190612</v>
      </c>
      <c r="B12" s="107" t="s">
        <v>234</v>
      </c>
      <c r="C12" s="105">
        <v>77.5</v>
      </c>
      <c r="D12" s="105">
        <v>53</v>
      </c>
      <c r="E12" s="105">
        <v>89.5</v>
      </c>
      <c r="F12" s="105">
        <v>71</v>
      </c>
      <c r="G12" s="105">
        <v>71</v>
      </c>
      <c r="H12" s="105">
        <v>51</v>
      </c>
      <c r="I12" s="105">
        <v>61</v>
      </c>
      <c r="J12" s="105">
        <v>76</v>
      </c>
      <c r="K12" s="180">
        <f t="shared" si="0"/>
        <v>550</v>
      </c>
      <c r="L12" s="180">
        <f t="shared" si="1"/>
        <v>17</v>
      </c>
      <c r="M12" s="180">
        <f>总表!L203</f>
        <v>134</v>
      </c>
      <c r="N12" s="180">
        <f>总表!N203</f>
        <v>162</v>
      </c>
      <c r="O12" s="180">
        <f>总表!O203</f>
        <v>171</v>
      </c>
      <c r="P12" s="180">
        <f>总表!P203</f>
        <v>49</v>
      </c>
      <c r="Q12" s="180">
        <f>总表!Q203</f>
        <v>180</v>
      </c>
      <c r="R12" s="180">
        <f>总表!R203</f>
        <v>151</v>
      </c>
      <c r="S12" s="180">
        <f>总表!S203</f>
        <v>180</v>
      </c>
      <c r="T12" s="180">
        <f>总表!T203</f>
        <v>169</v>
      </c>
      <c r="U12" s="181">
        <f>总表!U203</f>
        <v>106</v>
      </c>
    </row>
    <row r="13" ht="18" customHeight="1" spans="1:21">
      <c r="A13" s="106">
        <v>190613</v>
      </c>
      <c r="B13" s="107" t="s">
        <v>235</v>
      </c>
      <c r="C13" s="105">
        <v>89</v>
      </c>
      <c r="D13" s="105">
        <v>67.5</v>
      </c>
      <c r="E13" s="105">
        <v>99</v>
      </c>
      <c r="F13" s="105">
        <v>87</v>
      </c>
      <c r="G13" s="105">
        <v>83</v>
      </c>
      <c r="H13" s="105">
        <v>72</v>
      </c>
      <c r="I13" s="105">
        <v>85</v>
      </c>
      <c r="J13" s="105">
        <v>78</v>
      </c>
      <c r="K13" s="180">
        <f t="shared" si="0"/>
        <v>660.5</v>
      </c>
      <c r="L13" s="180">
        <f t="shared" si="1"/>
        <v>4</v>
      </c>
      <c r="M13" s="180">
        <f>总表!L204</f>
        <v>53</v>
      </c>
      <c r="N13" s="180">
        <f>总表!N204</f>
        <v>78</v>
      </c>
      <c r="O13" s="180">
        <f>总表!O204</f>
        <v>121</v>
      </c>
      <c r="P13" s="180">
        <f>总表!P204</f>
        <v>24</v>
      </c>
      <c r="Q13" s="180">
        <f>总表!Q204</f>
        <v>27</v>
      </c>
      <c r="R13" s="180">
        <f>总表!R204</f>
        <v>58</v>
      </c>
      <c r="S13" s="180">
        <f>总表!S204</f>
        <v>85</v>
      </c>
      <c r="T13" s="180">
        <f>总表!T204</f>
        <v>44</v>
      </c>
      <c r="U13" s="181">
        <f>总表!U204</f>
        <v>90</v>
      </c>
    </row>
    <row r="14" ht="18" customHeight="1" spans="1:21">
      <c r="A14" s="106">
        <v>190614</v>
      </c>
      <c r="B14" s="107" t="s">
        <v>236</v>
      </c>
      <c r="C14" s="105">
        <v>80.5</v>
      </c>
      <c r="D14" s="105">
        <v>65.5</v>
      </c>
      <c r="E14" s="105">
        <v>62</v>
      </c>
      <c r="F14" s="105">
        <v>81</v>
      </c>
      <c r="G14" s="105">
        <v>82</v>
      </c>
      <c r="H14" s="105">
        <v>54</v>
      </c>
      <c r="I14" s="105">
        <v>72</v>
      </c>
      <c r="J14" s="105">
        <v>71</v>
      </c>
      <c r="K14" s="180">
        <f t="shared" si="0"/>
        <v>568</v>
      </c>
      <c r="L14" s="180">
        <f t="shared" si="1"/>
        <v>14</v>
      </c>
      <c r="M14" s="180">
        <f>总表!L205</f>
        <v>127</v>
      </c>
      <c r="N14" s="180">
        <f>总表!N205</f>
        <v>138</v>
      </c>
      <c r="O14" s="180">
        <f>总表!O205</f>
        <v>130</v>
      </c>
      <c r="P14" s="180">
        <f>总表!P205</f>
        <v>154</v>
      </c>
      <c r="Q14" s="180">
        <f>总表!Q205</f>
        <v>84</v>
      </c>
      <c r="R14" s="180">
        <f>总表!R205</f>
        <v>75</v>
      </c>
      <c r="S14" s="180">
        <f>总表!S205</f>
        <v>170</v>
      </c>
      <c r="T14" s="180">
        <f>总表!T205</f>
        <v>109</v>
      </c>
      <c r="U14" s="181">
        <f>总表!U205</f>
        <v>127</v>
      </c>
    </row>
    <row r="15" ht="18" customHeight="1" spans="1:21">
      <c r="A15" s="106">
        <v>190616</v>
      </c>
      <c r="B15" s="107" t="s">
        <v>237</v>
      </c>
      <c r="C15" s="105">
        <v>82.5</v>
      </c>
      <c r="D15" s="105">
        <v>36.5</v>
      </c>
      <c r="E15" s="105">
        <v>71.5</v>
      </c>
      <c r="F15" s="105">
        <v>68</v>
      </c>
      <c r="G15" s="105">
        <v>46</v>
      </c>
      <c r="H15" s="105">
        <v>27</v>
      </c>
      <c r="I15" s="105">
        <v>40</v>
      </c>
      <c r="J15" s="105">
        <v>47</v>
      </c>
      <c r="K15" s="180">
        <f t="shared" si="0"/>
        <v>418.5</v>
      </c>
      <c r="L15" s="180">
        <f t="shared" si="1"/>
        <v>29</v>
      </c>
      <c r="M15" s="180">
        <f>总表!L206</f>
        <v>225</v>
      </c>
      <c r="N15" s="180">
        <f>总表!N206</f>
        <v>125</v>
      </c>
      <c r="O15" s="180">
        <f>总表!O206</f>
        <v>212</v>
      </c>
      <c r="P15" s="180">
        <f>总表!P206</f>
        <v>120</v>
      </c>
      <c r="Q15" s="180">
        <f>总表!Q206</f>
        <v>202</v>
      </c>
      <c r="R15" s="180">
        <f>总表!R206</f>
        <v>255</v>
      </c>
      <c r="S15" s="180">
        <f>总表!S206</f>
        <v>272</v>
      </c>
      <c r="T15" s="180">
        <f>总表!T206</f>
        <v>256</v>
      </c>
      <c r="U15" s="181">
        <f>总表!U206</f>
        <v>216</v>
      </c>
    </row>
    <row r="16" ht="18" customHeight="1" spans="1:21">
      <c r="A16" s="106">
        <v>190617</v>
      </c>
      <c r="B16" s="107" t="s">
        <v>238</v>
      </c>
      <c r="C16" s="105">
        <v>69</v>
      </c>
      <c r="D16" s="105">
        <v>69</v>
      </c>
      <c r="E16" s="105">
        <v>64</v>
      </c>
      <c r="F16" s="105">
        <v>84</v>
      </c>
      <c r="G16" s="105">
        <v>69</v>
      </c>
      <c r="H16" s="105">
        <v>59</v>
      </c>
      <c r="I16" s="105">
        <v>65</v>
      </c>
      <c r="J16" s="105">
        <v>64</v>
      </c>
      <c r="K16" s="180">
        <f t="shared" si="0"/>
        <v>543</v>
      </c>
      <c r="L16" s="180">
        <f t="shared" si="1"/>
        <v>19</v>
      </c>
      <c r="M16" s="180">
        <f>总表!L207</f>
        <v>140</v>
      </c>
      <c r="N16" s="180">
        <f>总表!N207</f>
        <v>210</v>
      </c>
      <c r="O16" s="180">
        <f>总表!O207</f>
        <v>114</v>
      </c>
      <c r="P16" s="180">
        <f>总表!P207</f>
        <v>147</v>
      </c>
      <c r="Q16" s="180">
        <f>总表!Q207</f>
        <v>51</v>
      </c>
      <c r="R16" s="180">
        <f>总表!R207</f>
        <v>162</v>
      </c>
      <c r="S16" s="180">
        <f>总表!S207</f>
        <v>137</v>
      </c>
      <c r="T16" s="180">
        <f>总表!T207</f>
        <v>150</v>
      </c>
      <c r="U16" s="181">
        <f>总表!U207</f>
        <v>149</v>
      </c>
    </row>
    <row r="17" ht="18" customHeight="1" spans="1:21">
      <c r="A17" s="106">
        <v>190618</v>
      </c>
      <c r="B17" s="107" t="s">
        <v>239</v>
      </c>
      <c r="C17" s="105">
        <v>83</v>
      </c>
      <c r="D17" s="105">
        <v>58</v>
      </c>
      <c r="E17" s="105">
        <v>88</v>
      </c>
      <c r="F17" s="105">
        <v>86</v>
      </c>
      <c r="G17" s="105">
        <v>82</v>
      </c>
      <c r="H17" s="105">
        <v>61</v>
      </c>
      <c r="I17" s="105">
        <v>70</v>
      </c>
      <c r="J17" s="105">
        <v>84</v>
      </c>
      <c r="K17" s="180">
        <f t="shared" si="0"/>
        <v>612</v>
      </c>
      <c r="L17" s="180">
        <f t="shared" si="1"/>
        <v>9</v>
      </c>
      <c r="M17" s="180">
        <f>总表!L208</f>
        <v>87</v>
      </c>
      <c r="N17" s="180">
        <f>总表!N208</f>
        <v>123</v>
      </c>
      <c r="O17" s="180">
        <f>总表!O208</f>
        <v>157</v>
      </c>
      <c r="P17" s="180">
        <f>总表!P208</f>
        <v>57</v>
      </c>
      <c r="Q17" s="180">
        <f>总表!Q208</f>
        <v>31</v>
      </c>
      <c r="R17" s="180">
        <f>总表!R208</f>
        <v>75</v>
      </c>
      <c r="S17" s="180">
        <f>总表!S208</f>
        <v>131</v>
      </c>
      <c r="T17" s="180">
        <f>总表!T208</f>
        <v>121</v>
      </c>
      <c r="U17" s="181">
        <f>总表!U208</f>
        <v>59</v>
      </c>
    </row>
    <row r="18" ht="18" customHeight="1" spans="1:21">
      <c r="A18" s="106">
        <v>190619</v>
      </c>
      <c r="B18" s="107" t="s">
        <v>240</v>
      </c>
      <c r="C18" s="105">
        <v>67</v>
      </c>
      <c r="D18" s="105">
        <v>46</v>
      </c>
      <c r="E18" s="105">
        <v>62.5</v>
      </c>
      <c r="F18" s="105">
        <v>82</v>
      </c>
      <c r="G18" s="105">
        <v>71</v>
      </c>
      <c r="H18" s="105">
        <v>84</v>
      </c>
      <c r="I18" s="105">
        <v>60</v>
      </c>
      <c r="J18" s="105">
        <v>75</v>
      </c>
      <c r="K18" s="180">
        <f t="shared" si="0"/>
        <v>547.5</v>
      </c>
      <c r="L18" s="180">
        <f t="shared" si="1"/>
        <v>18</v>
      </c>
      <c r="M18" s="180">
        <f>总表!L209</f>
        <v>137</v>
      </c>
      <c r="N18" s="180">
        <f>总表!N209</f>
        <v>218</v>
      </c>
      <c r="O18" s="180">
        <f>总表!O209</f>
        <v>189</v>
      </c>
      <c r="P18" s="180">
        <f>总表!P209</f>
        <v>152</v>
      </c>
      <c r="Q18" s="180">
        <f>总表!Q209</f>
        <v>73</v>
      </c>
      <c r="R18" s="180">
        <f>总表!R209</f>
        <v>151</v>
      </c>
      <c r="S18" s="180">
        <f>总表!S209</f>
        <v>42</v>
      </c>
      <c r="T18" s="180">
        <f>总表!T209</f>
        <v>174</v>
      </c>
      <c r="U18" s="181">
        <f>总表!U209</f>
        <v>109</v>
      </c>
    </row>
    <row r="19" ht="18" customHeight="1" spans="1:21">
      <c r="A19" s="106">
        <v>190620</v>
      </c>
      <c r="B19" s="107" t="s">
        <v>241</v>
      </c>
      <c r="C19" s="105">
        <v>76</v>
      </c>
      <c r="D19" s="105">
        <v>78</v>
      </c>
      <c r="E19" s="105">
        <v>86.5</v>
      </c>
      <c r="F19" s="105">
        <v>77</v>
      </c>
      <c r="G19" s="105">
        <v>64</v>
      </c>
      <c r="H19" s="105">
        <v>57</v>
      </c>
      <c r="I19" s="105">
        <v>72</v>
      </c>
      <c r="J19" s="105">
        <v>77</v>
      </c>
      <c r="K19" s="180">
        <f t="shared" si="0"/>
        <v>587.5</v>
      </c>
      <c r="L19" s="180">
        <f t="shared" si="1"/>
        <v>10</v>
      </c>
      <c r="M19" s="180">
        <f>总表!L210</f>
        <v>112</v>
      </c>
      <c r="N19" s="180">
        <f>总表!N210</f>
        <v>172</v>
      </c>
      <c r="O19" s="180">
        <f>总表!O210</f>
        <v>76</v>
      </c>
      <c r="P19" s="180">
        <f>总表!P210</f>
        <v>69</v>
      </c>
      <c r="Q19" s="180">
        <f>总表!Q210</f>
        <v>127</v>
      </c>
      <c r="R19" s="180">
        <f>总表!R210</f>
        <v>196</v>
      </c>
      <c r="S19" s="180">
        <f>总表!S210</f>
        <v>154</v>
      </c>
      <c r="T19" s="180">
        <f>总表!T210</f>
        <v>109</v>
      </c>
      <c r="U19" s="181">
        <f>总表!U210</f>
        <v>97</v>
      </c>
    </row>
    <row r="20" ht="18" customHeight="1" spans="1:21">
      <c r="A20" s="106">
        <v>190621</v>
      </c>
      <c r="B20" s="107" t="s">
        <v>242</v>
      </c>
      <c r="C20" s="105">
        <v>91</v>
      </c>
      <c r="D20" s="105">
        <v>88.5</v>
      </c>
      <c r="E20" s="105">
        <v>100.5</v>
      </c>
      <c r="F20" s="105">
        <v>82</v>
      </c>
      <c r="G20" s="105">
        <v>80</v>
      </c>
      <c r="H20" s="105">
        <v>87</v>
      </c>
      <c r="I20" s="105">
        <v>83</v>
      </c>
      <c r="J20" s="105">
        <v>82</v>
      </c>
      <c r="K20" s="180">
        <f t="shared" si="0"/>
        <v>694</v>
      </c>
      <c r="L20" s="180">
        <f t="shared" si="1"/>
        <v>2</v>
      </c>
      <c r="M20" s="180">
        <f>总表!L211</f>
        <v>39</v>
      </c>
      <c r="N20" s="180">
        <f>总表!N211</f>
        <v>64</v>
      </c>
      <c r="O20" s="180">
        <f>总表!O211</f>
        <v>51</v>
      </c>
      <c r="P20" s="180">
        <f>总表!P211</f>
        <v>19</v>
      </c>
      <c r="Q20" s="180">
        <f>总表!Q211</f>
        <v>73</v>
      </c>
      <c r="R20" s="180">
        <f>总表!R211</f>
        <v>89</v>
      </c>
      <c r="S20" s="180">
        <f>总表!S211</f>
        <v>35</v>
      </c>
      <c r="T20" s="180">
        <f>总表!T211</f>
        <v>58</v>
      </c>
      <c r="U20" s="181">
        <f>总表!U211</f>
        <v>71</v>
      </c>
    </row>
    <row r="21" ht="18" customHeight="1" spans="1:21">
      <c r="A21" s="106">
        <v>190622</v>
      </c>
      <c r="B21" s="107" t="s">
        <v>243</v>
      </c>
      <c r="C21" s="105">
        <v>40</v>
      </c>
      <c r="D21" s="105">
        <v>12</v>
      </c>
      <c r="E21" s="105">
        <v>44</v>
      </c>
      <c r="F21" s="105">
        <v>67</v>
      </c>
      <c r="G21" s="105">
        <v>34</v>
      </c>
      <c r="H21" s="105">
        <v>40</v>
      </c>
      <c r="I21" s="105">
        <v>46</v>
      </c>
      <c r="J21" s="105">
        <v>29</v>
      </c>
      <c r="K21" s="180">
        <f t="shared" si="0"/>
        <v>312</v>
      </c>
      <c r="L21" s="180">
        <f t="shared" si="1"/>
        <v>36</v>
      </c>
      <c r="M21" s="180">
        <f>总表!L212</f>
        <v>272</v>
      </c>
      <c r="N21" s="180">
        <f>总表!N212</f>
        <v>282</v>
      </c>
      <c r="O21" s="180">
        <f>总表!O212</f>
        <v>276</v>
      </c>
      <c r="P21" s="180">
        <f>总表!P212</f>
        <v>230</v>
      </c>
      <c r="Q21" s="180">
        <f>总表!Q212</f>
        <v>209</v>
      </c>
      <c r="R21" s="180">
        <f>总表!R212</f>
        <v>284</v>
      </c>
      <c r="S21" s="180">
        <f>总表!S212</f>
        <v>239</v>
      </c>
      <c r="T21" s="180">
        <f>总表!T212</f>
        <v>233</v>
      </c>
      <c r="U21" s="181">
        <f>总表!U212</f>
        <v>281</v>
      </c>
    </row>
    <row r="22" ht="18" customHeight="1" spans="1:21">
      <c r="A22" s="106">
        <v>190623</v>
      </c>
      <c r="B22" s="107" t="s">
        <v>244</v>
      </c>
      <c r="C22" s="105">
        <v>83.5</v>
      </c>
      <c r="D22" s="105">
        <v>62</v>
      </c>
      <c r="E22" s="105">
        <v>67.5</v>
      </c>
      <c r="F22" s="105">
        <v>79</v>
      </c>
      <c r="G22" s="105">
        <v>79</v>
      </c>
      <c r="H22" s="105">
        <v>58</v>
      </c>
      <c r="I22" s="105">
        <v>76</v>
      </c>
      <c r="J22" s="105">
        <v>80</v>
      </c>
      <c r="K22" s="180">
        <f t="shared" si="0"/>
        <v>585</v>
      </c>
      <c r="L22" s="180">
        <f t="shared" si="1"/>
        <v>11</v>
      </c>
      <c r="M22" s="180">
        <f>总表!L213</f>
        <v>114</v>
      </c>
      <c r="N22" s="180">
        <f>总表!N213</f>
        <v>119</v>
      </c>
      <c r="O22" s="180">
        <f>总表!O213</f>
        <v>145</v>
      </c>
      <c r="P22" s="180">
        <f>总表!P213</f>
        <v>136</v>
      </c>
      <c r="Q22" s="180">
        <f>总表!Q213</f>
        <v>103</v>
      </c>
      <c r="R22" s="180">
        <f>总表!R213</f>
        <v>97</v>
      </c>
      <c r="S22" s="180">
        <f>总表!S213</f>
        <v>146</v>
      </c>
      <c r="T22" s="180">
        <f>总表!T213</f>
        <v>90</v>
      </c>
      <c r="U22" s="181">
        <f>总表!U213</f>
        <v>81</v>
      </c>
    </row>
    <row r="23" ht="18" customHeight="1" spans="1:21">
      <c r="A23" s="106">
        <v>190624</v>
      </c>
      <c r="B23" s="107" t="s">
        <v>245</v>
      </c>
      <c r="C23" s="105">
        <v>91</v>
      </c>
      <c r="D23" s="105">
        <v>78</v>
      </c>
      <c r="E23" s="105">
        <v>61</v>
      </c>
      <c r="F23" s="105">
        <v>81</v>
      </c>
      <c r="G23" s="105">
        <v>87</v>
      </c>
      <c r="H23" s="105">
        <v>66</v>
      </c>
      <c r="I23" s="105">
        <v>92</v>
      </c>
      <c r="J23" s="105">
        <v>68</v>
      </c>
      <c r="K23" s="180">
        <f t="shared" si="0"/>
        <v>624</v>
      </c>
      <c r="L23" s="180">
        <f t="shared" si="1"/>
        <v>8</v>
      </c>
      <c r="M23" s="180">
        <f>总表!L214</f>
        <v>79</v>
      </c>
      <c r="N23" s="180">
        <f>总表!N214</f>
        <v>64</v>
      </c>
      <c r="O23" s="180">
        <f>总表!O214</f>
        <v>76</v>
      </c>
      <c r="P23" s="180">
        <f>总表!P214</f>
        <v>163</v>
      </c>
      <c r="Q23" s="180">
        <f>总表!Q214</f>
        <v>84</v>
      </c>
      <c r="R23" s="180">
        <f>总表!R214</f>
        <v>31</v>
      </c>
      <c r="S23" s="180">
        <f>总表!S214</f>
        <v>110</v>
      </c>
      <c r="T23" s="180">
        <f>总表!T214</f>
        <v>14</v>
      </c>
      <c r="U23" s="181">
        <f>总表!U214</f>
        <v>135</v>
      </c>
    </row>
    <row r="24" ht="18" customHeight="1" spans="1:21">
      <c r="A24" s="106">
        <v>190625</v>
      </c>
      <c r="B24" s="107" t="s">
        <v>246</v>
      </c>
      <c r="C24" s="105">
        <v>57.5</v>
      </c>
      <c r="D24" s="105">
        <v>35</v>
      </c>
      <c r="E24" s="105">
        <v>68</v>
      </c>
      <c r="F24" s="105">
        <v>56</v>
      </c>
      <c r="G24" s="105">
        <v>37</v>
      </c>
      <c r="H24" s="105">
        <v>25</v>
      </c>
      <c r="I24" s="105">
        <v>39</v>
      </c>
      <c r="J24" s="105">
        <v>52</v>
      </c>
      <c r="K24" s="180">
        <f t="shared" si="0"/>
        <v>369.5</v>
      </c>
      <c r="L24" s="180">
        <f t="shared" si="1"/>
        <v>33</v>
      </c>
      <c r="M24" s="180">
        <f>总表!L215</f>
        <v>247</v>
      </c>
      <c r="N24" s="180">
        <f>总表!N215</f>
        <v>263</v>
      </c>
      <c r="O24" s="180">
        <f>总表!O215</f>
        <v>215</v>
      </c>
      <c r="P24" s="180">
        <f>总表!P215</f>
        <v>134</v>
      </c>
      <c r="Q24" s="180">
        <f>总表!Q215</f>
        <v>267</v>
      </c>
      <c r="R24" s="180">
        <f>总表!R215</f>
        <v>279</v>
      </c>
      <c r="S24" s="180">
        <f>总表!S215</f>
        <v>277</v>
      </c>
      <c r="T24" s="180">
        <f>总表!T215</f>
        <v>261</v>
      </c>
      <c r="U24" s="181">
        <f>总表!U215</f>
        <v>192</v>
      </c>
    </row>
    <row r="25" ht="18" customHeight="1" spans="1:21">
      <c r="A25" s="106">
        <v>190626</v>
      </c>
      <c r="B25" s="107" t="s">
        <v>247</v>
      </c>
      <c r="C25" s="105">
        <v>75</v>
      </c>
      <c r="D25" s="105">
        <v>47.5</v>
      </c>
      <c r="E25" s="105">
        <v>65</v>
      </c>
      <c r="F25" s="105">
        <v>71</v>
      </c>
      <c r="G25" s="105">
        <v>76</v>
      </c>
      <c r="H25" s="105">
        <v>41</v>
      </c>
      <c r="I25" s="105">
        <v>55</v>
      </c>
      <c r="J25" s="105">
        <v>57</v>
      </c>
      <c r="K25" s="180">
        <f t="shared" si="0"/>
        <v>487.5</v>
      </c>
      <c r="L25" s="180">
        <f t="shared" si="1"/>
        <v>25</v>
      </c>
      <c r="M25" s="180">
        <f>总表!L216</f>
        <v>179</v>
      </c>
      <c r="N25" s="180">
        <f>总表!N216</f>
        <v>176</v>
      </c>
      <c r="O25" s="180">
        <f>总表!O216</f>
        <v>184</v>
      </c>
      <c r="P25" s="180">
        <f>总表!P216</f>
        <v>142</v>
      </c>
      <c r="Q25" s="180">
        <f>总表!Q216</f>
        <v>180</v>
      </c>
      <c r="R25" s="180">
        <f>总表!R216</f>
        <v>119</v>
      </c>
      <c r="S25" s="180">
        <f>总表!S216</f>
        <v>235</v>
      </c>
      <c r="T25" s="180">
        <f>总表!T216</f>
        <v>199</v>
      </c>
      <c r="U25" s="181">
        <f>总表!U216</f>
        <v>174</v>
      </c>
    </row>
    <row r="26" ht="18" customHeight="1" spans="1:21">
      <c r="A26" s="106">
        <v>190628</v>
      </c>
      <c r="B26" s="107" t="s">
        <v>248</v>
      </c>
      <c r="C26" s="105">
        <v>38</v>
      </c>
      <c r="D26" s="105">
        <v>19</v>
      </c>
      <c r="E26" s="105">
        <v>52</v>
      </c>
      <c r="F26" s="105">
        <v>70</v>
      </c>
      <c r="G26" s="105">
        <v>40</v>
      </c>
      <c r="H26" s="105">
        <v>39</v>
      </c>
      <c r="I26" s="105">
        <v>28</v>
      </c>
      <c r="J26" s="105">
        <v>32</v>
      </c>
      <c r="K26" s="180">
        <f t="shared" si="0"/>
        <v>318</v>
      </c>
      <c r="L26" s="180">
        <f t="shared" ref="L26:L38" si="2">RANK(K26,$K$2:$K$38,0)</f>
        <v>35</v>
      </c>
      <c r="M26" s="180">
        <f>总表!L217</f>
        <v>269</v>
      </c>
      <c r="N26" s="180">
        <f>总表!N217</f>
        <v>287</v>
      </c>
      <c r="O26" s="180">
        <f>总表!O217</f>
        <v>256</v>
      </c>
      <c r="P26" s="180">
        <f>总表!P217</f>
        <v>204</v>
      </c>
      <c r="Q26" s="180">
        <f>总表!Q217</f>
        <v>190</v>
      </c>
      <c r="R26" s="180">
        <f>总表!R217</f>
        <v>269</v>
      </c>
      <c r="S26" s="180">
        <f>总表!S217</f>
        <v>244</v>
      </c>
      <c r="T26" s="180">
        <f>总表!T217</f>
        <v>285</v>
      </c>
      <c r="U26" s="181">
        <f>总表!U217</f>
        <v>269</v>
      </c>
    </row>
    <row r="27" ht="18" customHeight="1" spans="1:21">
      <c r="A27" s="106">
        <v>190629</v>
      </c>
      <c r="B27" s="107" t="s">
        <v>249</v>
      </c>
      <c r="C27" s="105">
        <v>80.5</v>
      </c>
      <c r="D27" s="105">
        <v>98</v>
      </c>
      <c r="E27" s="105">
        <v>85.5</v>
      </c>
      <c r="F27" s="105">
        <v>90</v>
      </c>
      <c r="G27" s="105">
        <v>86</v>
      </c>
      <c r="H27" s="105">
        <v>93</v>
      </c>
      <c r="I27" s="105">
        <v>97</v>
      </c>
      <c r="J27" s="105">
        <v>85</v>
      </c>
      <c r="K27" s="180">
        <f t="shared" si="0"/>
        <v>715</v>
      </c>
      <c r="L27" s="180">
        <f t="shared" si="2"/>
        <v>1</v>
      </c>
      <c r="M27" s="180">
        <f>总表!L218</f>
        <v>28</v>
      </c>
      <c r="N27" s="180">
        <f>总表!N218</f>
        <v>138</v>
      </c>
      <c r="O27" s="180">
        <f>总表!O218</f>
        <v>33</v>
      </c>
      <c r="P27" s="180">
        <f>总表!P218</f>
        <v>70</v>
      </c>
      <c r="Q27" s="180">
        <f>总表!Q218</f>
        <v>13</v>
      </c>
      <c r="R27" s="180">
        <f>总表!R218</f>
        <v>36</v>
      </c>
      <c r="S27" s="180">
        <f>总表!S218</f>
        <v>14</v>
      </c>
      <c r="T27" s="180">
        <f>总表!T218</f>
        <v>4</v>
      </c>
      <c r="U27" s="181">
        <f>总表!U218</f>
        <v>51</v>
      </c>
    </row>
    <row r="28" ht="18" customHeight="1" spans="1:21">
      <c r="A28" s="106">
        <v>190630</v>
      </c>
      <c r="B28" s="107" t="s">
        <v>250</v>
      </c>
      <c r="C28" s="105">
        <v>71.5</v>
      </c>
      <c r="D28" s="105">
        <v>68</v>
      </c>
      <c r="E28" s="105">
        <v>82.5</v>
      </c>
      <c r="F28" s="105">
        <v>75</v>
      </c>
      <c r="G28" s="105">
        <v>74</v>
      </c>
      <c r="H28" s="105">
        <v>71</v>
      </c>
      <c r="I28" s="105">
        <v>66</v>
      </c>
      <c r="J28" s="105">
        <v>57</v>
      </c>
      <c r="K28" s="180">
        <f t="shared" si="0"/>
        <v>565</v>
      </c>
      <c r="L28" s="180">
        <f t="shared" si="2"/>
        <v>16</v>
      </c>
      <c r="M28" s="180">
        <f>总表!L219</f>
        <v>129</v>
      </c>
      <c r="N28" s="180">
        <f>总表!N219</f>
        <v>195</v>
      </c>
      <c r="O28" s="180">
        <f>总表!O219</f>
        <v>119</v>
      </c>
      <c r="P28" s="180">
        <f>总表!P219</f>
        <v>85</v>
      </c>
      <c r="Q28" s="180">
        <f>总表!Q219</f>
        <v>147</v>
      </c>
      <c r="R28" s="180">
        <f>总表!R219</f>
        <v>131</v>
      </c>
      <c r="S28" s="180">
        <f>总表!S219</f>
        <v>91</v>
      </c>
      <c r="T28" s="180">
        <f>总表!T219</f>
        <v>137</v>
      </c>
      <c r="U28" s="181">
        <f>总表!U219</f>
        <v>174</v>
      </c>
    </row>
    <row r="29" ht="18" customHeight="1" spans="1:21">
      <c r="A29" s="106">
        <v>190631</v>
      </c>
      <c r="B29" s="107" t="s">
        <v>251</v>
      </c>
      <c r="C29" s="105">
        <v>39.5</v>
      </c>
      <c r="D29" s="105">
        <v>35</v>
      </c>
      <c r="E29" s="105">
        <v>27.5</v>
      </c>
      <c r="F29" s="105">
        <v>60</v>
      </c>
      <c r="G29" s="105">
        <v>54</v>
      </c>
      <c r="H29" s="105">
        <v>43</v>
      </c>
      <c r="I29" s="105">
        <v>62</v>
      </c>
      <c r="J29" s="105">
        <v>44</v>
      </c>
      <c r="K29" s="180">
        <f t="shared" si="0"/>
        <v>365</v>
      </c>
      <c r="L29" s="180">
        <f t="shared" si="2"/>
        <v>34</v>
      </c>
      <c r="M29" s="180">
        <f>总表!L220</f>
        <v>249</v>
      </c>
      <c r="N29" s="180">
        <f>总表!N220</f>
        <v>284</v>
      </c>
      <c r="O29" s="180">
        <f>总表!O220</f>
        <v>215</v>
      </c>
      <c r="P29" s="180">
        <f>总表!P220</f>
        <v>284</v>
      </c>
      <c r="Q29" s="180">
        <f>总表!Q220</f>
        <v>250</v>
      </c>
      <c r="R29" s="180">
        <f>总表!R220</f>
        <v>239</v>
      </c>
      <c r="S29" s="180">
        <f>总表!S220</f>
        <v>224</v>
      </c>
      <c r="T29" s="180">
        <f>总表!T220</f>
        <v>159</v>
      </c>
      <c r="U29" s="181">
        <f>总表!U220</f>
        <v>229</v>
      </c>
    </row>
    <row r="30" ht="18" customHeight="1" spans="1:21">
      <c r="A30" s="106">
        <v>190632</v>
      </c>
      <c r="B30" s="107" t="s">
        <v>252</v>
      </c>
      <c r="C30" s="105">
        <v>80</v>
      </c>
      <c r="D30" s="105">
        <v>55.5</v>
      </c>
      <c r="E30" s="105">
        <v>81</v>
      </c>
      <c r="F30" s="105">
        <v>80</v>
      </c>
      <c r="G30" s="105">
        <v>83</v>
      </c>
      <c r="H30" s="105">
        <v>70</v>
      </c>
      <c r="I30" s="105">
        <v>77</v>
      </c>
      <c r="J30" s="105">
        <v>57</v>
      </c>
      <c r="K30" s="180">
        <f t="shared" si="0"/>
        <v>583.5</v>
      </c>
      <c r="L30" s="180">
        <f t="shared" si="2"/>
        <v>12</v>
      </c>
      <c r="M30" s="180">
        <f>总表!L221</f>
        <v>116</v>
      </c>
      <c r="N30" s="180">
        <f>总表!N221</f>
        <v>143</v>
      </c>
      <c r="O30" s="180">
        <f>总表!O221</f>
        <v>165</v>
      </c>
      <c r="P30" s="180">
        <f>总表!P221</f>
        <v>89</v>
      </c>
      <c r="Q30" s="180">
        <f>总表!Q221</f>
        <v>96</v>
      </c>
      <c r="R30" s="180">
        <f>总表!R221</f>
        <v>58</v>
      </c>
      <c r="S30" s="180">
        <f>总表!S221</f>
        <v>93</v>
      </c>
      <c r="T30" s="180">
        <f>总表!T221</f>
        <v>86</v>
      </c>
      <c r="U30" s="181">
        <f>总表!U221</f>
        <v>174</v>
      </c>
    </row>
    <row r="31" ht="18" customHeight="1" spans="1:21">
      <c r="A31" s="106">
        <v>190633</v>
      </c>
      <c r="B31" s="107" t="s">
        <v>253</v>
      </c>
      <c r="C31" s="105">
        <v>71.5</v>
      </c>
      <c r="D31" s="105">
        <v>45</v>
      </c>
      <c r="E31" s="105">
        <v>72</v>
      </c>
      <c r="F31" s="105">
        <v>73</v>
      </c>
      <c r="G31" s="105">
        <v>29</v>
      </c>
      <c r="H31" s="105">
        <v>34</v>
      </c>
      <c r="I31" s="105">
        <v>44</v>
      </c>
      <c r="J31" s="105">
        <v>45</v>
      </c>
      <c r="K31" s="180">
        <f t="shared" si="0"/>
        <v>413.5</v>
      </c>
      <c r="L31" s="180">
        <f t="shared" si="2"/>
        <v>30</v>
      </c>
      <c r="M31" s="180">
        <f>总表!L222</f>
        <v>232</v>
      </c>
      <c r="N31" s="180">
        <f>总表!N222</f>
        <v>195</v>
      </c>
      <c r="O31" s="180">
        <f>总表!O222</f>
        <v>192</v>
      </c>
      <c r="P31" s="180">
        <f>总表!P222</f>
        <v>119</v>
      </c>
      <c r="Q31" s="180">
        <f>总表!Q222</f>
        <v>167</v>
      </c>
      <c r="R31" s="180">
        <f>总表!R222</f>
        <v>287</v>
      </c>
      <c r="S31" s="180">
        <f>总表!S222</f>
        <v>260</v>
      </c>
      <c r="T31" s="180">
        <f>总表!T222</f>
        <v>244</v>
      </c>
      <c r="U31" s="181">
        <f>总表!U222</f>
        <v>226</v>
      </c>
    </row>
    <row r="32" ht="18" customHeight="1" spans="1:21">
      <c r="A32" s="106">
        <v>190635</v>
      </c>
      <c r="B32" s="107" t="s">
        <v>254</v>
      </c>
      <c r="C32" s="105">
        <v>66.5</v>
      </c>
      <c r="D32" s="105">
        <v>56</v>
      </c>
      <c r="E32" s="105">
        <v>92.5</v>
      </c>
      <c r="F32" s="105">
        <v>76</v>
      </c>
      <c r="G32" s="105">
        <v>43</v>
      </c>
      <c r="H32" s="105">
        <v>58</v>
      </c>
      <c r="I32" s="105">
        <v>74</v>
      </c>
      <c r="J32" s="105">
        <v>56</v>
      </c>
      <c r="K32" s="180">
        <f t="shared" si="0"/>
        <v>522</v>
      </c>
      <c r="L32" s="180">
        <f t="shared" si="2"/>
        <v>22</v>
      </c>
      <c r="M32" s="180">
        <f>总表!L223</f>
        <v>156</v>
      </c>
      <c r="N32" s="180">
        <f>总表!N223</f>
        <v>226</v>
      </c>
      <c r="O32" s="180">
        <f>总表!O223</f>
        <v>163</v>
      </c>
      <c r="P32" s="180">
        <f>总表!P223</f>
        <v>42</v>
      </c>
      <c r="Q32" s="180">
        <f>总表!Q223</f>
        <v>135</v>
      </c>
      <c r="R32" s="180">
        <f>总表!R223</f>
        <v>263</v>
      </c>
      <c r="S32" s="180">
        <f>总表!S223</f>
        <v>146</v>
      </c>
      <c r="T32" s="180">
        <f>总表!T223</f>
        <v>102</v>
      </c>
      <c r="U32" s="181">
        <f>总表!U223</f>
        <v>182</v>
      </c>
    </row>
    <row r="33" ht="18" customHeight="1" spans="1:21">
      <c r="A33" s="106">
        <v>190636</v>
      </c>
      <c r="B33" s="107" t="s">
        <v>255</v>
      </c>
      <c r="C33" s="105">
        <v>59</v>
      </c>
      <c r="D33" s="105">
        <v>26.5</v>
      </c>
      <c r="E33" s="105">
        <v>98</v>
      </c>
      <c r="F33" s="105">
        <v>72</v>
      </c>
      <c r="G33" s="105">
        <v>70</v>
      </c>
      <c r="H33" s="105">
        <v>48</v>
      </c>
      <c r="I33" s="105">
        <v>41</v>
      </c>
      <c r="J33" s="105">
        <v>75</v>
      </c>
      <c r="K33" s="180">
        <f t="shared" si="0"/>
        <v>489.5</v>
      </c>
      <c r="L33" s="180">
        <f t="shared" si="2"/>
        <v>23</v>
      </c>
      <c r="M33" s="180">
        <f>总表!L224</f>
        <v>176</v>
      </c>
      <c r="N33" s="180">
        <f>总表!N224</f>
        <v>256</v>
      </c>
      <c r="O33" s="180">
        <f>总表!O224</f>
        <v>239</v>
      </c>
      <c r="P33" s="180">
        <f>总表!P224</f>
        <v>28</v>
      </c>
      <c r="Q33" s="180">
        <f>总表!Q224</f>
        <v>173</v>
      </c>
      <c r="R33" s="180">
        <f>总表!R224</f>
        <v>156</v>
      </c>
      <c r="S33" s="180">
        <f>总表!S224</f>
        <v>198</v>
      </c>
      <c r="T33" s="180">
        <f>总表!T224</f>
        <v>253</v>
      </c>
      <c r="U33" s="181">
        <f>总表!U224</f>
        <v>109</v>
      </c>
    </row>
    <row r="34" ht="18" customHeight="1" spans="1:21">
      <c r="A34" s="106">
        <v>190637</v>
      </c>
      <c r="B34" s="107" t="s">
        <v>256</v>
      </c>
      <c r="C34" s="105">
        <v>52.5</v>
      </c>
      <c r="D34" s="105">
        <v>28</v>
      </c>
      <c r="E34" s="105">
        <v>56</v>
      </c>
      <c r="F34" s="105">
        <v>41</v>
      </c>
      <c r="G34" s="105">
        <v>53</v>
      </c>
      <c r="H34" s="105">
        <v>47</v>
      </c>
      <c r="I34" s="105">
        <v>46</v>
      </c>
      <c r="J34" s="105">
        <v>49</v>
      </c>
      <c r="K34" s="180">
        <f t="shared" si="0"/>
        <v>372.5</v>
      </c>
      <c r="L34" s="180">
        <f t="shared" si="2"/>
        <v>32</v>
      </c>
      <c r="M34" s="180">
        <f>总表!L225</f>
        <v>244</v>
      </c>
      <c r="N34" s="180">
        <f>总表!N225</f>
        <v>275</v>
      </c>
      <c r="O34" s="180">
        <f>总表!O225</f>
        <v>234</v>
      </c>
      <c r="P34" s="180">
        <f>总表!P225</f>
        <v>190</v>
      </c>
      <c r="Q34" s="180">
        <f>总表!Q225</f>
        <v>292</v>
      </c>
      <c r="R34" s="180">
        <f>总表!R225</f>
        <v>242</v>
      </c>
      <c r="S34" s="180">
        <f>总表!S225</f>
        <v>203</v>
      </c>
      <c r="T34" s="180">
        <f>总表!T225</f>
        <v>233</v>
      </c>
      <c r="U34" s="181">
        <f>总表!U225</f>
        <v>210</v>
      </c>
    </row>
    <row r="35" ht="18" customHeight="1" spans="1:21">
      <c r="A35" s="106">
        <v>190638</v>
      </c>
      <c r="B35" s="107" t="s">
        <v>257</v>
      </c>
      <c r="C35" s="105">
        <v>75</v>
      </c>
      <c r="D35" s="105">
        <v>62.5</v>
      </c>
      <c r="E35" s="105">
        <v>58.5</v>
      </c>
      <c r="F35" s="105">
        <v>74</v>
      </c>
      <c r="G35" s="105">
        <v>73</v>
      </c>
      <c r="H35" s="105">
        <v>52</v>
      </c>
      <c r="I35" s="105">
        <v>87</v>
      </c>
      <c r="J35" s="105">
        <v>47</v>
      </c>
      <c r="K35" s="180">
        <f t="shared" si="0"/>
        <v>529</v>
      </c>
      <c r="L35" s="180">
        <f t="shared" si="2"/>
        <v>21</v>
      </c>
      <c r="M35" s="180">
        <f>总表!L226</f>
        <v>150</v>
      </c>
      <c r="N35" s="180">
        <f>总表!N226</f>
        <v>176</v>
      </c>
      <c r="O35" s="180">
        <f>总表!O226</f>
        <v>141</v>
      </c>
      <c r="P35" s="180">
        <f>总表!P226</f>
        <v>175</v>
      </c>
      <c r="Q35" s="180">
        <f>总表!Q226</f>
        <v>163</v>
      </c>
      <c r="R35" s="180">
        <f>总表!R226</f>
        <v>141</v>
      </c>
      <c r="S35" s="180">
        <f>总表!S226</f>
        <v>176</v>
      </c>
      <c r="T35" s="180">
        <f>总表!T226</f>
        <v>36</v>
      </c>
      <c r="U35" s="181">
        <f>总表!U226</f>
        <v>216</v>
      </c>
    </row>
    <row r="36" ht="18" customHeight="1" spans="1:21">
      <c r="A36" s="106">
        <v>190639</v>
      </c>
      <c r="B36" s="107" t="s">
        <v>258</v>
      </c>
      <c r="C36" s="105">
        <v>94.5</v>
      </c>
      <c r="D36" s="105">
        <v>102.5</v>
      </c>
      <c r="E36" s="105">
        <v>85</v>
      </c>
      <c r="F36" s="105">
        <v>78</v>
      </c>
      <c r="G36" s="105">
        <v>66</v>
      </c>
      <c r="H36" s="105">
        <v>56</v>
      </c>
      <c r="I36" s="105">
        <v>62</v>
      </c>
      <c r="J36" s="105">
        <v>89</v>
      </c>
      <c r="K36" s="180">
        <f t="shared" si="0"/>
        <v>633</v>
      </c>
      <c r="L36" s="180">
        <f t="shared" si="2"/>
        <v>7</v>
      </c>
      <c r="M36" s="180">
        <f>总表!L227</f>
        <v>73</v>
      </c>
      <c r="N36" s="180">
        <f>总表!N227</f>
        <v>41</v>
      </c>
      <c r="O36" s="180">
        <f>总表!O227</f>
        <v>19</v>
      </c>
      <c r="P36" s="180">
        <f>总表!P227</f>
        <v>72</v>
      </c>
      <c r="Q36" s="180">
        <f>总表!Q227</f>
        <v>114</v>
      </c>
      <c r="R36" s="180">
        <f>总表!R227</f>
        <v>183</v>
      </c>
      <c r="S36" s="180">
        <f>总表!S227</f>
        <v>158</v>
      </c>
      <c r="T36" s="180">
        <f>总表!T227</f>
        <v>159</v>
      </c>
      <c r="U36" s="181">
        <f>总表!U227</f>
        <v>30</v>
      </c>
    </row>
    <row r="37" ht="18" customHeight="1" spans="1:21">
      <c r="A37" s="106">
        <v>190640</v>
      </c>
      <c r="B37" s="107" t="s">
        <v>259</v>
      </c>
      <c r="C37" s="105">
        <v>88</v>
      </c>
      <c r="D37" s="105">
        <v>74.5</v>
      </c>
      <c r="E37" s="105">
        <v>99.5</v>
      </c>
      <c r="F37" s="105">
        <v>82</v>
      </c>
      <c r="G37" s="105">
        <v>89</v>
      </c>
      <c r="H37" s="105">
        <v>89</v>
      </c>
      <c r="I37" s="105">
        <v>85</v>
      </c>
      <c r="J37" s="105">
        <v>80</v>
      </c>
      <c r="K37" s="180">
        <f t="shared" si="0"/>
        <v>687</v>
      </c>
      <c r="L37" s="180">
        <f t="shared" si="2"/>
        <v>3</v>
      </c>
      <c r="M37" s="180">
        <f>总表!L228</f>
        <v>42</v>
      </c>
      <c r="N37" s="180">
        <f>总表!N228</f>
        <v>85</v>
      </c>
      <c r="O37" s="180">
        <f>总表!O228</f>
        <v>94</v>
      </c>
      <c r="P37" s="180">
        <f>总表!P228</f>
        <v>23</v>
      </c>
      <c r="Q37" s="180">
        <f>总表!Q228</f>
        <v>73</v>
      </c>
      <c r="R37" s="180">
        <f>总表!R228</f>
        <v>21</v>
      </c>
      <c r="S37" s="180">
        <f>总表!S228</f>
        <v>29</v>
      </c>
      <c r="T37" s="180">
        <f>总表!T228</f>
        <v>44</v>
      </c>
      <c r="U37" s="181">
        <f>总表!U228</f>
        <v>81</v>
      </c>
    </row>
    <row r="38" ht="18" customHeight="1" spans="1:21">
      <c r="A38" s="106">
        <v>190641</v>
      </c>
      <c r="B38" s="107" t="s">
        <v>260</v>
      </c>
      <c r="C38" s="105">
        <v>64.5</v>
      </c>
      <c r="D38" s="105">
        <v>52.5</v>
      </c>
      <c r="E38" s="105">
        <v>64</v>
      </c>
      <c r="F38" s="105">
        <v>72</v>
      </c>
      <c r="G38" s="105">
        <v>55</v>
      </c>
      <c r="H38" s="105">
        <v>38</v>
      </c>
      <c r="I38" s="105">
        <v>67</v>
      </c>
      <c r="J38" s="105">
        <v>67</v>
      </c>
      <c r="K38" s="180">
        <f t="shared" si="0"/>
        <v>480</v>
      </c>
      <c r="L38" s="180">
        <f t="shared" si="2"/>
        <v>27</v>
      </c>
      <c r="M38" s="180">
        <f>总表!L229</f>
        <v>188</v>
      </c>
      <c r="N38" s="180">
        <f>总表!N229</f>
        <v>235</v>
      </c>
      <c r="O38" s="180">
        <f>总表!O229</f>
        <v>174</v>
      </c>
      <c r="P38" s="180">
        <f>总表!P229</f>
        <v>147</v>
      </c>
      <c r="Q38" s="180">
        <f>总表!Q229</f>
        <v>173</v>
      </c>
      <c r="R38" s="180">
        <f>总表!R229</f>
        <v>235</v>
      </c>
      <c r="S38" s="180">
        <f>总表!S229</f>
        <v>249</v>
      </c>
      <c r="T38" s="180">
        <f>总表!T229</f>
        <v>132</v>
      </c>
      <c r="U38" s="181">
        <f>总表!U229</f>
        <v>137</v>
      </c>
    </row>
    <row r="39" ht="18" customHeight="1" spans="1:13">
      <c r="A39" s="170"/>
      <c r="B39" s="170" t="s">
        <v>10</v>
      </c>
      <c r="C39" s="171">
        <f t="shared" ref="C39:K39" si="3">SUM(C2:C38)</f>
        <v>2601.5</v>
      </c>
      <c r="D39" s="171">
        <f t="shared" si="3"/>
        <v>2070</v>
      </c>
      <c r="E39" s="171">
        <f t="shared" si="3"/>
        <v>2675.5</v>
      </c>
      <c r="F39" s="171">
        <f t="shared" si="3"/>
        <v>2735</v>
      </c>
      <c r="G39" s="171">
        <f t="shared" si="3"/>
        <v>2390</v>
      </c>
      <c r="H39" s="171">
        <f t="shared" si="3"/>
        <v>2090</v>
      </c>
      <c r="I39" s="171">
        <f t="shared" si="3"/>
        <v>2334</v>
      </c>
      <c r="J39" s="171">
        <f t="shared" si="3"/>
        <v>2306</v>
      </c>
      <c r="K39" s="171">
        <f t="shared" si="3"/>
        <v>19202</v>
      </c>
      <c r="L39" s="170"/>
      <c r="M39" s="170"/>
    </row>
    <row r="40" ht="18" customHeight="1" spans="2:11">
      <c r="B40" s="172" t="s">
        <v>60</v>
      </c>
      <c r="C40" s="173">
        <f t="shared" ref="C40:K40" si="4">AVERAGE(C2:C38)</f>
        <v>70.3108108108108</v>
      </c>
      <c r="D40" s="173">
        <f t="shared" si="4"/>
        <v>55.9459459459459</v>
      </c>
      <c r="E40" s="173">
        <f t="shared" si="4"/>
        <v>72.3108108108108</v>
      </c>
      <c r="F40" s="173">
        <f t="shared" si="4"/>
        <v>73.9189189189189</v>
      </c>
      <c r="G40" s="173">
        <f t="shared" si="4"/>
        <v>64.5945945945946</v>
      </c>
      <c r="H40" s="173">
        <f t="shared" si="4"/>
        <v>56.4864864864865</v>
      </c>
      <c r="I40" s="173">
        <f t="shared" si="4"/>
        <v>63.0810810810811</v>
      </c>
      <c r="J40" s="173">
        <f t="shared" si="4"/>
        <v>62.3243243243243</v>
      </c>
      <c r="K40" s="184">
        <f t="shared" si="4"/>
        <v>518.972972972973</v>
      </c>
    </row>
    <row r="41" ht="26.25" customHeight="1" spans="2:10">
      <c r="B41" s="174" t="s">
        <v>106</v>
      </c>
      <c r="C41" s="175">
        <f>COUNTIF(C2:C38,"&gt;=72")</f>
        <v>20</v>
      </c>
      <c r="D41" s="175">
        <f>COUNTIF(D2:D38,"&gt;=72")</f>
        <v>9</v>
      </c>
      <c r="E41" s="175">
        <f>COUNTIF(E2:E38,"&gt;=72")</f>
        <v>18</v>
      </c>
      <c r="F41" s="175">
        <f t="shared" ref="F41:J41" si="5">COUNTIF(F2:F38,"&gt;=60")</f>
        <v>34</v>
      </c>
      <c r="G41" s="175">
        <f t="shared" si="5"/>
        <v>25</v>
      </c>
      <c r="H41" s="175">
        <f t="shared" si="5"/>
        <v>14</v>
      </c>
      <c r="I41" s="175">
        <f t="shared" si="5"/>
        <v>25</v>
      </c>
      <c r="J41" s="175">
        <f t="shared" si="5"/>
        <v>21</v>
      </c>
    </row>
    <row r="42" ht="27.75" customHeight="1" spans="2:10">
      <c r="B42" s="174" t="s">
        <v>107</v>
      </c>
      <c r="C42" s="175">
        <f>COUNTIF(C2:C38,"&gt;=96")</f>
        <v>1</v>
      </c>
      <c r="D42" s="175">
        <f>COUNTIF(D2:D38,"&gt;=96")</f>
        <v>2</v>
      </c>
      <c r="E42" s="175">
        <f>COUNTIF(E2:E38,"&gt;=96")</f>
        <v>4</v>
      </c>
      <c r="F42" s="175">
        <f t="shared" ref="F42:J42" si="6">COUNTIF(F2:F38,"&gt;=80")</f>
        <v>14</v>
      </c>
      <c r="G42" s="175">
        <f t="shared" si="6"/>
        <v>9</v>
      </c>
      <c r="H42" s="175">
        <f t="shared" si="6"/>
        <v>5</v>
      </c>
      <c r="I42" s="175">
        <f t="shared" si="6"/>
        <v>7</v>
      </c>
      <c r="J42" s="175">
        <f t="shared" si="6"/>
        <v>7</v>
      </c>
    </row>
    <row r="43" ht="18" customHeight="1" spans="2:10">
      <c r="B43" s="174" t="s">
        <v>63</v>
      </c>
      <c r="C43" s="175">
        <f>COUNTIF(C2:C38,"&lt;72")</f>
        <v>17</v>
      </c>
      <c r="D43" s="175">
        <f>COUNTIF(D2:D38,"&lt;72")</f>
        <v>28</v>
      </c>
      <c r="E43" s="175">
        <f>COUNTIF(E2:E38,"&lt;72")</f>
        <v>19</v>
      </c>
      <c r="F43" s="175">
        <f t="shared" ref="F43:J43" si="7">COUNTIF(F2:F38,"&lt;60")</f>
        <v>3</v>
      </c>
      <c r="G43" s="175">
        <f t="shared" si="7"/>
        <v>12</v>
      </c>
      <c r="H43" s="175">
        <f t="shared" si="7"/>
        <v>23</v>
      </c>
      <c r="I43" s="175">
        <f t="shared" si="7"/>
        <v>12</v>
      </c>
      <c r="J43" s="175">
        <f t="shared" si="7"/>
        <v>16</v>
      </c>
    </row>
    <row r="44" ht="18" customHeight="1" spans="2:10">
      <c r="B44" s="174" t="s">
        <v>64</v>
      </c>
      <c r="C44" s="176">
        <f t="shared" ref="C44:J44" si="8">MAX(C2:C38)</f>
        <v>101</v>
      </c>
      <c r="D44" s="176">
        <f t="shared" si="8"/>
        <v>102.5</v>
      </c>
      <c r="E44" s="176">
        <f t="shared" si="8"/>
        <v>100.5</v>
      </c>
      <c r="F44" s="176">
        <f t="shared" si="8"/>
        <v>90</v>
      </c>
      <c r="G44" s="176">
        <f t="shared" si="8"/>
        <v>89</v>
      </c>
      <c r="H44" s="176">
        <f t="shared" si="8"/>
        <v>93</v>
      </c>
      <c r="I44" s="176">
        <f t="shared" si="8"/>
        <v>97</v>
      </c>
      <c r="J44" s="176">
        <f t="shared" si="8"/>
        <v>89</v>
      </c>
    </row>
    <row r="45" ht="18" customHeight="1" spans="2:10">
      <c r="B45" s="174" t="s">
        <v>65</v>
      </c>
      <c r="C45" s="176">
        <f t="shared" ref="C45:J45" si="9">MIN(C2:C38)</f>
        <v>16.5</v>
      </c>
      <c r="D45" s="176">
        <f t="shared" si="9"/>
        <v>3</v>
      </c>
      <c r="E45" s="176">
        <f t="shared" si="9"/>
        <v>27.5</v>
      </c>
      <c r="F45" s="176">
        <f t="shared" si="9"/>
        <v>41</v>
      </c>
      <c r="G45" s="176">
        <f t="shared" si="9"/>
        <v>18</v>
      </c>
      <c r="H45" s="176">
        <f t="shared" si="9"/>
        <v>25</v>
      </c>
      <c r="I45" s="176">
        <f t="shared" si="9"/>
        <v>28</v>
      </c>
      <c r="J45" s="176">
        <f t="shared" si="9"/>
        <v>29</v>
      </c>
    </row>
    <row r="46" ht="18" customHeight="1" spans="2:10">
      <c r="B46" s="174" t="s">
        <v>66</v>
      </c>
      <c r="C46" s="176">
        <f t="shared" ref="C46:J46" si="10">COUNT(C2:C38)</f>
        <v>37</v>
      </c>
      <c r="D46" s="176">
        <f t="shared" si="10"/>
        <v>37</v>
      </c>
      <c r="E46" s="176">
        <f t="shared" si="10"/>
        <v>37</v>
      </c>
      <c r="F46" s="176">
        <f t="shared" si="10"/>
        <v>37</v>
      </c>
      <c r="G46" s="176">
        <f t="shared" si="10"/>
        <v>37</v>
      </c>
      <c r="H46" s="176">
        <f t="shared" si="10"/>
        <v>37</v>
      </c>
      <c r="I46" s="176">
        <f t="shared" si="10"/>
        <v>37</v>
      </c>
      <c r="J46" s="176">
        <f t="shared" si="10"/>
        <v>37</v>
      </c>
    </row>
    <row r="47" ht="18" customHeight="1" spans="2:10">
      <c r="B47" s="174" t="s">
        <v>67</v>
      </c>
      <c r="C47" s="177">
        <f t="shared" ref="C47:J47" si="11">C42/C46*100</f>
        <v>2.7027027027027</v>
      </c>
      <c r="D47" s="177">
        <f t="shared" si="11"/>
        <v>5.40540540540541</v>
      </c>
      <c r="E47" s="177">
        <f t="shared" si="11"/>
        <v>10.8108108108108</v>
      </c>
      <c r="F47" s="177">
        <f t="shared" si="11"/>
        <v>37.8378378378378</v>
      </c>
      <c r="G47" s="177">
        <f t="shared" si="11"/>
        <v>24.3243243243243</v>
      </c>
      <c r="H47" s="177">
        <f t="shared" si="11"/>
        <v>13.5135135135135</v>
      </c>
      <c r="I47" s="177">
        <f t="shared" si="11"/>
        <v>18.9189189189189</v>
      </c>
      <c r="J47" s="177">
        <f t="shared" si="11"/>
        <v>18.9189189189189</v>
      </c>
    </row>
    <row r="48" ht="18" customHeight="1" spans="2:10">
      <c r="B48" s="174" t="s">
        <v>68</v>
      </c>
      <c r="C48" s="177">
        <f t="shared" ref="C48:J48" si="12">C41/C46*100</f>
        <v>54.0540540540541</v>
      </c>
      <c r="D48" s="177">
        <f t="shared" si="12"/>
        <v>24.3243243243243</v>
      </c>
      <c r="E48" s="177">
        <f t="shared" si="12"/>
        <v>48.6486486486487</v>
      </c>
      <c r="F48" s="177">
        <f t="shared" si="12"/>
        <v>91.8918918918919</v>
      </c>
      <c r="G48" s="177">
        <f t="shared" si="12"/>
        <v>67.5675675675676</v>
      </c>
      <c r="H48" s="177">
        <f t="shared" si="12"/>
        <v>37.8378378378378</v>
      </c>
      <c r="I48" s="177">
        <f t="shared" si="12"/>
        <v>67.5675675675676</v>
      </c>
      <c r="J48" s="177">
        <f t="shared" si="12"/>
        <v>56.7567567567568</v>
      </c>
    </row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L56" sqref="L56"/>
    </sheetView>
  </sheetViews>
  <sheetFormatPr defaultColWidth="9" defaultRowHeight="30" customHeight="1"/>
  <cols>
    <col min="1" max="1" width="10" style="167" customWidth="1"/>
    <col min="2" max="2" width="14.875" style="167" customWidth="1"/>
    <col min="3" max="13" width="8.625" style="167" customWidth="1"/>
    <col min="14" max="16384" width="9" style="167"/>
  </cols>
  <sheetData>
    <row r="1" customHeight="1" spans="1:21">
      <c r="A1" s="106" t="s">
        <v>0</v>
      </c>
      <c r="B1" s="106" t="s">
        <v>1</v>
      </c>
      <c r="C1" s="168" t="s">
        <v>2</v>
      </c>
      <c r="D1" s="168" t="s">
        <v>3</v>
      </c>
      <c r="E1" s="168" t="s">
        <v>4</v>
      </c>
      <c r="F1" s="169" t="s">
        <v>5</v>
      </c>
      <c r="G1" s="169" t="s">
        <v>6</v>
      </c>
      <c r="H1" s="169" t="s">
        <v>7</v>
      </c>
      <c r="I1" s="178" t="s">
        <v>8</v>
      </c>
      <c r="J1" s="178" t="s">
        <v>9</v>
      </c>
      <c r="K1" s="106" t="s">
        <v>10</v>
      </c>
      <c r="L1" s="106" t="s">
        <v>11</v>
      </c>
      <c r="M1" s="106" t="s">
        <v>12</v>
      </c>
      <c r="N1" s="146" t="s">
        <v>13</v>
      </c>
      <c r="O1" s="146" t="s">
        <v>14</v>
      </c>
      <c r="P1" s="146" t="s">
        <v>15</v>
      </c>
      <c r="Q1" s="146" t="s">
        <v>16</v>
      </c>
      <c r="R1" s="146" t="s">
        <v>17</v>
      </c>
      <c r="S1" s="146" t="s">
        <v>18</v>
      </c>
      <c r="T1" s="146" t="s">
        <v>19</v>
      </c>
      <c r="U1" s="146" t="s">
        <v>20</v>
      </c>
    </row>
    <row r="2" ht="18" customHeight="1" spans="1:21">
      <c r="A2" s="106">
        <v>190701</v>
      </c>
      <c r="B2" s="107" t="s">
        <v>261</v>
      </c>
      <c r="C2" s="105">
        <v>80.5</v>
      </c>
      <c r="D2" s="105">
        <v>79</v>
      </c>
      <c r="E2" s="105">
        <v>57</v>
      </c>
      <c r="F2" s="105">
        <v>84</v>
      </c>
      <c r="G2" s="105">
        <v>69</v>
      </c>
      <c r="H2" s="105">
        <v>43</v>
      </c>
      <c r="I2" s="105">
        <v>51</v>
      </c>
      <c r="J2" s="105">
        <v>74</v>
      </c>
      <c r="K2" s="180">
        <f t="shared" ref="K2:K37" si="0">C2+D2+E2+F2+G2+H2+I2+J2</f>
        <v>537.5</v>
      </c>
      <c r="L2" s="180">
        <f t="shared" ref="L2:L19" si="1">RANK(K2,$K$2:$K$37,0)</f>
        <v>14</v>
      </c>
      <c r="M2" s="114">
        <f>总表!L230</f>
        <v>142</v>
      </c>
      <c r="N2" s="114">
        <f>总表!N230</f>
        <v>138</v>
      </c>
      <c r="O2" s="114">
        <f>总表!O230</f>
        <v>71</v>
      </c>
      <c r="P2" s="114">
        <f>总表!P230</f>
        <v>183</v>
      </c>
      <c r="Q2" s="114">
        <f>总表!Q230</f>
        <v>51</v>
      </c>
      <c r="R2" s="114">
        <f>总表!R230</f>
        <v>162</v>
      </c>
      <c r="S2" s="114">
        <f>总表!S230</f>
        <v>224</v>
      </c>
      <c r="T2" s="114">
        <f>总表!T230</f>
        <v>221</v>
      </c>
      <c r="U2" s="181">
        <f>总表!U230</f>
        <v>118</v>
      </c>
    </row>
    <row r="3" ht="18" customHeight="1" spans="1:21">
      <c r="A3" s="106">
        <v>190702</v>
      </c>
      <c r="B3" s="107" t="s">
        <v>262</v>
      </c>
      <c r="C3" s="105">
        <v>90</v>
      </c>
      <c r="D3" s="105">
        <v>71</v>
      </c>
      <c r="E3" s="105">
        <v>77</v>
      </c>
      <c r="F3" s="105">
        <v>81</v>
      </c>
      <c r="G3" s="105">
        <v>82</v>
      </c>
      <c r="H3" s="105">
        <v>73</v>
      </c>
      <c r="I3" s="105">
        <v>69</v>
      </c>
      <c r="J3" s="105">
        <v>87</v>
      </c>
      <c r="K3" s="180">
        <f t="shared" si="0"/>
        <v>630</v>
      </c>
      <c r="L3" s="180">
        <f t="shared" si="1"/>
        <v>2</v>
      </c>
      <c r="M3" s="114">
        <f>总表!L231</f>
        <v>74</v>
      </c>
      <c r="N3" s="114">
        <f>总表!N231</f>
        <v>70</v>
      </c>
      <c r="O3" s="114">
        <f>总表!O231</f>
        <v>105</v>
      </c>
      <c r="P3" s="114">
        <f>总表!P231</f>
        <v>100</v>
      </c>
      <c r="Q3" s="114">
        <f>总表!Q231</f>
        <v>84</v>
      </c>
      <c r="R3" s="114">
        <f>总表!R231</f>
        <v>75</v>
      </c>
      <c r="S3" s="114">
        <f>总表!S231</f>
        <v>80</v>
      </c>
      <c r="T3" s="114">
        <f>总表!T231</f>
        <v>125</v>
      </c>
      <c r="U3" s="181">
        <f>总表!U231</f>
        <v>36</v>
      </c>
    </row>
    <row r="4" ht="18" customHeight="1" spans="1:21">
      <c r="A4" s="106">
        <v>190703</v>
      </c>
      <c r="B4" s="107" t="s">
        <v>263</v>
      </c>
      <c r="C4" s="105">
        <v>87</v>
      </c>
      <c r="D4" s="105">
        <v>91</v>
      </c>
      <c r="E4" s="105">
        <v>64.5</v>
      </c>
      <c r="F4" s="105">
        <v>84</v>
      </c>
      <c r="G4" s="105">
        <v>72</v>
      </c>
      <c r="H4" s="105">
        <v>46</v>
      </c>
      <c r="I4" s="105">
        <v>70</v>
      </c>
      <c r="J4" s="105">
        <v>70</v>
      </c>
      <c r="K4" s="180">
        <f t="shared" si="0"/>
        <v>584.5</v>
      </c>
      <c r="L4" s="180">
        <f t="shared" si="1"/>
        <v>7</v>
      </c>
      <c r="M4" s="114">
        <f>总表!L232</f>
        <v>115</v>
      </c>
      <c r="N4" s="114">
        <f>总表!N232</f>
        <v>92</v>
      </c>
      <c r="O4" s="114">
        <f>总表!O232</f>
        <v>44</v>
      </c>
      <c r="P4" s="114">
        <f>总表!P232</f>
        <v>145</v>
      </c>
      <c r="Q4" s="114">
        <f>总表!Q232</f>
        <v>51</v>
      </c>
      <c r="R4" s="114">
        <f>总表!R232</f>
        <v>145</v>
      </c>
      <c r="S4" s="114">
        <f>总表!S232</f>
        <v>210</v>
      </c>
      <c r="T4" s="114">
        <f>总表!T232</f>
        <v>121</v>
      </c>
      <c r="U4" s="181">
        <f>总表!U232</f>
        <v>129</v>
      </c>
    </row>
    <row r="5" ht="18" customHeight="1" spans="1:21">
      <c r="A5" s="106">
        <v>190704</v>
      </c>
      <c r="B5" s="107" t="s">
        <v>264</v>
      </c>
      <c r="C5" s="105">
        <v>77</v>
      </c>
      <c r="D5" s="105">
        <v>25</v>
      </c>
      <c r="E5" s="105">
        <v>55</v>
      </c>
      <c r="F5" s="105">
        <v>78</v>
      </c>
      <c r="G5" s="105">
        <v>63</v>
      </c>
      <c r="H5" s="105">
        <v>42</v>
      </c>
      <c r="I5" s="105">
        <v>40</v>
      </c>
      <c r="J5" s="105">
        <v>43</v>
      </c>
      <c r="K5" s="180">
        <f t="shared" si="0"/>
        <v>423</v>
      </c>
      <c r="L5" s="180">
        <f t="shared" si="1"/>
        <v>22</v>
      </c>
      <c r="M5" s="114">
        <f>总表!L233</f>
        <v>222</v>
      </c>
      <c r="N5" s="114">
        <f>总表!N233</f>
        <v>165</v>
      </c>
      <c r="O5" s="114">
        <f>总表!O233</f>
        <v>245</v>
      </c>
      <c r="P5" s="114">
        <f>总表!P233</f>
        <v>193</v>
      </c>
      <c r="Q5" s="114">
        <f>总表!Q233</f>
        <v>114</v>
      </c>
      <c r="R5" s="114">
        <f>总表!R233</f>
        <v>202</v>
      </c>
      <c r="S5" s="114">
        <f>总表!S233</f>
        <v>231</v>
      </c>
      <c r="T5" s="114">
        <f>总表!T233</f>
        <v>256</v>
      </c>
      <c r="U5" s="181">
        <f>总表!U233</f>
        <v>234</v>
      </c>
    </row>
    <row r="6" ht="18" customHeight="1" spans="1:21">
      <c r="A6" s="106">
        <v>190705</v>
      </c>
      <c r="B6" s="107" t="s">
        <v>265</v>
      </c>
      <c r="C6" s="105">
        <v>85.5</v>
      </c>
      <c r="D6" s="105">
        <v>81</v>
      </c>
      <c r="E6" s="105">
        <v>77</v>
      </c>
      <c r="F6" s="105">
        <v>79</v>
      </c>
      <c r="G6" s="105">
        <v>79</v>
      </c>
      <c r="H6" s="105">
        <v>77</v>
      </c>
      <c r="I6" s="105">
        <v>66</v>
      </c>
      <c r="J6" s="105">
        <v>85</v>
      </c>
      <c r="K6" s="180">
        <f t="shared" si="0"/>
        <v>629.5</v>
      </c>
      <c r="L6" s="180">
        <f t="shared" si="1"/>
        <v>3</v>
      </c>
      <c r="M6" s="114">
        <f>总表!L234</f>
        <v>75</v>
      </c>
      <c r="N6" s="114">
        <f>总表!N234</f>
        <v>106</v>
      </c>
      <c r="O6" s="114">
        <f>总表!O234</f>
        <v>62</v>
      </c>
      <c r="P6" s="114">
        <f>总表!P234</f>
        <v>100</v>
      </c>
      <c r="Q6" s="114">
        <f>总表!Q234</f>
        <v>103</v>
      </c>
      <c r="R6" s="114">
        <f>总表!R234</f>
        <v>97</v>
      </c>
      <c r="S6" s="114">
        <f>总表!S234</f>
        <v>64</v>
      </c>
      <c r="T6" s="114">
        <f>总表!T234</f>
        <v>137</v>
      </c>
      <c r="U6" s="181">
        <f>总表!U234</f>
        <v>51</v>
      </c>
    </row>
    <row r="7" ht="18" customHeight="1" spans="1:21">
      <c r="A7" s="106">
        <v>190706</v>
      </c>
      <c r="B7" s="107" t="s">
        <v>266</v>
      </c>
      <c r="C7" s="105">
        <v>31</v>
      </c>
      <c r="D7" s="105">
        <v>78.5</v>
      </c>
      <c r="E7" s="105">
        <v>57</v>
      </c>
      <c r="F7" s="105">
        <v>76</v>
      </c>
      <c r="G7" s="105">
        <v>59</v>
      </c>
      <c r="H7" s="105">
        <v>71</v>
      </c>
      <c r="I7" s="105">
        <v>72</v>
      </c>
      <c r="J7" s="105">
        <v>69</v>
      </c>
      <c r="K7" s="180">
        <f t="shared" si="0"/>
        <v>513.5</v>
      </c>
      <c r="L7" s="180">
        <f t="shared" si="1"/>
        <v>15</v>
      </c>
      <c r="M7" s="114">
        <f>总表!L235</f>
        <v>163</v>
      </c>
      <c r="N7" s="114">
        <f>总表!N235</f>
        <v>290</v>
      </c>
      <c r="O7" s="114">
        <f>总表!O235</f>
        <v>73</v>
      </c>
      <c r="P7" s="114">
        <f>总表!P235</f>
        <v>183</v>
      </c>
      <c r="Q7" s="114">
        <f>总表!Q235</f>
        <v>135</v>
      </c>
      <c r="R7" s="114">
        <f>总表!R235</f>
        <v>220</v>
      </c>
      <c r="S7" s="114">
        <f>总表!S235</f>
        <v>91</v>
      </c>
      <c r="T7" s="114">
        <f>总表!T235</f>
        <v>109</v>
      </c>
      <c r="U7" s="181">
        <f>总表!U235</f>
        <v>132</v>
      </c>
    </row>
    <row r="8" ht="18" customHeight="1" spans="1:21">
      <c r="A8" s="106">
        <v>190707</v>
      </c>
      <c r="B8" s="107" t="s">
        <v>267</v>
      </c>
      <c r="C8" s="105">
        <v>81</v>
      </c>
      <c r="D8" s="105">
        <v>31.5</v>
      </c>
      <c r="E8" s="105">
        <v>40.5</v>
      </c>
      <c r="F8" s="105">
        <v>75</v>
      </c>
      <c r="G8" s="105">
        <v>59</v>
      </c>
      <c r="H8" s="105">
        <v>54</v>
      </c>
      <c r="I8" s="105">
        <v>69</v>
      </c>
      <c r="J8" s="105">
        <v>59</v>
      </c>
      <c r="K8" s="180">
        <f t="shared" si="0"/>
        <v>469</v>
      </c>
      <c r="L8" s="180">
        <f t="shared" si="1"/>
        <v>19</v>
      </c>
      <c r="M8" s="114">
        <f>总表!L236</f>
        <v>197</v>
      </c>
      <c r="N8" s="114">
        <f>总表!N236</f>
        <v>134</v>
      </c>
      <c r="O8" s="114">
        <f>总表!O236</f>
        <v>224</v>
      </c>
      <c r="P8" s="114">
        <f>总表!P236</f>
        <v>245</v>
      </c>
      <c r="Q8" s="114">
        <f>总表!Q236</f>
        <v>147</v>
      </c>
      <c r="R8" s="114">
        <f>总表!R236</f>
        <v>220</v>
      </c>
      <c r="S8" s="114">
        <f>总表!S236</f>
        <v>170</v>
      </c>
      <c r="T8" s="114">
        <f>总表!T236</f>
        <v>125</v>
      </c>
      <c r="U8" s="181">
        <f>总表!U236</f>
        <v>164</v>
      </c>
    </row>
    <row r="9" ht="18" customHeight="1" spans="1:21">
      <c r="A9" s="106">
        <v>190708</v>
      </c>
      <c r="B9" s="107" t="s">
        <v>268</v>
      </c>
      <c r="C9" s="105">
        <v>77.5</v>
      </c>
      <c r="D9" s="105">
        <v>94</v>
      </c>
      <c r="E9" s="105">
        <v>57</v>
      </c>
      <c r="F9" s="105">
        <v>71</v>
      </c>
      <c r="G9" s="105">
        <v>72</v>
      </c>
      <c r="H9" s="105">
        <v>56</v>
      </c>
      <c r="I9" s="105">
        <v>54</v>
      </c>
      <c r="J9" s="105">
        <v>87</v>
      </c>
      <c r="K9" s="180">
        <f t="shared" si="0"/>
        <v>568.5</v>
      </c>
      <c r="L9" s="180">
        <f t="shared" si="1"/>
        <v>10</v>
      </c>
      <c r="M9" s="114">
        <f>总表!L237</f>
        <v>125</v>
      </c>
      <c r="N9" s="114">
        <f>总表!N237</f>
        <v>162</v>
      </c>
      <c r="O9" s="114">
        <f>总表!O237</f>
        <v>40</v>
      </c>
      <c r="P9" s="114">
        <f>总表!P237</f>
        <v>183</v>
      </c>
      <c r="Q9" s="114">
        <f>总表!Q237</f>
        <v>180</v>
      </c>
      <c r="R9" s="114">
        <f>总表!R237</f>
        <v>145</v>
      </c>
      <c r="S9" s="114">
        <f>总表!S237</f>
        <v>158</v>
      </c>
      <c r="T9" s="114">
        <f>总表!T237</f>
        <v>204</v>
      </c>
      <c r="U9" s="181">
        <f>总表!U237</f>
        <v>36</v>
      </c>
    </row>
    <row r="10" ht="18" customHeight="1" spans="1:21">
      <c r="A10" s="106">
        <v>190709</v>
      </c>
      <c r="B10" s="107" t="s">
        <v>269</v>
      </c>
      <c r="C10" s="105">
        <v>72</v>
      </c>
      <c r="D10" s="105">
        <v>9</v>
      </c>
      <c r="E10" s="105">
        <v>36</v>
      </c>
      <c r="F10" s="105">
        <v>75</v>
      </c>
      <c r="G10" s="105">
        <v>51</v>
      </c>
      <c r="H10" s="105">
        <v>27</v>
      </c>
      <c r="I10" s="105">
        <v>42</v>
      </c>
      <c r="J10" s="105">
        <v>32</v>
      </c>
      <c r="K10" s="180">
        <f t="shared" si="0"/>
        <v>344</v>
      </c>
      <c r="L10" s="180">
        <f t="shared" si="1"/>
        <v>27</v>
      </c>
      <c r="M10" s="114">
        <f>总表!L238</f>
        <v>261</v>
      </c>
      <c r="N10" s="114">
        <f>总表!N238</f>
        <v>193</v>
      </c>
      <c r="O10" s="114">
        <f>总表!O238</f>
        <v>287</v>
      </c>
      <c r="P10" s="114">
        <f>总表!P238</f>
        <v>254</v>
      </c>
      <c r="Q10" s="114">
        <f>总表!Q238</f>
        <v>147</v>
      </c>
      <c r="R10" s="114">
        <f>总表!R238</f>
        <v>244</v>
      </c>
      <c r="S10" s="114">
        <f>总表!S238</f>
        <v>272</v>
      </c>
      <c r="T10" s="114">
        <f>总表!T238</f>
        <v>250</v>
      </c>
      <c r="U10" s="181">
        <f>总表!U238</f>
        <v>269</v>
      </c>
    </row>
    <row r="11" ht="18" customHeight="1" spans="1:21">
      <c r="A11" s="106">
        <v>190710</v>
      </c>
      <c r="B11" s="107" t="s">
        <v>270</v>
      </c>
      <c r="C11" s="105">
        <v>79.5</v>
      </c>
      <c r="D11" s="105">
        <v>39.5</v>
      </c>
      <c r="E11" s="105">
        <v>62</v>
      </c>
      <c r="F11" s="105">
        <v>78</v>
      </c>
      <c r="G11" s="105">
        <v>68</v>
      </c>
      <c r="H11" s="105">
        <v>46</v>
      </c>
      <c r="I11" s="105">
        <v>53</v>
      </c>
      <c r="J11" s="105">
        <v>42</v>
      </c>
      <c r="K11" s="180">
        <f t="shared" si="0"/>
        <v>468</v>
      </c>
      <c r="L11" s="180">
        <f t="shared" si="1"/>
        <v>20</v>
      </c>
      <c r="M11" s="114">
        <f>总表!L239</f>
        <v>199</v>
      </c>
      <c r="N11" s="114">
        <f>总表!N239</f>
        <v>146</v>
      </c>
      <c r="O11" s="114">
        <f>总表!O239</f>
        <v>205</v>
      </c>
      <c r="P11" s="114">
        <f>总表!P239</f>
        <v>154</v>
      </c>
      <c r="Q11" s="114">
        <f>总表!Q239</f>
        <v>114</v>
      </c>
      <c r="R11" s="114">
        <f>总表!R239</f>
        <v>174</v>
      </c>
      <c r="S11" s="114">
        <f>总表!S239</f>
        <v>210</v>
      </c>
      <c r="T11" s="114">
        <f>总表!T239</f>
        <v>211</v>
      </c>
      <c r="U11" s="181">
        <f>总表!U239</f>
        <v>241</v>
      </c>
    </row>
    <row r="12" ht="18" customHeight="1" spans="1:21">
      <c r="A12" s="106">
        <v>190711</v>
      </c>
      <c r="B12" s="107" t="s">
        <v>271</v>
      </c>
      <c r="C12" s="105">
        <v>68.5</v>
      </c>
      <c r="D12" s="105">
        <v>62</v>
      </c>
      <c r="E12" s="105">
        <v>23</v>
      </c>
      <c r="F12" s="105">
        <v>75</v>
      </c>
      <c r="G12" s="105">
        <v>62</v>
      </c>
      <c r="H12" s="105">
        <v>55</v>
      </c>
      <c r="I12" s="105">
        <v>66</v>
      </c>
      <c r="J12" s="105">
        <v>78</v>
      </c>
      <c r="K12" s="180">
        <f t="shared" si="0"/>
        <v>489.5</v>
      </c>
      <c r="L12" s="180">
        <f t="shared" si="1"/>
        <v>17</v>
      </c>
      <c r="M12" s="114">
        <f>总表!L240</f>
        <v>176</v>
      </c>
      <c r="N12" s="114">
        <f>总表!N240</f>
        <v>214</v>
      </c>
      <c r="O12" s="114">
        <f>总表!O240</f>
        <v>145</v>
      </c>
      <c r="P12" s="114">
        <f>总表!P240</f>
        <v>297</v>
      </c>
      <c r="Q12" s="114">
        <f>总表!Q240</f>
        <v>147</v>
      </c>
      <c r="R12" s="114">
        <f>总表!R240</f>
        <v>210</v>
      </c>
      <c r="S12" s="114">
        <f>总表!S240</f>
        <v>163</v>
      </c>
      <c r="T12" s="114">
        <f>总表!T240</f>
        <v>137</v>
      </c>
      <c r="U12" s="181">
        <f>总表!U240</f>
        <v>90</v>
      </c>
    </row>
    <row r="13" ht="18" customHeight="1" spans="1:21">
      <c r="A13" s="106">
        <v>190712</v>
      </c>
      <c r="B13" s="107" t="s">
        <v>272</v>
      </c>
      <c r="C13" s="105">
        <v>53</v>
      </c>
      <c r="D13" s="105">
        <v>17.5</v>
      </c>
      <c r="E13" s="105">
        <v>24.5</v>
      </c>
      <c r="F13" s="105">
        <v>66</v>
      </c>
      <c r="G13" s="105">
        <v>22</v>
      </c>
      <c r="H13" s="105">
        <v>12</v>
      </c>
      <c r="I13" s="105">
        <v>27</v>
      </c>
      <c r="J13" s="105">
        <v>15</v>
      </c>
      <c r="K13" s="180">
        <f t="shared" si="0"/>
        <v>237</v>
      </c>
      <c r="L13" s="180">
        <f t="shared" si="1"/>
        <v>35</v>
      </c>
      <c r="M13" s="114">
        <f>总表!L241</f>
        <v>294</v>
      </c>
      <c r="N13" s="114">
        <f>总表!N241</f>
        <v>274</v>
      </c>
      <c r="O13" s="114">
        <f>总表!O241</f>
        <v>259</v>
      </c>
      <c r="P13" s="114">
        <f>总表!P241</f>
        <v>291</v>
      </c>
      <c r="Q13" s="114">
        <f>总表!Q241</f>
        <v>216</v>
      </c>
      <c r="R13" s="114">
        <f>总表!R241</f>
        <v>293</v>
      </c>
      <c r="S13" s="114">
        <f>总表!S241</f>
        <v>301</v>
      </c>
      <c r="T13" s="114">
        <f>总表!T241</f>
        <v>291</v>
      </c>
      <c r="U13" s="181">
        <f>总表!U241</f>
        <v>295</v>
      </c>
    </row>
    <row r="14" ht="18" customHeight="1" spans="1:21">
      <c r="A14" s="106">
        <v>190713</v>
      </c>
      <c r="B14" s="107" t="s">
        <v>273</v>
      </c>
      <c r="C14" s="105">
        <v>60.5</v>
      </c>
      <c r="D14" s="105">
        <v>38.5</v>
      </c>
      <c r="E14" s="105">
        <v>26.5</v>
      </c>
      <c r="F14" s="105">
        <v>78</v>
      </c>
      <c r="G14" s="105">
        <v>84</v>
      </c>
      <c r="H14" s="105">
        <v>37</v>
      </c>
      <c r="I14" s="105">
        <v>40</v>
      </c>
      <c r="J14" s="105">
        <v>55</v>
      </c>
      <c r="K14" s="180">
        <f t="shared" si="0"/>
        <v>419.5</v>
      </c>
      <c r="L14" s="180">
        <f t="shared" si="1"/>
        <v>23</v>
      </c>
      <c r="M14" s="114">
        <f>总表!L242</f>
        <v>224</v>
      </c>
      <c r="N14" s="114">
        <f>总表!N242</f>
        <v>252</v>
      </c>
      <c r="O14" s="114">
        <f>总表!O242</f>
        <v>209</v>
      </c>
      <c r="P14" s="114">
        <f>总表!P242</f>
        <v>288</v>
      </c>
      <c r="Q14" s="114">
        <f>总表!Q242</f>
        <v>114</v>
      </c>
      <c r="R14" s="114">
        <f>总表!R242</f>
        <v>51</v>
      </c>
      <c r="S14" s="114">
        <f>总表!S242</f>
        <v>253</v>
      </c>
      <c r="T14" s="114">
        <f>总表!T242</f>
        <v>256</v>
      </c>
      <c r="U14" s="181">
        <f>总表!U242</f>
        <v>183</v>
      </c>
    </row>
    <row r="15" ht="18" customHeight="1" spans="1:21">
      <c r="A15" s="106">
        <v>190714</v>
      </c>
      <c r="B15" s="107" t="s">
        <v>274</v>
      </c>
      <c r="C15" s="105">
        <v>80.5</v>
      </c>
      <c r="D15" s="105">
        <v>44.5</v>
      </c>
      <c r="E15" s="105">
        <v>61</v>
      </c>
      <c r="F15" s="105">
        <v>81</v>
      </c>
      <c r="G15" s="105">
        <v>65</v>
      </c>
      <c r="H15" s="105">
        <v>43</v>
      </c>
      <c r="I15" s="105">
        <v>62</v>
      </c>
      <c r="J15" s="105">
        <v>48</v>
      </c>
      <c r="K15" s="180">
        <f t="shared" si="0"/>
        <v>485</v>
      </c>
      <c r="L15" s="180">
        <f t="shared" si="1"/>
        <v>18</v>
      </c>
      <c r="M15" s="114">
        <f>总表!L243</f>
        <v>182</v>
      </c>
      <c r="N15" s="114">
        <f>总表!N243</f>
        <v>138</v>
      </c>
      <c r="O15" s="114">
        <f>总表!O243</f>
        <v>194</v>
      </c>
      <c r="P15" s="114">
        <f>总表!P243</f>
        <v>163</v>
      </c>
      <c r="Q15" s="114">
        <f>总表!Q243</f>
        <v>84</v>
      </c>
      <c r="R15" s="114">
        <f>总表!R243</f>
        <v>191</v>
      </c>
      <c r="S15" s="114">
        <f>总表!S243</f>
        <v>224</v>
      </c>
      <c r="T15" s="114">
        <f>总表!T243</f>
        <v>159</v>
      </c>
      <c r="U15" s="181">
        <f>总表!U243</f>
        <v>214</v>
      </c>
    </row>
    <row r="16" ht="18" customHeight="1" spans="1:21">
      <c r="A16" s="106">
        <v>190715</v>
      </c>
      <c r="B16" s="107" t="s">
        <v>275</v>
      </c>
      <c r="C16" s="105">
        <v>67.5</v>
      </c>
      <c r="D16" s="105">
        <v>8.5</v>
      </c>
      <c r="E16" s="105">
        <v>41.5</v>
      </c>
      <c r="F16" s="105">
        <v>60</v>
      </c>
      <c r="G16" s="105">
        <v>48</v>
      </c>
      <c r="H16" s="105">
        <v>32</v>
      </c>
      <c r="I16" s="105">
        <v>58</v>
      </c>
      <c r="J16" s="105">
        <v>41</v>
      </c>
      <c r="K16" s="180">
        <f t="shared" si="0"/>
        <v>356.5</v>
      </c>
      <c r="L16" s="180">
        <f t="shared" si="1"/>
        <v>26</v>
      </c>
      <c r="M16" s="114">
        <f>总表!L244</f>
        <v>256</v>
      </c>
      <c r="N16" s="114">
        <f>总表!N244</f>
        <v>216</v>
      </c>
      <c r="O16" s="114">
        <f>总表!O244</f>
        <v>292</v>
      </c>
      <c r="P16" s="114">
        <f>总表!P244</f>
        <v>240</v>
      </c>
      <c r="Q16" s="114">
        <f>总表!Q244</f>
        <v>250</v>
      </c>
      <c r="R16" s="114">
        <f>总表!R244</f>
        <v>252</v>
      </c>
      <c r="S16" s="114">
        <f>总表!S244</f>
        <v>263</v>
      </c>
      <c r="T16" s="114">
        <f>总表!T244</f>
        <v>187</v>
      </c>
      <c r="U16" s="181">
        <f>总表!U244</f>
        <v>245</v>
      </c>
    </row>
    <row r="17" ht="18" customHeight="1" spans="1:21">
      <c r="A17" s="106">
        <v>190716</v>
      </c>
      <c r="B17" s="107" t="s">
        <v>276</v>
      </c>
      <c r="C17" s="105">
        <v>54.5</v>
      </c>
      <c r="D17" s="105">
        <v>9</v>
      </c>
      <c r="E17" s="105">
        <v>24</v>
      </c>
      <c r="F17" s="105">
        <v>50</v>
      </c>
      <c r="G17" s="105">
        <v>50</v>
      </c>
      <c r="H17" s="105">
        <v>26</v>
      </c>
      <c r="I17" s="105">
        <v>56</v>
      </c>
      <c r="J17" s="105">
        <v>44</v>
      </c>
      <c r="K17" s="180">
        <f t="shared" si="0"/>
        <v>313.5</v>
      </c>
      <c r="L17" s="180">
        <f t="shared" si="1"/>
        <v>30</v>
      </c>
      <c r="M17" s="114">
        <f>总表!L245</f>
        <v>271</v>
      </c>
      <c r="N17" s="114">
        <f>总表!N245</f>
        <v>270</v>
      </c>
      <c r="O17" s="114">
        <f>总表!O245</f>
        <v>287</v>
      </c>
      <c r="P17" s="114">
        <f>总表!P245</f>
        <v>293</v>
      </c>
      <c r="Q17" s="114">
        <f>总表!Q245</f>
        <v>282</v>
      </c>
      <c r="R17" s="114">
        <f>总表!R245</f>
        <v>246</v>
      </c>
      <c r="S17" s="114">
        <f>总表!S245</f>
        <v>275</v>
      </c>
      <c r="T17" s="114">
        <f>总表!T245</f>
        <v>194</v>
      </c>
      <c r="U17" s="181">
        <f>总表!U245</f>
        <v>229</v>
      </c>
    </row>
    <row r="18" ht="18" customHeight="1" spans="1:21">
      <c r="A18" s="106">
        <v>190717</v>
      </c>
      <c r="B18" s="107" t="s">
        <v>277</v>
      </c>
      <c r="C18" s="105">
        <v>89.5</v>
      </c>
      <c r="D18" s="105">
        <v>65</v>
      </c>
      <c r="E18" s="105">
        <v>85</v>
      </c>
      <c r="F18" s="105">
        <v>85</v>
      </c>
      <c r="G18" s="105">
        <v>74</v>
      </c>
      <c r="H18" s="105">
        <v>81</v>
      </c>
      <c r="I18" s="105">
        <v>57</v>
      </c>
      <c r="J18" s="105">
        <v>66</v>
      </c>
      <c r="K18" s="180">
        <f t="shared" si="0"/>
        <v>602.5</v>
      </c>
      <c r="L18" s="180">
        <f t="shared" si="1"/>
        <v>6</v>
      </c>
      <c r="M18" s="114">
        <f>总表!L246</f>
        <v>102</v>
      </c>
      <c r="N18" s="114">
        <f>总表!N246</f>
        <v>75</v>
      </c>
      <c r="O18" s="114">
        <f>总表!O246</f>
        <v>132</v>
      </c>
      <c r="P18" s="114">
        <f>总表!P246</f>
        <v>72</v>
      </c>
      <c r="Q18" s="114">
        <f>总表!Q246</f>
        <v>39</v>
      </c>
      <c r="R18" s="114">
        <f>总表!R246</f>
        <v>131</v>
      </c>
      <c r="S18" s="114">
        <f>总表!S246</f>
        <v>50</v>
      </c>
      <c r="T18" s="114">
        <f>总表!T246</f>
        <v>189</v>
      </c>
      <c r="U18" s="181">
        <f>总表!U246</f>
        <v>140</v>
      </c>
    </row>
    <row r="19" ht="18" customHeight="1" spans="1:21">
      <c r="A19" s="106">
        <v>190718</v>
      </c>
      <c r="B19" s="107" t="s">
        <v>278</v>
      </c>
      <c r="C19" s="105">
        <v>80</v>
      </c>
      <c r="D19" s="105">
        <v>63.5</v>
      </c>
      <c r="E19" s="105">
        <v>63.5</v>
      </c>
      <c r="F19" s="105">
        <v>78</v>
      </c>
      <c r="G19" s="105">
        <v>77</v>
      </c>
      <c r="H19" s="105">
        <v>56</v>
      </c>
      <c r="I19" s="105">
        <v>76</v>
      </c>
      <c r="J19" s="105">
        <v>82</v>
      </c>
      <c r="K19" s="180">
        <f t="shared" si="0"/>
        <v>576</v>
      </c>
      <c r="L19" s="180">
        <f t="shared" si="1"/>
        <v>9</v>
      </c>
      <c r="M19" s="114">
        <f>总表!L247</f>
        <v>119</v>
      </c>
      <c r="N19" s="114">
        <f>总表!N247</f>
        <v>143</v>
      </c>
      <c r="O19" s="114">
        <f>总表!O247</f>
        <v>137</v>
      </c>
      <c r="P19" s="114">
        <f>总表!P247</f>
        <v>151</v>
      </c>
      <c r="Q19" s="114">
        <f>总表!Q247</f>
        <v>114</v>
      </c>
      <c r="R19" s="114">
        <f>总表!R247</f>
        <v>113</v>
      </c>
      <c r="S19" s="114">
        <f>总表!S247</f>
        <v>158</v>
      </c>
      <c r="T19" s="114">
        <f>总表!T247</f>
        <v>90</v>
      </c>
      <c r="U19" s="181">
        <f>总表!U247</f>
        <v>71</v>
      </c>
    </row>
    <row r="20" ht="18" customHeight="1" spans="1:21">
      <c r="A20" s="106">
        <v>190721</v>
      </c>
      <c r="B20" s="107" t="s">
        <v>279</v>
      </c>
      <c r="C20" s="105">
        <v>58.5</v>
      </c>
      <c r="D20" s="105">
        <v>6</v>
      </c>
      <c r="E20" s="105">
        <v>28</v>
      </c>
      <c r="F20" s="105">
        <v>54</v>
      </c>
      <c r="G20" s="105">
        <v>28</v>
      </c>
      <c r="H20" s="105">
        <v>25</v>
      </c>
      <c r="I20" s="105">
        <v>26</v>
      </c>
      <c r="J20" s="105">
        <v>14</v>
      </c>
      <c r="K20" s="180">
        <f t="shared" si="0"/>
        <v>239.5</v>
      </c>
      <c r="L20" s="180">
        <f t="shared" ref="L20:L37" si="2">RANK(K20,$K$2:$K$37,0)</f>
        <v>34</v>
      </c>
      <c r="M20" s="114">
        <f>总表!L248</f>
        <v>292</v>
      </c>
      <c r="N20" s="114">
        <f>总表!N248</f>
        <v>259</v>
      </c>
      <c r="O20" s="114">
        <f>总表!O248</f>
        <v>294</v>
      </c>
      <c r="P20" s="114">
        <f>总表!P248</f>
        <v>283</v>
      </c>
      <c r="Q20" s="114">
        <f>总表!Q248</f>
        <v>275</v>
      </c>
      <c r="R20" s="114">
        <f>总表!R248</f>
        <v>288</v>
      </c>
      <c r="S20" s="114">
        <f>总表!S248</f>
        <v>277</v>
      </c>
      <c r="T20" s="114">
        <f>总表!T248</f>
        <v>293</v>
      </c>
      <c r="U20" s="181">
        <f>总表!U248</f>
        <v>296</v>
      </c>
    </row>
    <row r="21" ht="18" customHeight="1" spans="1:21">
      <c r="A21" s="106">
        <v>190722</v>
      </c>
      <c r="B21" s="107" t="s">
        <v>280</v>
      </c>
      <c r="C21" s="105">
        <v>81</v>
      </c>
      <c r="D21" s="105">
        <v>88</v>
      </c>
      <c r="E21" s="105">
        <v>48.5</v>
      </c>
      <c r="F21" s="105">
        <v>76</v>
      </c>
      <c r="G21" s="105">
        <v>80</v>
      </c>
      <c r="H21" s="105">
        <v>58</v>
      </c>
      <c r="I21" s="105">
        <v>71</v>
      </c>
      <c r="J21" s="105">
        <v>77</v>
      </c>
      <c r="K21" s="180">
        <f t="shared" si="0"/>
        <v>579.5</v>
      </c>
      <c r="L21" s="180">
        <f t="shared" si="2"/>
        <v>8</v>
      </c>
      <c r="M21" s="114">
        <f>总表!L249</f>
        <v>117</v>
      </c>
      <c r="N21" s="114">
        <f>总表!N249</f>
        <v>134</v>
      </c>
      <c r="O21" s="114">
        <f>总表!O249</f>
        <v>53</v>
      </c>
      <c r="P21" s="114">
        <f>总表!P249</f>
        <v>216</v>
      </c>
      <c r="Q21" s="114">
        <f>总表!Q249</f>
        <v>135</v>
      </c>
      <c r="R21" s="114">
        <f>总表!R249</f>
        <v>89</v>
      </c>
      <c r="S21" s="114">
        <f>总表!S249</f>
        <v>146</v>
      </c>
      <c r="T21" s="114">
        <f>总表!T249</f>
        <v>117</v>
      </c>
      <c r="U21" s="181">
        <f>总表!U249</f>
        <v>97</v>
      </c>
    </row>
    <row r="22" ht="18" customHeight="1" spans="1:21">
      <c r="A22" s="106">
        <v>190723</v>
      </c>
      <c r="B22" s="107" t="s">
        <v>281</v>
      </c>
      <c r="C22" s="105">
        <v>62</v>
      </c>
      <c r="D22" s="105">
        <v>71</v>
      </c>
      <c r="E22" s="105">
        <v>39.5</v>
      </c>
      <c r="F22" s="105">
        <v>73</v>
      </c>
      <c r="G22" s="105">
        <v>59</v>
      </c>
      <c r="H22" s="105">
        <v>47</v>
      </c>
      <c r="I22" s="105">
        <v>70</v>
      </c>
      <c r="J22" s="105">
        <v>75</v>
      </c>
      <c r="K22" s="180">
        <f t="shared" si="0"/>
        <v>496.5</v>
      </c>
      <c r="L22" s="180">
        <f t="shared" si="2"/>
        <v>16</v>
      </c>
      <c r="M22" s="114">
        <f>总表!L250</f>
        <v>173</v>
      </c>
      <c r="N22" s="114">
        <f>总表!N250</f>
        <v>243</v>
      </c>
      <c r="O22" s="114">
        <f>总表!O250</f>
        <v>105</v>
      </c>
      <c r="P22" s="114">
        <f>总表!P250</f>
        <v>250</v>
      </c>
      <c r="Q22" s="114">
        <f>总表!Q250</f>
        <v>167</v>
      </c>
      <c r="R22" s="114">
        <f>总表!R250</f>
        <v>220</v>
      </c>
      <c r="S22" s="114">
        <f>总表!S250</f>
        <v>203</v>
      </c>
      <c r="T22" s="114">
        <f>总表!T250</f>
        <v>121</v>
      </c>
      <c r="U22" s="181">
        <f>总表!U250</f>
        <v>109</v>
      </c>
    </row>
    <row r="23" ht="18" customHeight="1" spans="1:21">
      <c r="A23" s="106">
        <v>190724</v>
      </c>
      <c r="B23" s="107" t="s">
        <v>282</v>
      </c>
      <c r="C23" s="105">
        <v>62</v>
      </c>
      <c r="D23" s="105">
        <v>6</v>
      </c>
      <c r="E23" s="105">
        <v>29</v>
      </c>
      <c r="F23" s="105">
        <v>67</v>
      </c>
      <c r="G23" s="105">
        <v>70</v>
      </c>
      <c r="H23" s="105">
        <v>23</v>
      </c>
      <c r="I23" s="105">
        <v>46</v>
      </c>
      <c r="J23" s="105">
        <v>39</v>
      </c>
      <c r="K23" s="180">
        <f t="shared" si="0"/>
        <v>342</v>
      </c>
      <c r="L23" s="180">
        <f t="shared" si="2"/>
        <v>28</v>
      </c>
      <c r="M23" s="114">
        <f>总表!L251</f>
        <v>262</v>
      </c>
      <c r="N23" s="114">
        <f>总表!N251</f>
        <v>243</v>
      </c>
      <c r="O23" s="114">
        <f>总表!O251</f>
        <v>294</v>
      </c>
      <c r="P23" s="114">
        <f>总表!P251</f>
        <v>275</v>
      </c>
      <c r="Q23" s="114">
        <f>总表!Q251</f>
        <v>209</v>
      </c>
      <c r="R23" s="114">
        <f>总表!R251</f>
        <v>156</v>
      </c>
      <c r="S23" s="114">
        <f>总表!S251</f>
        <v>283</v>
      </c>
      <c r="T23" s="114">
        <f>总表!T251</f>
        <v>233</v>
      </c>
      <c r="U23" s="181">
        <f>总表!U251</f>
        <v>252</v>
      </c>
    </row>
    <row r="24" ht="18" customHeight="1" spans="1:21">
      <c r="A24" s="106">
        <v>190725</v>
      </c>
      <c r="B24" s="107" t="s">
        <v>283</v>
      </c>
      <c r="C24" s="105">
        <v>94.5</v>
      </c>
      <c r="D24" s="105">
        <v>25.5</v>
      </c>
      <c r="E24" s="105">
        <v>35</v>
      </c>
      <c r="F24" s="105">
        <v>87</v>
      </c>
      <c r="G24" s="105">
        <v>67</v>
      </c>
      <c r="H24" s="105">
        <v>55</v>
      </c>
      <c r="I24" s="105">
        <v>54</v>
      </c>
      <c r="J24" s="105">
        <v>47</v>
      </c>
      <c r="K24" s="180">
        <f t="shared" si="0"/>
        <v>465</v>
      </c>
      <c r="L24" s="180">
        <f t="shared" si="2"/>
        <v>21</v>
      </c>
      <c r="M24" s="114">
        <f>总表!L252</f>
        <v>203</v>
      </c>
      <c r="N24" s="114">
        <f>总表!N252</f>
        <v>41</v>
      </c>
      <c r="O24" s="114">
        <f>总表!O252</f>
        <v>242</v>
      </c>
      <c r="P24" s="114">
        <f>总表!P252</f>
        <v>259</v>
      </c>
      <c r="Q24" s="114">
        <f>总表!Q252</f>
        <v>27</v>
      </c>
      <c r="R24" s="114">
        <f>总表!R252</f>
        <v>179</v>
      </c>
      <c r="S24" s="114">
        <f>总表!S252</f>
        <v>163</v>
      </c>
      <c r="T24" s="114">
        <f>总表!T252</f>
        <v>204</v>
      </c>
      <c r="U24" s="181">
        <f>总表!U252</f>
        <v>216</v>
      </c>
    </row>
    <row r="25" ht="18" customHeight="1" spans="1:21">
      <c r="A25" s="106">
        <v>190726</v>
      </c>
      <c r="B25" s="107" t="s">
        <v>284</v>
      </c>
      <c r="C25" s="105">
        <v>88</v>
      </c>
      <c r="D25" s="105">
        <v>73.5</v>
      </c>
      <c r="E25" s="105">
        <v>77</v>
      </c>
      <c r="F25" s="105">
        <v>89</v>
      </c>
      <c r="G25" s="105">
        <v>76</v>
      </c>
      <c r="H25" s="105">
        <v>69</v>
      </c>
      <c r="I25" s="105">
        <v>76</v>
      </c>
      <c r="J25" s="105">
        <v>58</v>
      </c>
      <c r="K25" s="180">
        <f t="shared" si="0"/>
        <v>606.5</v>
      </c>
      <c r="L25" s="180">
        <f t="shared" si="2"/>
        <v>5</v>
      </c>
      <c r="M25" s="114">
        <f>总表!L253</f>
        <v>92</v>
      </c>
      <c r="N25" s="114">
        <f>总表!N253</f>
        <v>85</v>
      </c>
      <c r="O25" s="114">
        <f>总表!O253</f>
        <v>99</v>
      </c>
      <c r="P25" s="114">
        <f>总表!P253</f>
        <v>100</v>
      </c>
      <c r="Q25" s="114">
        <f>总表!Q253</f>
        <v>16</v>
      </c>
      <c r="R25" s="114">
        <f>总表!R253</f>
        <v>119</v>
      </c>
      <c r="S25" s="114">
        <f>总表!S253</f>
        <v>99</v>
      </c>
      <c r="T25" s="114">
        <f>总表!T253</f>
        <v>90</v>
      </c>
      <c r="U25" s="181">
        <f>总表!U253</f>
        <v>167</v>
      </c>
    </row>
    <row r="26" ht="18" customHeight="1" spans="1:21">
      <c r="A26" s="106">
        <v>190727</v>
      </c>
      <c r="B26" s="112" t="s">
        <v>285</v>
      </c>
      <c r="C26" s="105">
        <v>67.5</v>
      </c>
      <c r="D26" s="105"/>
      <c r="E26" s="119"/>
      <c r="F26" s="105">
        <v>79</v>
      </c>
      <c r="G26" s="105">
        <v>81</v>
      </c>
      <c r="H26" s="116"/>
      <c r="I26" s="129"/>
      <c r="J26" s="105">
        <v>57</v>
      </c>
      <c r="K26" s="180">
        <f t="shared" si="0"/>
        <v>284.5</v>
      </c>
      <c r="L26" s="180">
        <f t="shared" si="2"/>
        <v>31</v>
      </c>
      <c r="M26" s="114">
        <f>总表!L254</f>
        <v>279</v>
      </c>
      <c r="N26" s="114">
        <f>总表!N254</f>
        <v>216</v>
      </c>
      <c r="O26" s="114" t="e">
        <f>总表!O254</f>
        <v>#N/A</v>
      </c>
      <c r="P26" s="114" t="e">
        <f>总表!P254</f>
        <v>#N/A</v>
      </c>
      <c r="Q26" s="114">
        <f>总表!Q254</f>
        <v>103</v>
      </c>
      <c r="R26" s="114">
        <f>总表!R254</f>
        <v>83</v>
      </c>
      <c r="S26" s="114" t="e">
        <f>总表!S254</f>
        <v>#N/A</v>
      </c>
      <c r="T26" s="114" t="e">
        <f>总表!T254</f>
        <v>#N/A</v>
      </c>
      <c r="U26" s="181">
        <f>总表!U254</f>
        <v>174</v>
      </c>
    </row>
    <row r="27" ht="18" customHeight="1" spans="1:21">
      <c r="A27" s="106">
        <v>190728</v>
      </c>
      <c r="B27" s="107" t="s">
        <v>286</v>
      </c>
      <c r="C27" s="105">
        <v>91</v>
      </c>
      <c r="D27" s="105">
        <v>99</v>
      </c>
      <c r="E27" s="105">
        <v>90</v>
      </c>
      <c r="F27" s="105">
        <v>86</v>
      </c>
      <c r="G27" s="105">
        <v>83</v>
      </c>
      <c r="H27" s="105">
        <v>75</v>
      </c>
      <c r="I27" s="105">
        <v>93</v>
      </c>
      <c r="J27" s="105">
        <v>94</v>
      </c>
      <c r="K27" s="180">
        <f t="shared" si="0"/>
        <v>711</v>
      </c>
      <c r="L27" s="180">
        <f t="shared" si="2"/>
        <v>1</v>
      </c>
      <c r="M27" s="114">
        <f>总表!L255</f>
        <v>31</v>
      </c>
      <c r="N27" s="114">
        <f>总表!N255</f>
        <v>64</v>
      </c>
      <c r="O27" s="114">
        <f>总表!O255</f>
        <v>30</v>
      </c>
      <c r="P27" s="114">
        <f>总表!P255</f>
        <v>47</v>
      </c>
      <c r="Q27" s="114">
        <f>总表!Q255</f>
        <v>31</v>
      </c>
      <c r="R27" s="114">
        <f>总表!R255</f>
        <v>58</v>
      </c>
      <c r="S27" s="114">
        <f>总表!S255</f>
        <v>69</v>
      </c>
      <c r="T27" s="114">
        <f>总表!T255</f>
        <v>11</v>
      </c>
      <c r="U27" s="181">
        <f>总表!U255</f>
        <v>11</v>
      </c>
    </row>
    <row r="28" ht="18" customHeight="1" spans="1:21">
      <c r="A28" s="106">
        <v>190729</v>
      </c>
      <c r="B28" s="107" t="s">
        <v>287</v>
      </c>
      <c r="C28" s="105">
        <v>61.5</v>
      </c>
      <c r="D28" s="105">
        <v>15</v>
      </c>
      <c r="E28" s="105">
        <v>31.5</v>
      </c>
      <c r="F28" s="105">
        <v>50</v>
      </c>
      <c r="G28" s="105">
        <v>78</v>
      </c>
      <c r="H28" s="105">
        <v>20</v>
      </c>
      <c r="I28" s="105">
        <v>32</v>
      </c>
      <c r="J28" s="105">
        <v>44</v>
      </c>
      <c r="K28" s="180">
        <f t="shared" si="0"/>
        <v>332</v>
      </c>
      <c r="L28" s="180">
        <f t="shared" si="2"/>
        <v>29</v>
      </c>
      <c r="M28" s="114">
        <f>总表!L256</f>
        <v>264</v>
      </c>
      <c r="N28" s="114">
        <f>总表!N256</f>
        <v>247</v>
      </c>
      <c r="O28" s="114">
        <f>总表!O256</f>
        <v>267</v>
      </c>
      <c r="P28" s="114">
        <f>总表!P256</f>
        <v>270</v>
      </c>
      <c r="Q28" s="114">
        <f>总表!Q256</f>
        <v>282</v>
      </c>
      <c r="R28" s="114">
        <f>总表!R256</f>
        <v>106</v>
      </c>
      <c r="S28" s="114">
        <f>总表!S256</f>
        <v>290</v>
      </c>
      <c r="T28" s="114">
        <f>总表!T256</f>
        <v>275</v>
      </c>
      <c r="U28" s="181">
        <f>总表!U256</f>
        <v>229</v>
      </c>
    </row>
    <row r="29" ht="18" customHeight="1" spans="1:21">
      <c r="A29" s="106">
        <v>190730</v>
      </c>
      <c r="B29" s="107" t="s">
        <v>288</v>
      </c>
      <c r="C29" s="105">
        <v>74</v>
      </c>
      <c r="D29" s="105">
        <v>75</v>
      </c>
      <c r="E29" s="105">
        <v>29</v>
      </c>
      <c r="F29" s="105">
        <v>83</v>
      </c>
      <c r="G29" s="105">
        <v>87</v>
      </c>
      <c r="H29" s="105">
        <v>49</v>
      </c>
      <c r="I29" s="105">
        <v>64</v>
      </c>
      <c r="J29" s="105">
        <v>82</v>
      </c>
      <c r="K29" s="180">
        <f t="shared" si="0"/>
        <v>543</v>
      </c>
      <c r="L29" s="180">
        <f t="shared" si="2"/>
        <v>13</v>
      </c>
      <c r="M29" s="114">
        <f>总表!L257</f>
        <v>140</v>
      </c>
      <c r="N29" s="114">
        <f>总表!N257</f>
        <v>184</v>
      </c>
      <c r="O29" s="114">
        <f>总表!O257</f>
        <v>92</v>
      </c>
      <c r="P29" s="114">
        <f>总表!P257</f>
        <v>275</v>
      </c>
      <c r="Q29" s="114">
        <f>总表!Q257</f>
        <v>64</v>
      </c>
      <c r="R29" s="114">
        <f>总表!R257</f>
        <v>31</v>
      </c>
      <c r="S29" s="114">
        <f>总表!S257</f>
        <v>192</v>
      </c>
      <c r="T29" s="114">
        <f>总表!T257</f>
        <v>153</v>
      </c>
      <c r="U29" s="181">
        <f>总表!U257</f>
        <v>71</v>
      </c>
    </row>
    <row r="30" ht="18" customHeight="1" spans="1:21">
      <c r="A30" s="106">
        <v>190731</v>
      </c>
      <c r="B30" s="107" t="s">
        <v>289</v>
      </c>
      <c r="C30" s="105">
        <v>92</v>
      </c>
      <c r="D30" s="105">
        <v>56.5</v>
      </c>
      <c r="E30" s="105">
        <v>61.5</v>
      </c>
      <c r="F30" s="105">
        <v>85</v>
      </c>
      <c r="G30" s="105">
        <v>80</v>
      </c>
      <c r="H30" s="105">
        <v>74</v>
      </c>
      <c r="I30" s="105">
        <v>75</v>
      </c>
      <c r="J30" s="105">
        <v>86</v>
      </c>
      <c r="K30" s="180">
        <f t="shared" si="0"/>
        <v>610</v>
      </c>
      <c r="L30" s="180">
        <f t="shared" si="2"/>
        <v>4</v>
      </c>
      <c r="M30" s="114">
        <f>总表!L258</f>
        <v>88</v>
      </c>
      <c r="N30" s="114">
        <f>总表!N258</f>
        <v>61</v>
      </c>
      <c r="O30" s="114">
        <f>总表!O258</f>
        <v>160</v>
      </c>
      <c r="P30" s="114">
        <f>总表!P258</f>
        <v>156</v>
      </c>
      <c r="Q30" s="114">
        <f>总表!Q258</f>
        <v>39</v>
      </c>
      <c r="R30" s="114">
        <f>总表!R258</f>
        <v>89</v>
      </c>
      <c r="S30" s="114">
        <f>总表!S258</f>
        <v>75</v>
      </c>
      <c r="T30" s="114">
        <f>总表!T258</f>
        <v>99</v>
      </c>
      <c r="U30" s="181">
        <f>总表!U258</f>
        <v>46</v>
      </c>
    </row>
    <row r="31" ht="18" customHeight="1" spans="1:21">
      <c r="A31" s="106">
        <v>190732</v>
      </c>
      <c r="B31" s="107" t="s">
        <v>290</v>
      </c>
      <c r="C31" s="105">
        <v>69</v>
      </c>
      <c r="D31" s="105">
        <v>21</v>
      </c>
      <c r="E31" s="105">
        <v>35.5</v>
      </c>
      <c r="F31" s="105">
        <v>77</v>
      </c>
      <c r="G31" s="105">
        <v>72</v>
      </c>
      <c r="H31" s="105">
        <v>41</v>
      </c>
      <c r="I31" s="105">
        <v>46</v>
      </c>
      <c r="J31" s="105">
        <v>40</v>
      </c>
      <c r="K31" s="180">
        <f t="shared" si="0"/>
        <v>401.5</v>
      </c>
      <c r="L31" s="180">
        <f t="shared" si="2"/>
        <v>24</v>
      </c>
      <c r="M31" s="114">
        <f>总表!L259</f>
        <v>235</v>
      </c>
      <c r="N31" s="114">
        <f>总表!N259</f>
        <v>210</v>
      </c>
      <c r="O31" s="114">
        <f>总表!O259</f>
        <v>253</v>
      </c>
      <c r="P31" s="114">
        <f>总表!P259</f>
        <v>256</v>
      </c>
      <c r="Q31" s="114">
        <f>总表!Q259</f>
        <v>127</v>
      </c>
      <c r="R31" s="114">
        <f>总表!R259</f>
        <v>145</v>
      </c>
      <c r="S31" s="114">
        <f>总表!S259</f>
        <v>235</v>
      </c>
      <c r="T31" s="114">
        <f>总表!T259</f>
        <v>233</v>
      </c>
      <c r="U31" s="181">
        <f>总表!U259</f>
        <v>248</v>
      </c>
    </row>
    <row r="32" ht="18" customHeight="1" spans="1:21">
      <c r="A32" s="106">
        <v>190733</v>
      </c>
      <c r="B32" s="107" t="s">
        <v>291</v>
      </c>
      <c r="C32" s="105">
        <v>82.5</v>
      </c>
      <c r="D32" s="105">
        <v>52.5</v>
      </c>
      <c r="E32" s="105">
        <v>52.5</v>
      </c>
      <c r="F32" s="105">
        <v>79</v>
      </c>
      <c r="G32" s="105">
        <v>83</v>
      </c>
      <c r="H32" s="105">
        <v>77</v>
      </c>
      <c r="I32" s="105">
        <v>84</v>
      </c>
      <c r="J32" s="105">
        <v>58</v>
      </c>
      <c r="K32" s="180">
        <f t="shared" si="0"/>
        <v>568.5</v>
      </c>
      <c r="L32" s="180">
        <f t="shared" si="2"/>
        <v>10</v>
      </c>
      <c r="M32" s="114">
        <f>总表!L260</f>
        <v>125</v>
      </c>
      <c r="N32" s="114">
        <f>总表!N260</f>
        <v>125</v>
      </c>
      <c r="O32" s="114">
        <f>总表!O260</f>
        <v>174</v>
      </c>
      <c r="P32" s="114">
        <f>总表!P260</f>
        <v>203</v>
      </c>
      <c r="Q32" s="114">
        <f>总表!Q260</f>
        <v>103</v>
      </c>
      <c r="R32" s="114">
        <f>总表!R260</f>
        <v>58</v>
      </c>
      <c r="S32" s="114">
        <f>总表!S260</f>
        <v>64</v>
      </c>
      <c r="T32" s="114">
        <f>总表!T260</f>
        <v>51</v>
      </c>
      <c r="U32" s="181">
        <f>总表!U260</f>
        <v>167</v>
      </c>
    </row>
    <row r="33" ht="18" customHeight="1" spans="1:21">
      <c r="A33" s="106">
        <v>190734</v>
      </c>
      <c r="B33" s="107" t="s">
        <v>292</v>
      </c>
      <c r="C33" s="105">
        <v>16.5</v>
      </c>
      <c r="D33" s="105">
        <v>33</v>
      </c>
      <c r="E33" s="105">
        <v>41</v>
      </c>
      <c r="F33" s="105">
        <v>59</v>
      </c>
      <c r="G33" s="105">
        <v>39</v>
      </c>
      <c r="H33" s="105">
        <v>32</v>
      </c>
      <c r="I33" s="105">
        <v>20</v>
      </c>
      <c r="J33" s="105">
        <v>44</v>
      </c>
      <c r="K33" s="180">
        <f t="shared" si="0"/>
        <v>284.5</v>
      </c>
      <c r="L33" s="180">
        <f t="shared" si="2"/>
        <v>31</v>
      </c>
      <c r="M33" s="114">
        <f>总表!L261</f>
        <v>279</v>
      </c>
      <c r="N33" s="114">
        <f>总表!N261</f>
        <v>297</v>
      </c>
      <c r="O33" s="114">
        <f>总表!O261</f>
        <v>220</v>
      </c>
      <c r="P33" s="114">
        <f>总表!P261</f>
        <v>242</v>
      </c>
      <c r="Q33" s="114">
        <f>总表!Q261</f>
        <v>255</v>
      </c>
      <c r="R33" s="114">
        <f>总表!R261</f>
        <v>272</v>
      </c>
      <c r="S33" s="114">
        <f>总表!S261</f>
        <v>263</v>
      </c>
      <c r="T33" s="114">
        <f>总表!T261</f>
        <v>298</v>
      </c>
      <c r="U33" s="181">
        <f>总表!U261</f>
        <v>229</v>
      </c>
    </row>
    <row r="34" ht="18" customHeight="1" spans="1:21">
      <c r="A34" s="106">
        <v>190735</v>
      </c>
      <c r="B34" s="107" t="s">
        <v>293</v>
      </c>
      <c r="C34" s="105">
        <v>78</v>
      </c>
      <c r="D34" s="105">
        <v>63</v>
      </c>
      <c r="E34" s="105">
        <v>79</v>
      </c>
      <c r="F34" s="105">
        <v>79</v>
      </c>
      <c r="G34" s="105">
        <v>74</v>
      </c>
      <c r="H34" s="105">
        <v>51</v>
      </c>
      <c r="I34" s="105">
        <v>60</v>
      </c>
      <c r="J34" s="105">
        <v>66</v>
      </c>
      <c r="K34" s="180">
        <f t="shared" si="0"/>
        <v>550</v>
      </c>
      <c r="L34" s="180">
        <f t="shared" si="2"/>
        <v>12</v>
      </c>
      <c r="M34" s="114">
        <f>总表!L262</f>
        <v>134</v>
      </c>
      <c r="N34" s="114">
        <f>总表!N262</f>
        <v>155</v>
      </c>
      <c r="O34" s="114">
        <f>总表!O262</f>
        <v>138</v>
      </c>
      <c r="P34" s="114">
        <f>总表!P262</f>
        <v>96</v>
      </c>
      <c r="Q34" s="114">
        <f>总表!Q262</f>
        <v>103</v>
      </c>
      <c r="R34" s="114">
        <f>总表!R262</f>
        <v>131</v>
      </c>
      <c r="S34" s="114">
        <f>总表!S262</f>
        <v>180</v>
      </c>
      <c r="T34" s="114">
        <f>总表!T262</f>
        <v>174</v>
      </c>
      <c r="U34" s="181">
        <f>总表!U262</f>
        <v>140</v>
      </c>
    </row>
    <row r="35" ht="18" customHeight="1" spans="1:21">
      <c r="A35" s="106">
        <v>190737</v>
      </c>
      <c r="B35" s="107" t="s">
        <v>294</v>
      </c>
      <c r="C35" s="105">
        <v>32</v>
      </c>
      <c r="D35" s="105">
        <v>12</v>
      </c>
      <c r="E35" s="105">
        <v>29</v>
      </c>
      <c r="F35" s="105">
        <v>64</v>
      </c>
      <c r="G35" s="105">
        <v>26</v>
      </c>
      <c r="H35" s="105">
        <v>20</v>
      </c>
      <c r="I35" s="105">
        <v>31</v>
      </c>
      <c r="J35" s="105">
        <v>31</v>
      </c>
      <c r="K35" s="180">
        <f t="shared" si="0"/>
        <v>245</v>
      </c>
      <c r="L35" s="180">
        <f t="shared" si="2"/>
        <v>33</v>
      </c>
      <c r="M35" s="114">
        <f>总表!L263</f>
        <v>289</v>
      </c>
      <c r="N35" s="114">
        <f>总表!N263</f>
        <v>289</v>
      </c>
      <c r="O35" s="114">
        <f>总表!O263</f>
        <v>276</v>
      </c>
      <c r="P35" s="114">
        <f>总表!P263</f>
        <v>275</v>
      </c>
      <c r="Q35" s="114">
        <f>总表!Q263</f>
        <v>227</v>
      </c>
      <c r="R35" s="114">
        <f>总表!R263</f>
        <v>289</v>
      </c>
      <c r="S35" s="114">
        <f>总表!S263</f>
        <v>290</v>
      </c>
      <c r="T35" s="114">
        <f>总表!T263</f>
        <v>277</v>
      </c>
      <c r="U35" s="181">
        <f>总表!U263</f>
        <v>275</v>
      </c>
    </row>
    <row r="36" ht="18" customHeight="1" spans="1:21">
      <c r="A36" s="106">
        <v>190738</v>
      </c>
      <c r="B36" s="112" t="s">
        <v>295</v>
      </c>
      <c r="C36" s="105"/>
      <c r="D36" s="125"/>
      <c r="E36" s="126"/>
      <c r="F36" s="127"/>
      <c r="G36" s="129"/>
      <c r="H36" s="128"/>
      <c r="I36" s="129"/>
      <c r="J36" s="129"/>
      <c r="K36" s="180">
        <f t="shared" si="0"/>
        <v>0</v>
      </c>
      <c r="L36" s="180">
        <f t="shared" si="2"/>
        <v>36</v>
      </c>
      <c r="M36" s="114">
        <f>总表!L264</f>
        <v>305</v>
      </c>
      <c r="N36" s="114" t="e">
        <f>总表!N264</f>
        <v>#N/A</v>
      </c>
      <c r="O36" s="114" t="e">
        <f>总表!O264</f>
        <v>#N/A</v>
      </c>
      <c r="P36" s="114" t="e">
        <f>总表!P264</f>
        <v>#N/A</v>
      </c>
      <c r="Q36" s="114" t="e">
        <f>总表!Q264</f>
        <v>#N/A</v>
      </c>
      <c r="R36" s="114" t="e">
        <f>总表!R264</f>
        <v>#N/A</v>
      </c>
      <c r="S36" s="114" t="e">
        <f>总表!S264</f>
        <v>#N/A</v>
      </c>
      <c r="T36" s="114" t="e">
        <f>总表!T264</f>
        <v>#N/A</v>
      </c>
      <c r="U36" s="181" t="e">
        <f>总表!U264</f>
        <v>#N/A</v>
      </c>
    </row>
    <row r="37" ht="18" customHeight="1" spans="1:21">
      <c r="A37" s="106">
        <v>190739</v>
      </c>
      <c r="B37" s="107" t="s">
        <v>296</v>
      </c>
      <c r="C37" s="105">
        <v>78</v>
      </c>
      <c r="D37" s="105">
        <v>51</v>
      </c>
      <c r="E37" s="105">
        <v>29.5</v>
      </c>
      <c r="F37" s="105">
        <v>50</v>
      </c>
      <c r="G37" s="105">
        <v>45</v>
      </c>
      <c r="H37" s="105">
        <v>43</v>
      </c>
      <c r="I37" s="105">
        <v>48</v>
      </c>
      <c r="J37" s="105">
        <v>43</v>
      </c>
      <c r="K37" s="180">
        <f t="shared" si="0"/>
        <v>387.5</v>
      </c>
      <c r="L37" s="180">
        <f t="shared" si="2"/>
        <v>25</v>
      </c>
      <c r="M37" s="114">
        <f>总表!L265</f>
        <v>240</v>
      </c>
      <c r="N37" s="114">
        <f>总表!N265</f>
        <v>155</v>
      </c>
      <c r="O37" s="114">
        <f>总表!O265</f>
        <v>177</v>
      </c>
      <c r="P37" s="114">
        <f>总表!P265</f>
        <v>272</v>
      </c>
      <c r="Q37" s="114">
        <f>总表!Q265</f>
        <v>282</v>
      </c>
      <c r="R37" s="114">
        <f>总表!R265</f>
        <v>258</v>
      </c>
      <c r="S37" s="114">
        <f>总表!S265</f>
        <v>224</v>
      </c>
      <c r="T37" s="114">
        <f>总表!T265</f>
        <v>226</v>
      </c>
      <c r="U37" s="181">
        <f>总表!U265</f>
        <v>234</v>
      </c>
    </row>
    <row r="38" ht="18" customHeight="1" spans="1:13">
      <c r="A38" s="182"/>
      <c r="B38" s="170" t="s">
        <v>10</v>
      </c>
      <c r="C38" s="171">
        <f t="shared" ref="C38:K38" si="3">SUM(C2:C37)</f>
        <v>2503</v>
      </c>
      <c r="D38" s="171">
        <f t="shared" si="3"/>
        <v>1656</v>
      </c>
      <c r="E38" s="171">
        <f t="shared" si="3"/>
        <v>1667.5</v>
      </c>
      <c r="F38" s="171">
        <f t="shared" si="3"/>
        <v>2591</v>
      </c>
      <c r="G38" s="171">
        <f t="shared" si="3"/>
        <v>2284</v>
      </c>
      <c r="H38" s="171">
        <f t="shared" si="3"/>
        <v>1636</v>
      </c>
      <c r="I38" s="171">
        <f t="shared" si="3"/>
        <v>1924</v>
      </c>
      <c r="J38" s="171">
        <f t="shared" si="3"/>
        <v>2032</v>
      </c>
      <c r="K38" s="171">
        <f t="shared" si="3"/>
        <v>16293.5</v>
      </c>
      <c r="L38" s="170"/>
      <c r="M38" s="170"/>
    </row>
    <row r="39" ht="18" customHeight="1" spans="1:13">
      <c r="A39" s="183"/>
      <c r="B39" s="172" t="s">
        <v>60</v>
      </c>
      <c r="C39" s="173">
        <f t="shared" ref="C39:K39" si="4">AVERAGE(C2:C37)</f>
        <v>71.5142857142857</v>
      </c>
      <c r="D39" s="173">
        <f t="shared" si="4"/>
        <v>48.7058823529412</v>
      </c>
      <c r="E39" s="173">
        <f t="shared" si="4"/>
        <v>49.0441176470588</v>
      </c>
      <c r="F39" s="173">
        <f t="shared" si="4"/>
        <v>74.0285714285714</v>
      </c>
      <c r="G39" s="173">
        <f t="shared" si="4"/>
        <v>65.2571428571429</v>
      </c>
      <c r="H39" s="173">
        <f t="shared" si="4"/>
        <v>48.1176470588235</v>
      </c>
      <c r="I39" s="173">
        <f t="shared" si="4"/>
        <v>56.5882352941176</v>
      </c>
      <c r="J39" s="173">
        <f t="shared" si="4"/>
        <v>58.0571428571429</v>
      </c>
      <c r="K39" s="173">
        <f t="shared" si="4"/>
        <v>452.597222222222</v>
      </c>
      <c r="L39" s="172"/>
      <c r="M39" s="172"/>
    </row>
    <row r="40" ht="27.95" customHeight="1" spans="1:13">
      <c r="A40" s="183"/>
      <c r="B40" s="174" t="s">
        <v>106</v>
      </c>
      <c r="C40" s="175">
        <f>COUNTIF(C2:C37,"&gt;=72")</f>
        <v>21</v>
      </c>
      <c r="D40" s="175">
        <f>COUNTIF(D2:D37,"&gt;=72")</f>
        <v>9</v>
      </c>
      <c r="E40" s="175">
        <f>COUNTIF(E2:E37,"&gt;=72")</f>
        <v>6</v>
      </c>
      <c r="F40" s="175">
        <f>COUNTIF(F2:F37,"&gt;=60")</f>
        <v>30</v>
      </c>
      <c r="G40" s="175">
        <f>COUNTIF(G2:G37,"&gt;=60")</f>
        <v>24</v>
      </c>
      <c r="H40" s="175">
        <f>COUNTIF(H2:H37,"&gt;=60")</f>
        <v>8</v>
      </c>
      <c r="I40" s="175">
        <f>COUNTIF(I2:I37,"&gt;=60")</f>
        <v>16</v>
      </c>
      <c r="J40" s="175">
        <f>COUNTIF(J2:J37,"&gt;=60")</f>
        <v>15</v>
      </c>
      <c r="K40" s="172"/>
      <c r="L40" s="172"/>
      <c r="M40" s="172"/>
    </row>
    <row r="41" customHeight="1" spans="1:13">
      <c r="A41" s="172"/>
      <c r="B41" s="174" t="s">
        <v>107</v>
      </c>
      <c r="C41" s="175">
        <f>COUNTIF(C2:C37,"&gt;=96")</f>
        <v>0</v>
      </c>
      <c r="D41" s="175">
        <f>COUNTIF(D2:D37,"&gt;=96")</f>
        <v>1</v>
      </c>
      <c r="E41" s="175">
        <f>COUNTIF(E2:E37,"&gt;=96")</f>
        <v>0</v>
      </c>
      <c r="F41" s="175">
        <f>COUNTIF(F2:F37,"&gt;=80")</f>
        <v>10</v>
      </c>
      <c r="G41" s="175">
        <f>COUNTIF(G2:G37,"&gt;=80")</f>
        <v>8</v>
      </c>
      <c r="H41" s="175">
        <f>COUNTIF(H2:H37,"&gt;=80")</f>
        <v>1</v>
      </c>
      <c r="I41" s="175">
        <f>COUNTIF(I2:I37,"&gt;=80")</f>
        <v>2</v>
      </c>
      <c r="J41" s="175">
        <f>COUNTIF(J2:J37,"&gt;=80")</f>
        <v>7</v>
      </c>
      <c r="K41" s="172"/>
      <c r="L41" s="172"/>
      <c r="M41" s="172"/>
    </row>
    <row r="42" ht="18" customHeight="1" spans="2:10">
      <c r="B42" s="174" t="s">
        <v>63</v>
      </c>
      <c r="C42" s="175">
        <f>COUNTIF(C2:C37,"&lt;72")</f>
        <v>14</v>
      </c>
      <c r="D42" s="175">
        <f>COUNTIF(D2:D37,"&lt;72")</f>
        <v>25</v>
      </c>
      <c r="E42" s="175">
        <f>COUNTIF(E2:E37,"&lt;72")</f>
        <v>28</v>
      </c>
      <c r="F42" s="175">
        <f>COUNTIF(F2:F37,"&lt;60")</f>
        <v>5</v>
      </c>
      <c r="G42" s="175">
        <f>COUNTIF(G2:G37,"&lt;60")</f>
        <v>11</v>
      </c>
      <c r="H42" s="175">
        <f>COUNTIF(H2:H37,"&lt;60")</f>
        <v>26</v>
      </c>
      <c r="I42" s="175">
        <f>COUNTIF(I2:I37,"&lt;60")</f>
        <v>18</v>
      </c>
      <c r="J42" s="175">
        <f>COUNTIF(J2:J37,"&lt;60")</f>
        <v>20</v>
      </c>
    </row>
    <row r="43" ht="26.25" customHeight="1" spans="2:10">
      <c r="B43" s="174" t="s">
        <v>64</v>
      </c>
      <c r="C43" s="176">
        <f t="shared" ref="C43:J43" si="5">MAX(C2:C37)</f>
        <v>94.5</v>
      </c>
      <c r="D43" s="176">
        <f t="shared" si="5"/>
        <v>99</v>
      </c>
      <c r="E43" s="176">
        <f t="shared" si="5"/>
        <v>90</v>
      </c>
      <c r="F43" s="176">
        <f t="shared" si="5"/>
        <v>89</v>
      </c>
      <c r="G43" s="176">
        <f t="shared" si="5"/>
        <v>87</v>
      </c>
      <c r="H43" s="176">
        <f t="shared" si="5"/>
        <v>81</v>
      </c>
      <c r="I43" s="176">
        <f t="shared" si="5"/>
        <v>93</v>
      </c>
      <c r="J43" s="176">
        <f t="shared" si="5"/>
        <v>94</v>
      </c>
    </row>
    <row r="44" ht="27.75" customHeight="1" spans="2:10">
      <c r="B44" s="174" t="s">
        <v>65</v>
      </c>
      <c r="C44" s="176">
        <f t="shared" ref="C44:J44" si="6">MIN(C2:C37)</f>
        <v>16.5</v>
      </c>
      <c r="D44" s="176">
        <f t="shared" si="6"/>
        <v>6</v>
      </c>
      <c r="E44" s="176">
        <f t="shared" si="6"/>
        <v>23</v>
      </c>
      <c r="F44" s="176">
        <f t="shared" si="6"/>
        <v>50</v>
      </c>
      <c r="G44" s="176">
        <f t="shared" si="6"/>
        <v>22</v>
      </c>
      <c r="H44" s="176">
        <f t="shared" si="6"/>
        <v>12</v>
      </c>
      <c r="I44" s="176">
        <f t="shared" si="6"/>
        <v>20</v>
      </c>
      <c r="J44" s="176">
        <f t="shared" si="6"/>
        <v>14</v>
      </c>
    </row>
    <row r="45" ht="18" customHeight="1" spans="2:10">
      <c r="B45" s="174" t="s">
        <v>66</v>
      </c>
      <c r="C45" s="176">
        <f t="shared" ref="C45:J45" si="7">COUNT(C2:C37)</f>
        <v>35</v>
      </c>
      <c r="D45" s="176">
        <f t="shared" si="7"/>
        <v>34</v>
      </c>
      <c r="E45" s="176">
        <f t="shared" si="7"/>
        <v>34</v>
      </c>
      <c r="F45" s="176">
        <f t="shared" si="7"/>
        <v>35</v>
      </c>
      <c r="G45" s="176">
        <f t="shared" si="7"/>
        <v>35</v>
      </c>
      <c r="H45" s="176">
        <f t="shared" si="7"/>
        <v>34</v>
      </c>
      <c r="I45" s="176">
        <f t="shared" si="7"/>
        <v>34</v>
      </c>
      <c r="J45" s="176">
        <f t="shared" si="7"/>
        <v>35</v>
      </c>
    </row>
    <row r="46" ht="18" customHeight="1" spans="2:10">
      <c r="B46" s="174" t="s">
        <v>67</v>
      </c>
      <c r="C46" s="177">
        <f t="shared" ref="C46:J46" si="8">C41/C45*100</f>
        <v>0</v>
      </c>
      <c r="D46" s="177">
        <f t="shared" si="8"/>
        <v>2.94117647058823</v>
      </c>
      <c r="E46" s="177">
        <f t="shared" si="8"/>
        <v>0</v>
      </c>
      <c r="F46" s="177">
        <f t="shared" si="8"/>
        <v>28.5714285714286</v>
      </c>
      <c r="G46" s="177">
        <f t="shared" si="8"/>
        <v>22.8571428571429</v>
      </c>
      <c r="H46" s="177">
        <f t="shared" si="8"/>
        <v>2.94117647058823</v>
      </c>
      <c r="I46" s="177">
        <f t="shared" si="8"/>
        <v>5.88235294117647</v>
      </c>
      <c r="J46" s="177">
        <f t="shared" si="8"/>
        <v>20</v>
      </c>
    </row>
    <row r="47" ht="18" customHeight="1" spans="2:10">
      <c r="B47" s="174" t="s">
        <v>68</v>
      </c>
      <c r="C47" s="177">
        <f t="shared" ref="C47:J47" si="9">C40/C45*100</f>
        <v>60</v>
      </c>
      <c r="D47" s="177">
        <f t="shared" si="9"/>
        <v>26.4705882352941</v>
      </c>
      <c r="E47" s="177">
        <f t="shared" si="9"/>
        <v>17.6470588235294</v>
      </c>
      <c r="F47" s="177">
        <f t="shared" si="9"/>
        <v>85.7142857142857</v>
      </c>
      <c r="G47" s="177">
        <f t="shared" si="9"/>
        <v>68.5714285714286</v>
      </c>
      <c r="H47" s="177">
        <f t="shared" si="9"/>
        <v>23.5294117647059</v>
      </c>
      <c r="I47" s="177">
        <f t="shared" si="9"/>
        <v>47.0588235294118</v>
      </c>
      <c r="J47" s="177">
        <f t="shared" si="9"/>
        <v>42.8571428571429</v>
      </c>
    </row>
    <row r="48" ht="18" customHeight="1"/>
    <row r="49" ht="18" customHeight="1"/>
    <row r="50" ht="18" customHeight="1"/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R51" sqref="R51"/>
    </sheetView>
  </sheetViews>
  <sheetFormatPr defaultColWidth="9" defaultRowHeight="30" customHeight="1"/>
  <cols>
    <col min="1" max="1" width="10" style="167" customWidth="1"/>
    <col min="2" max="2" width="14.875" style="167" customWidth="1"/>
    <col min="3" max="13" width="8.625" style="167" customWidth="1"/>
    <col min="14" max="16384" width="9" style="167"/>
  </cols>
  <sheetData>
    <row r="1" customHeight="1" spans="1:21">
      <c r="A1" s="106" t="s">
        <v>0</v>
      </c>
      <c r="B1" s="106" t="s">
        <v>69</v>
      </c>
      <c r="C1" s="168" t="s">
        <v>2</v>
      </c>
      <c r="D1" s="168" t="s">
        <v>3</v>
      </c>
      <c r="E1" s="168" t="s">
        <v>4</v>
      </c>
      <c r="F1" s="169" t="s">
        <v>5</v>
      </c>
      <c r="G1" s="169" t="s">
        <v>6</v>
      </c>
      <c r="H1" s="169" t="s">
        <v>7</v>
      </c>
      <c r="I1" s="178" t="s">
        <v>8</v>
      </c>
      <c r="J1" s="178" t="s">
        <v>9</v>
      </c>
      <c r="K1" s="106" t="s">
        <v>10</v>
      </c>
      <c r="L1" s="179" t="s">
        <v>11</v>
      </c>
      <c r="M1" s="179" t="s">
        <v>12</v>
      </c>
      <c r="N1" s="146" t="s">
        <v>13</v>
      </c>
      <c r="O1" s="146" t="s">
        <v>14</v>
      </c>
      <c r="P1" s="146" t="s">
        <v>15</v>
      </c>
      <c r="Q1" s="146" t="s">
        <v>16</v>
      </c>
      <c r="R1" s="146" t="s">
        <v>17</v>
      </c>
      <c r="S1" s="146" t="s">
        <v>18</v>
      </c>
      <c r="T1" s="146" t="s">
        <v>19</v>
      </c>
      <c r="U1" s="146" t="s">
        <v>20</v>
      </c>
    </row>
    <row r="2" ht="18" customHeight="1" spans="1:21">
      <c r="A2" s="106">
        <v>190801</v>
      </c>
      <c r="B2" s="107" t="s">
        <v>297</v>
      </c>
      <c r="C2" s="105">
        <v>71.5</v>
      </c>
      <c r="D2" s="105">
        <v>18</v>
      </c>
      <c r="E2" s="105">
        <v>37.5</v>
      </c>
      <c r="F2" s="105">
        <v>80</v>
      </c>
      <c r="G2" s="105">
        <v>66</v>
      </c>
      <c r="H2" s="105">
        <v>49</v>
      </c>
      <c r="I2" s="105">
        <v>56</v>
      </c>
      <c r="J2" s="105">
        <v>36</v>
      </c>
      <c r="K2" s="180">
        <f t="shared" ref="K2:K44" si="0">C2+D2+E2+F2+G2+H2+I2+J2</f>
        <v>414</v>
      </c>
      <c r="L2" s="180">
        <f>RANK(K2,$K$2:$K$44,0)</f>
        <v>34</v>
      </c>
      <c r="M2" s="180">
        <f>总表!L266</f>
        <v>230</v>
      </c>
      <c r="N2" s="180">
        <f>总表!N266</f>
        <v>195</v>
      </c>
      <c r="O2" s="180">
        <f>总表!O266</f>
        <v>258</v>
      </c>
      <c r="P2" s="180">
        <f>总表!P266</f>
        <v>253</v>
      </c>
      <c r="Q2" s="180">
        <f>总表!Q266</f>
        <v>96</v>
      </c>
      <c r="R2" s="180">
        <f>总表!R266</f>
        <v>183</v>
      </c>
      <c r="S2" s="180">
        <f>总表!S266</f>
        <v>192</v>
      </c>
      <c r="T2" s="180">
        <f>总表!T266</f>
        <v>194</v>
      </c>
      <c r="U2" s="181">
        <f>总表!U266</f>
        <v>257</v>
      </c>
    </row>
    <row r="3" ht="18" customHeight="1" spans="1:21">
      <c r="A3" s="106">
        <v>190802</v>
      </c>
      <c r="B3" s="107" t="s">
        <v>298</v>
      </c>
      <c r="C3" s="105">
        <v>54.5</v>
      </c>
      <c r="D3" s="105">
        <v>10</v>
      </c>
      <c r="E3" s="105">
        <v>36</v>
      </c>
      <c r="F3" s="105">
        <v>68</v>
      </c>
      <c r="G3" s="105">
        <v>56</v>
      </c>
      <c r="H3" s="105">
        <v>40</v>
      </c>
      <c r="I3" s="105">
        <v>33</v>
      </c>
      <c r="J3" s="105">
        <v>32</v>
      </c>
      <c r="K3" s="180">
        <f t="shared" si="0"/>
        <v>329.5</v>
      </c>
      <c r="L3" s="180">
        <f>RANK(K3,$K$2:$K$44,0)</f>
        <v>38</v>
      </c>
      <c r="M3" s="180">
        <f>总表!L267</f>
        <v>265</v>
      </c>
      <c r="N3" s="180">
        <f>总表!N267</f>
        <v>270</v>
      </c>
      <c r="O3" s="180">
        <f>总表!O267</f>
        <v>285</v>
      </c>
      <c r="P3" s="180">
        <f>总表!P267</f>
        <v>254</v>
      </c>
      <c r="Q3" s="180">
        <f>总表!Q267</f>
        <v>202</v>
      </c>
      <c r="R3" s="180">
        <f>总表!R267</f>
        <v>229</v>
      </c>
      <c r="S3" s="180">
        <f>总表!S267</f>
        <v>239</v>
      </c>
      <c r="T3" s="180">
        <f>总表!T267</f>
        <v>272</v>
      </c>
      <c r="U3" s="181">
        <f>总表!U267</f>
        <v>269</v>
      </c>
    </row>
    <row r="4" ht="18" customHeight="1" spans="1:21">
      <c r="A4" s="106">
        <v>190803</v>
      </c>
      <c r="B4" s="107" t="s">
        <v>299</v>
      </c>
      <c r="C4" s="105">
        <v>88.5</v>
      </c>
      <c r="D4" s="105">
        <v>67.5</v>
      </c>
      <c r="E4" s="105">
        <v>84.5</v>
      </c>
      <c r="F4" s="105">
        <v>91</v>
      </c>
      <c r="G4" s="105">
        <v>85</v>
      </c>
      <c r="H4" s="105">
        <v>86</v>
      </c>
      <c r="I4" s="105">
        <v>76</v>
      </c>
      <c r="J4" s="105">
        <v>91</v>
      </c>
      <c r="K4" s="180">
        <f t="shared" si="0"/>
        <v>669.5</v>
      </c>
      <c r="L4" s="180">
        <f>RANK(K4,$K$2:$K$44,0)</f>
        <v>11</v>
      </c>
      <c r="M4" s="180">
        <f>总表!L268</f>
        <v>49</v>
      </c>
      <c r="N4" s="180">
        <f>总表!N268</f>
        <v>82</v>
      </c>
      <c r="O4" s="180">
        <f>总表!O268</f>
        <v>121</v>
      </c>
      <c r="P4" s="180">
        <f>总表!P268</f>
        <v>74</v>
      </c>
      <c r="Q4" s="180">
        <f>总表!Q268</f>
        <v>9</v>
      </c>
      <c r="R4" s="180">
        <f>总表!R268</f>
        <v>44</v>
      </c>
      <c r="S4" s="180">
        <f>总表!S268</f>
        <v>38</v>
      </c>
      <c r="T4" s="180">
        <f>总表!T268</f>
        <v>90</v>
      </c>
      <c r="U4" s="181">
        <f>总表!U268</f>
        <v>21</v>
      </c>
    </row>
    <row r="5" ht="18" customHeight="1" spans="1:21">
      <c r="A5" s="106">
        <v>190804</v>
      </c>
      <c r="B5" s="107" t="s">
        <v>300</v>
      </c>
      <c r="C5" s="105">
        <v>57</v>
      </c>
      <c r="D5" s="105">
        <v>74</v>
      </c>
      <c r="E5" s="105">
        <v>45</v>
      </c>
      <c r="F5" s="105">
        <v>68</v>
      </c>
      <c r="G5" s="105">
        <v>49</v>
      </c>
      <c r="H5" s="105">
        <v>62</v>
      </c>
      <c r="I5" s="105">
        <v>59</v>
      </c>
      <c r="J5" s="105">
        <v>61</v>
      </c>
      <c r="K5" s="180">
        <f t="shared" si="0"/>
        <v>475</v>
      </c>
      <c r="L5" s="180">
        <f>RANK(K5,$K$2:$K$44,0)</f>
        <v>29</v>
      </c>
      <c r="M5" s="180">
        <f>总表!L269</f>
        <v>193</v>
      </c>
      <c r="N5" s="180">
        <f>总表!N269</f>
        <v>264</v>
      </c>
      <c r="O5" s="180">
        <f>总表!O269</f>
        <v>96</v>
      </c>
      <c r="P5" s="180">
        <f>总表!P269</f>
        <v>226</v>
      </c>
      <c r="Q5" s="180">
        <f>总表!Q269</f>
        <v>202</v>
      </c>
      <c r="R5" s="180">
        <f>总表!R269</f>
        <v>249</v>
      </c>
      <c r="S5" s="180">
        <f>总表!S269</f>
        <v>128</v>
      </c>
      <c r="T5" s="180">
        <f>总表!T269</f>
        <v>181</v>
      </c>
      <c r="U5" s="181">
        <f>总表!U269</f>
        <v>156</v>
      </c>
    </row>
    <row r="6" ht="18" customHeight="1" spans="1:21">
      <c r="A6" s="106">
        <v>190805</v>
      </c>
      <c r="B6" s="107" t="s">
        <v>301</v>
      </c>
      <c r="C6" s="105">
        <v>55</v>
      </c>
      <c r="D6" s="105">
        <v>57.5</v>
      </c>
      <c r="E6" s="105">
        <v>71.5</v>
      </c>
      <c r="F6" s="105">
        <v>73</v>
      </c>
      <c r="G6" s="105">
        <v>66</v>
      </c>
      <c r="H6" s="105">
        <v>58</v>
      </c>
      <c r="I6" s="105">
        <v>62</v>
      </c>
      <c r="J6" s="105">
        <v>47</v>
      </c>
      <c r="K6" s="180">
        <f t="shared" si="0"/>
        <v>490</v>
      </c>
      <c r="L6" s="180">
        <f>RANK(K6,$K$2:$K$44,0)</f>
        <v>26</v>
      </c>
      <c r="M6" s="180">
        <f>总表!L270</f>
        <v>175</v>
      </c>
      <c r="N6" s="180">
        <f>总表!N270</f>
        <v>269</v>
      </c>
      <c r="O6" s="180">
        <f>总表!O270</f>
        <v>158</v>
      </c>
      <c r="P6" s="180">
        <f>总表!P270</f>
        <v>120</v>
      </c>
      <c r="Q6" s="180">
        <f>总表!Q270</f>
        <v>167</v>
      </c>
      <c r="R6" s="180">
        <f>总表!R270</f>
        <v>183</v>
      </c>
      <c r="S6" s="180">
        <f>总表!S270</f>
        <v>146</v>
      </c>
      <c r="T6" s="180">
        <f>总表!T270</f>
        <v>159</v>
      </c>
      <c r="U6" s="181">
        <f>总表!U270</f>
        <v>216</v>
      </c>
    </row>
    <row r="7" ht="18" customHeight="1" spans="1:21">
      <c r="A7" s="106">
        <v>190807</v>
      </c>
      <c r="B7" s="107" t="s">
        <v>302</v>
      </c>
      <c r="C7" s="105">
        <v>60</v>
      </c>
      <c r="D7" s="105">
        <v>61</v>
      </c>
      <c r="E7" s="105">
        <v>35</v>
      </c>
      <c r="F7" s="105">
        <v>75</v>
      </c>
      <c r="G7" s="105">
        <v>72</v>
      </c>
      <c r="H7" s="105">
        <v>74</v>
      </c>
      <c r="I7" s="105">
        <v>72</v>
      </c>
      <c r="J7" s="105">
        <v>62</v>
      </c>
      <c r="K7" s="180">
        <f t="shared" si="0"/>
        <v>511</v>
      </c>
      <c r="L7" s="180">
        <f t="shared" ref="L7:L44" si="1">RANK(K7,$K$2:$K$44,0)</f>
        <v>24</v>
      </c>
      <c r="M7" s="180">
        <f>总表!L271</f>
        <v>166</v>
      </c>
      <c r="N7" s="180">
        <f>总表!N271</f>
        <v>253</v>
      </c>
      <c r="O7" s="180">
        <f>总表!O271</f>
        <v>149</v>
      </c>
      <c r="P7" s="180">
        <f>总表!P271</f>
        <v>259</v>
      </c>
      <c r="Q7" s="180">
        <f>总表!Q271</f>
        <v>147</v>
      </c>
      <c r="R7" s="180">
        <f>总表!R271</f>
        <v>145</v>
      </c>
      <c r="S7" s="180">
        <f>总表!S271</f>
        <v>75</v>
      </c>
      <c r="T7" s="180">
        <f>总表!T271</f>
        <v>109</v>
      </c>
      <c r="U7" s="181">
        <f>总表!U271</f>
        <v>153</v>
      </c>
    </row>
    <row r="8" ht="18" customHeight="1" spans="1:21">
      <c r="A8" s="106">
        <v>190808</v>
      </c>
      <c r="B8" s="107" t="s">
        <v>303</v>
      </c>
      <c r="C8" s="105">
        <v>101.5</v>
      </c>
      <c r="D8" s="105">
        <v>103</v>
      </c>
      <c r="E8" s="105">
        <v>98.5</v>
      </c>
      <c r="F8" s="105">
        <v>92</v>
      </c>
      <c r="G8" s="105">
        <v>95</v>
      </c>
      <c r="H8" s="105">
        <v>92</v>
      </c>
      <c r="I8" s="105">
        <v>88</v>
      </c>
      <c r="J8" s="105">
        <v>90</v>
      </c>
      <c r="K8" s="180">
        <f t="shared" si="0"/>
        <v>760</v>
      </c>
      <c r="L8" s="180">
        <f t="shared" si="1"/>
        <v>5</v>
      </c>
      <c r="M8" s="180">
        <f>总表!L272</f>
        <v>10</v>
      </c>
      <c r="N8" s="180">
        <f>总表!N272</f>
        <v>9</v>
      </c>
      <c r="O8" s="180">
        <f>总表!O272</f>
        <v>16</v>
      </c>
      <c r="P8" s="180">
        <f>总表!P272</f>
        <v>25</v>
      </c>
      <c r="Q8" s="180">
        <f>总表!Q272</f>
        <v>4</v>
      </c>
      <c r="R8" s="180">
        <f>总表!R272</f>
        <v>3</v>
      </c>
      <c r="S8" s="180">
        <f>总表!S272</f>
        <v>18</v>
      </c>
      <c r="T8" s="180">
        <f>总表!T272</f>
        <v>31</v>
      </c>
      <c r="U8" s="181">
        <f>总表!U272</f>
        <v>27</v>
      </c>
    </row>
    <row r="9" ht="18" customHeight="1" spans="1:21">
      <c r="A9" s="106">
        <v>190809</v>
      </c>
      <c r="B9" s="107" t="s">
        <v>304</v>
      </c>
      <c r="C9" s="105">
        <v>85</v>
      </c>
      <c r="D9" s="105">
        <v>14</v>
      </c>
      <c r="E9" s="105">
        <v>35.5</v>
      </c>
      <c r="F9" s="105">
        <v>83</v>
      </c>
      <c r="G9" s="105">
        <v>74</v>
      </c>
      <c r="H9" s="105">
        <v>77</v>
      </c>
      <c r="I9" s="105">
        <v>69</v>
      </c>
      <c r="J9" s="105">
        <v>46</v>
      </c>
      <c r="K9" s="180">
        <f t="shared" si="0"/>
        <v>483.5</v>
      </c>
      <c r="L9" s="180">
        <f t="shared" si="1"/>
        <v>27</v>
      </c>
      <c r="M9" s="180">
        <f>总表!L273</f>
        <v>184</v>
      </c>
      <c r="N9" s="180">
        <f>总表!N273</f>
        <v>111</v>
      </c>
      <c r="O9" s="180">
        <f>总表!O273</f>
        <v>271</v>
      </c>
      <c r="P9" s="180">
        <f>总表!P273</f>
        <v>256</v>
      </c>
      <c r="Q9" s="180">
        <f>总表!Q273</f>
        <v>64</v>
      </c>
      <c r="R9" s="180">
        <f>总表!R273</f>
        <v>131</v>
      </c>
      <c r="S9" s="180">
        <f>总表!S273</f>
        <v>64</v>
      </c>
      <c r="T9" s="180">
        <f>总表!T273</f>
        <v>125</v>
      </c>
      <c r="U9" s="181">
        <f>总表!U273</f>
        <v>225</v>
      </c>
    </row>
    <row r="10" ht="18" customHeight="1" spans="1:21">
      <c r="A10" s="106">
        <v>190810</v>
      </c>
      <c r="B10" s="107" t="s">
        <v>305</v>
      </c>
      <c r="C10" s="105">
        <v>77.5</v>
      </c>
      <c r="D10" s="105">
        <v>24</v>
      </c>
      <c r="E10" s="105">
        <v>60.5</v>
      </c>
      <c r="F10" s="105">
        <v>60</v>
      </c>
      <c r="G10" s="105">
        <v>70</v>
      </c>
      <c r="H10" s="105">
        <v>36</v>
      </c>
      <c r="I10" s="105">
        <v>40</v>
      </c>
      <c r="J10" s="105">
        <v>48</v>
      </c>
      <c r="K10" s="180">
        <f t="shared" si="0"/>
        <v>416</v>
      </c>
      <c r="L10" s="180">
        <f t="shared" si="1"/>
        <v>33</v>
      </c>
      <c r="M10" s="180">
        <f>总表!L274</f>
        <v>228</v>
      </c>
      <c r="N10" s="180">
        <f>总表!N274</f>
        <v>162</v>
      </c>
      <c r="O10" s="180">
        <f>总表!O274</f>
        <v>246</v>
      </c>
      <c r="P10" s="180">
        <f>总表!P274</f>
        <v>169</v>
      </c>
      <c r="Q10" s="180">
        <f>总表!Q274</f>
        <v>250</v>
      </c>
      <c r="R10" s="180">
        <f>总表!R274</f>
        <v>156</v>
      </c>
      <c r="S10" s="180">
        <f>总表!S274</f>
        <v>254</v>
      </c>
      <c r="T10" s="180">
        <f>总表!T274</f>
        <v>256</v>
      </c>
      <c r="U10" s="181">
        <f>总表!U274</f>
        <v>214</v>
      </c>
    </row>
    <row r="11" ht="18" customHeight="1" spans="1:21">
      <c r="A11" s="106">
        <v>190811</v>
      </c>
      <c r="B11" s="107" t="s">
        <v>306</v>
      </c>
      <c r="C11" s="105">
        <v>100</v>
      </c>
      <c r="D11" s="105">
        <v>91</v>
      </c>
      <c r="E11" s="105">
        <v>90</v>
      </c>
      <c r="F11" s="105">
        <v>90</v>
      </c>
      <c r="G11" s="105">
        <v>90</v>
      </c>
      <c r="H11" s="105">
        <v>85</v>
      </c>
      <c r="I11" s="105">
        <v>86</v>
      </c>
      <c r="J11" s="105">
        <v>84</v>
      </c>
      <c r="K11" s="180">
        <f t="shared" si="0"/>
        <v>716</v>
      </c>
      <c r="L11" s="180">
        <f t="shared" si="1"/>
        <v>9</v>
      </c>
      <c r="M11" s="180">
        <f>总表!L275</f>
        <v>27</v>
      </c>
      <c r="N11" s="180">
        <f>总表!N275</f>
        <v>16</v>
      </c>
      <c r="O11" s="180">
        <f>总表!O275</f>
        <v>44</v>
      </c>
      <c r="P11" s="180">
        <f>总表!P275</f>
        <v>47</v>
      </c>
      <c r="Q11" s="180">
        <f>总表!Q275</f>
        <v>13</v>
      </c>
      <c r="R11" s="180">
        <f>总表!R275</f>
        <v>18</v>
      </c>
      <c r="S11" s="180">
        <f>总表!S275</f>
        <v>40</v>
      </c>
      <c r="T11" s="180">
        <f>总表!T275</f>
        <v>42</v>
      </c>
      <c r="U11" s="181">
        <f>总表!U275</f>
        <v>59</v>
      </c>
    </row>
    <row r="12" ht="18" customHeight="1" spans="1:21">
      <c r="A12" s="106">
        <v>190812</v>
      </c>
      <c r="B12" s="107" t="s">
        <v>307</v>
      </c>
      <c r="C12" s="105">
        <v>76.5</v>
      </c>
      <c r="D12" s="105">
        <v>34</v>
      </c>
      <c r="E12" s="105">
        <v>75</v>
      </c>
      <c r="F12" s="105">
        <v>72</v>
      </c>
      <c r="G12" s="105">
        <v>74</v>
      </c>
      <c r="H12" s="105">
        <v>49</v>
      </c>
      <c r="I12" s="105">
        <v>66</v>
      </c>
      <c r="J12" s="105">
        <v>68</v>
      </c>
      <c r="K12" s="180">
        <f t="shared" si="0"/>
        <v>514.5</v>
      </c>
      <c r="L12" s="180">
        <f t="shared" si="1"/>
        <v>23</v>
      </c>
      <c r="M12" s="180">
        <f>总表!L276</f>
        <v>162</v>
      </c>
      <c r="N12" s="180">
        <f>总表!N276</f>
        <v>168</v>
      </c>
      <c r="O12" s="180">
        <f>总表!O276</f>
        <v>217</v>
      </c>
      <c r="P12" s="180">
        <f>总表!P276</f>
        <v>108</v>
      </c>
      <c r="Q12" s="180">
        <f>总表!Q276</f>
        <v>173</v>
      </c>
      <c r="R12" s="180">
        <f>总表!R276</f>
        <v>131</v>
      </c>
      <c r="S12" s="180">
        <f>总表!S276</f>
        <v>192</v>
      </c>
      <c r="T12" s="180">
        <f>总表!T276</f>
        <v>137</v>
      </c>
      <c r="U12" s="181">
        <f>总表!U276</f>
        <v>135</v>
      </c>
    </row>
    <row r="13" ht="18" customHeight="1" spans="1:21">
      <c r="A13" s="106">
        <v>190813</v>
      </c>
      <c r="B13" s="107" t="s">
        <v>308</v>
      </c>
      <c r="C13" s="105">
        <v>64</v>
      </c>
      <c r="D13" s="105">
        <v>27</v>
      </c>
      <c r="E13" s="105">
        <v>74</v>
      </c>
      <c r="F13" s="105">
        <v>78</v>
      </c>
      <c r="G13" s="105">
        <v>85</v>
      </c>
      <c r="H13" s="105">
        <v>76</v>
      </c>
      <c r="I13" s="105">
        <v>46</v>
      </c>
      <c r="J13" s="105">
        <v>51</v>
      </c>
      <c r="K13" s="180">
        <f t="shared" si="0"/>
        <v>501</v>
      </c>
      <c r="L13" s="180">
        <f t="shared" si="1"/>
        <v>25</v>
      </c>
      <c r="M13" s="180">
        <f>总表!L277</f>
        <v>171</v>
      </c>
      <c r="N13" s="180">
        <f>总表!N277</f>
        <v>237</v>
      </c>
      <c r="O13" s="180">
        <f>总表!O277</f>
        <v>235</v>
      </c>
      <c r="P13" s="180">
        <f>总表!P277</f>
        <v>114</v>
      </c>
      <c r="Q13" s="180">
        <f>总表!Q277</f>
        <v>114</v>
      </c>
      <c r="R13" s="180">
        <f>总表!R277</f>
        <v>44</v>
      </c>
      <c r="S13" s="180">
        <f>总表!S277</f>
        <v>67</v>
      </c>
      <c r="T13" s="180">
        <f>总表!T277</f>
        <v>233</v>
      </c>
      <c r="U13" s="181">
        <f>总表!U277</f>
        <v>200</v>
      </c>
    </row>
    <row r="14" ht="18" customHeight="1" spans="1:21">
      <c r="A14" s="106">
        <v>190814</v>
      </c>
      <c r="B14" s="107" t="s">
        <v>309</v>
      </c>
      <c r="C14" s="105">
        <v>76</v>
      </c>
      <c r="D14" s="105">
        <v>67</v>
      </c>
      <c r="E14" s="105">
        <v>61.5</v>
      </c>
      <c r="F14" s="105">
        <v>78</v>
      </c>
      <c r="G14" s="105">
        <v>83</v>
      </c>
      <c r="H14" s="105">
        <v>49</v>
      </c>
      <c r="I14" s="105">
        <v>56</v>
      </c>
      <c r="J14" s="105">
        <v>47</v>
      </c>
      <c r="K14" s="180">
        <f t="shared" si="0"/>
        <v>517.5</v>
      </c>
      <c r="L14" s="180">
        <f t="shared" si="1"/>
        <v>22</v>
      </c>
      <c r="M14" s="180">
        <f>总表!L278</f>
        <v>158</v>
      </c>
      <c r="N14" s="180">
        <f>总表!N278</f>
        <v>172</v>
      </c>
      <c r="O14" s="180">
        <f>总表!O278</f>
        <v>123</v>
      </c>
      <c r="P14" s="180">
        <f>总表!P278</f>
        <v>156</v>
      </c>
      <c r="Q14" s="180">
        <f>总表!Q278</f>
        <v>114</v>
      </c>
      <c r="R14" s="180">
        <f>总表!R278</f>
        <v>58</v>
      </c>
      <c r="S14" s="180">
        <f>总表!S278</f>
        <v>192</v>
      </c>
      <c r="T14" s="180">
        <f>总表!T278</f>
        <v>194</v>
      </c>
      <c r="U14" s="181">
        <f>总表!U278</f>
        <v>216</v>
      </c>
    </row>
    <row r="15" ht="18" customHeight="1" spans="1:21">
      <c r="A15" s="106">
        <v>190815</v>
      </c>
      <c r="B15" s="107" t="s">
        <v>310</v>
      </c>
      <c r="C15" s="105">
        <v>99</v>
      </c>
      <c r="D15" s="105">
        <v>106.5</v>
      </c>
      <c r="E15" s="105">
        <v>96.5</v>
      </c>
      <c r="F15" s="105">
        <v>89</v>
      </c>
      <c r="G15" s="105">
        <v>92</v>
      </c>
      <c r="H15" s="105">
        <v>73</v>
      </c>
      <c r="I15" s="105">
        <v>85</v>
      </c>
      <c r="J15" s="105">
        <v>89</v>
      </c>
      <c r="K15" s="180">
        <f t="shared" si="0"/>
        <v>730</v>
      </c>
      <c r="L15" s="180">
        <f t="shared" si="1"/>
        <v>7</v>
      </c>
      <c r="M15" s="180">
        <f>总表!L279</f>
        <v>21</v>
      </c>
      <c r="N15" s="180">
        <f>总表!N279</f>
        <v>21</v>
      </c>
      <c r="O15" s="180">
        <f>总表!O279</f>
        <v>13</v>
      </c>
      <c r="P15" s="180">
        <f>总表!P279</f>
        <v>32</v>
      </c>
      <c r="Q15" s="180">
        <f>总表!Q279</f>
        <v>16</v>
      </c>
      <c r="R15" s="180">
        <f>总表!R279</f>
        <v>8</v>
      </c>
      <c r="S15" s="180">
        <f>总表!S279</f>
        <v>80</v>
      </c>
      <c r="T15" s="180">
        <f>总表!T279</f>
        <v>44</v>
      </c>
      <c r="U15" s="181">
        <f>总表!U279</f>
        <v>30</v>
      </c>
    </row>
    <row r="16" ht="18" customHeight="1" spans="1:21">
      <c r="A16" s="106">
        <v>190816</v>
      </c>
      <c r="B16" s="107" t="s">
        <v>311</v>
      </c>
      <c r="C16" s="105">
        <v>24</v>
      </c>
      <c r="D16" s="105">
        <v>10.5</v>
      </c>
      <c r="E16" s="105">
        <v>24</v>
      </c>
      <c r="F16" s="105">
        <v>37</v>
      </c>
      <c r="G16" s="105">
        <v>42</v>
      </c>
      <c r="H16" s="105">
        <v>20</v>
      </c>
      <c r="I16" s="105">
        <v>46</v>
      </c>
      <c r="J16" s="105">
        <v>37</v>
      </c>
      <c r="K16" s="180">
        <f t="shared" si="0"/>
        <v>240.5</v>
      </c>
      <c r="L16" s="180">
        <f t="shared" si="1"/>
        <v>41</v>
      </c>
      <c r="M16" s="180">
        <f>总表!L280</f>
        <v>291</v>
      </c>
      <c r="N16" s="180">
        <f>总表!N280</f>
        <v>295</v>
      </c>
      <c r="O16" s="180">
        <f>总表!O280</f>
        <v>284</v>
      </c>
      <c r="P16" s="180">
        <f>总表!P280</f>
        <v>293</v>
      </c>
      <c r="Q16" s="180">
        <f>总表!Q280</f>
        <v>295</v>
      </c>
      <c r="R16" s="180">
        <f>总表!R280</f>
        <v>265</v>
      </c>
      <c r="S16" s="180">
        <f>总表!S280</f>
        <v>290</v>
      </c>
      <c r="T16" s="180">
        <f>总表!T280</f>
        <v>233</v>
      </c>
      <c r="U16" s="181">
        <f>总表!U280</f>
        <v>256</v>
      </c>
    </row>
    <row r="17" ht="18" customHeight="1" spans="1:21">
      <c r="A17" s="106">
        <v>190817</v>
      </c>
      <c r="B17" s="107" t="s">
        <v>312</v>
      </c>
      <c r="C17" s="105">
        <v>94</v>
      </c>
      <c r="D17" s="105">
        <v>82.5</v>
      </c>
      <c r="E17" s="105">
        <v>83.5</v>
      </c>
      <c r="F17" s="105">
        <v>82</v>
      </c>
      <c r="G17" s="105">
        <v>86</v>
      </c>
      <c r="H17" s="105">
        <v>65</v>
      </c>
      <c r="I17" s="105">
        <v>77</v>
      </c>
      <c r="J17" s="105">
        <v>78</v>
      </c>
      <c r="K17" s="180">
        <f t="shared" si="0"/>
        <v>648</v>
      </c>
      <c r="L17" s="180">
        <f t="shared" si="1"/>
        <v>14</v>
      </c>
      <c r="M17" s="180">
        <f>总表!L281</f>
        <v>63</v>
      </c>
      <c r="N17" s="180">
        <f>总表!N281</f>
        <v>47</v>
      </c>
      <c r="O17" s="180">
        <f>总表!O281</f>
        <v>59</v>
      </c>
      <c r="P17" s="180">
        <f>总表!P281</f>
        <v>80</v>
      </c>
      <c r="Q17" s="180">
        <f>总表!Q281</f>
        <v>73</v>
      </c>
      <c r="R17" s="180">
        <f>总表!R281</f>
        <v>36</v>
      </c>
      <c r="S17" s="180">
        <f>总表!S281</f>
        <v>115</v>
      </c>
      <c r="T17" s="180">
        <f>总表!T281</f>
        <v>86</v>
      </c>
      <c r="U17" s="181">
        <f>总表!U281</f>
        <v>90</v>
      </c>
    </row>
    <row r="18" ht="18" customHeight="1" spans="1:21">
      <c r="A18" s="106">
        <v>190818</v>
      </c>
      <c r="B18" s="107" t="s">
        <v>313</v>
      </c>
      <c r="C18" s="105">
        <v>72</v>
      </c>
      <c r="D18" s="105">
        <v>102</v>
      </c>
      <c r="E18" s="105">
        <v>87.5</v>
      </c>
      <c r="F18" s="105">
        <v>69</v>
      </c>
      <c r="G18" s="105">
        <v>78</v>
      </c>
      <c r="H18" s="105">
        <v>68</v>
      </c>
      <c r="I18" s="105">
        <v>59</v>
      </c>
      <c r="J18" s="105">
        <v>90</v>
      </c>
      <c r="K18" s="180">
        <f t="shared" si="0"/>
        <v>625.5</v>
      </c>
      <c r="L18" s="180">
        <f t="shared" si="1"/>
        <v>16</v>
      </c>
      <c r="M18" s="180">
        <f>总表!L282</f>
        <v>78</v>
      </c>
      <c r="N18" s="180">
        <f>总表!N282</f>
        <v>193</v>
      </c>
      <c r="O18" s="180">
        <f>总表!O282</f>
        <v>21</v>
      </c>
      <c r="P18" s="180">
        <f>总表!P282</f>
        <v>61</v>
      </c>
      <c r="Q18" s="180">
        <f>总表!Q282</f>
        <v>194</v>
      </c>
      <c r="R18" s="180">
        <f>总表!R282</f>
        <v>106</v>
      </c>
      <c r="S18" s="180">
        <f>总表!S282</f>
        <v>102</v>
      </c>
      <c r="T18" s="180">
        <f>总表!T282</f>
        <v>181</v>
      </c>
      <c r="U18" s="181">
        <f>总表!U282</f>
        <v>27</v>
      </c>
    </row>
    <row r="19" ht="18" customHeight="1" spans="1:21">
      <c r="A19" s="106">
        <v>190819</v>
      </c>
      <c r="B19" s="107" t="s">
        <v>314</v>
      </c>
      <c r="C19" s="105">
        <v>69.5</v>
      </c>
      <c r="D19" s="105">
        <v>62.5</v>
      </c>
      <c r="E19" s="105">
        <v>97</v>
      </c>
      <c r="F19" s="105">
        <v>81</v>
      </c>
      <c r="G19" s="105">
        <v>69</v>
      </c>
      <c r="H19" s="105">
        <v>63</v>
      </c>
      <c r="I19" s="105">
        <v>65</v>
      </c>
      <c r="J19" s="105">
        <v>71</v>
      </c>
      <c r="K19" s="180">
        <f t="shared" si="0"/>
        <v>578</v>
      </c>
      <c r="L19" s="180">
        <f t="shared" si="1"/>
        <v>19</v>
      </c>
      <c r="M19" s="180">
        <f>总表!L283</f>
        <v>118</v>
      </c>
      <c r="N19" s="180">
        <f>总表!N283</f>
        <v>207</v>
      </c>
      <c r="O19" s="180">
        <f>总表!O283</f>
        <v>141</v>
      </c>
      <c r="P19" s="180">
        <f>总表!P283</f>
        <v>31</v>
      </c>
      <c r="Q19" s="180">
        <f>总表!Q283</f>
        <v>84</v>
      </c>
      <c r="R19" s="180">
        <f>总表!R283</f>
        <v>162</v>
      </c>
      <c r="S19" s="180">
        <f>总表!S283</f>
        <v>122</v>
      </c>
      <c r="T19" s="180">
        <f>总表!T283</f>
        <v>150</v>
      </c>
      <c r="U19" s="181">
        <f>总表!U283</f>
        <v>127</v>
      </c>
    </row>
    <row r="20" ht="18" customHeight="1" spans="1:21">
      <c r="A20" s="106">
        <v>190820</v>
      </c>
      <c r="B20" s="107" t="s">
        <v>315</v>
      </c>
      <c r="C20" s="105">
        <v>102.5</v>
      </c>
      <c r="D20" s="105">
        <v>63</v>
      </c>
      <c r="E20" s="105">
        <v>96.5</v>
      </c>
      <c r="F20" s="105">
        <v>86</v>
      </c>
      <c r="G20" s="105">
        <v>88</v>
      </c>
      <c r="H20" s="105">
        <v>82</v>
      </c>
      <c r="I20" s="105">
        <v>83</v>
      </c>
      <c r="J20" s="105">
        <v>94</v>
      </c>
      <c r="K20" s="180">
        <f t="shared" si="0"/>
        <v>695</v>
      </c>
      <c r="L20" s="180">
        <f t="shared" si="1"/>
        <v>10</v>
      </c>
      <c r="M20" s="180">
        <f>总表!L284</f>
        <v>38</v>
      </c>
      <c r="N20" s="180">
        <f>总表!N284</f>
        <v>7</v>
      </c>
      <c r="O20" s="180">
        <f>总表!O284</f>
        <v>138</v>
      </c>
      <c r="P20" s="180">
        <f>总表!P284</f>
        <v>32</v>
      </c>
      <c r="Q20" s="180">
        <f>总表!Q284</f>
        <v>31</v>
      </c>
      <c r="R20" s="180">
        <f>总表!R284</f>
        <v>25</v>
      </c>
      <c r="S20" s="180">
        <f>总表!S284</f>
        <v>46</v>
      </c>
      <c r="T20" s="180">
        <f>总表!T284</f>
        <v>58</v>
      </c>
      <c r="U20" s="181">
        <f>总表!U284</f>
        <v>11</v>
      </c>
    </row>
    <row r="21" ht="18" customHeight="1" spans="1:21">
      <c r="A21" s="106">
        <v>190821</v>
      </c>
      <c r="B21" s="107" t="s">
        <v>316</v>
      </c>
      <c r="C21" s="105">
        <v>90</v>
      </c>
      <c r="D21" s="105">
        <v>63</v>
      </c>
      <c r="E21" s="105">
        <v>79.5</v>
      </c>
      <c r="F21" s="105">
        <v>89</v>
      </c>
      <c r="G21" s="105">
        <v>75</v>
      </c>
      <c r="H21" s="105">
        <v>70</v>
      </c>
      <c r="I21" s="105">
        <v>63</v>
      </c>
      <c r="J21" s="105">
        <v>58</v>
      </c>
      <c r="K21" s="180">
        <f t="shared" si="0"/>
        <v>587.5</v>
      </c>
      <c r="L21" s="180">
        <f t="shared" si="1"/>
        <v>18</v>
      </c>
      <c r="M21" s="180">
        <f>总表!L285</f>
        <v>112</v>
      </c>
      <c r="N21" s="180">
        <f>总表!N285</f>
        <v>70</v>
      </c>
      <c r="O21" s="180">
        <f>总表!O285</f>
        <v>138</v>
      </c>
      <c r="P21" s="180">
        <f>总表!P285</f>
        <v>94</v>
      </c>
      <c r="Q21" s="180">
        <f>总表!Q285</f>
        <v>16</v>
      </c>
      <c r="R21" s="180">
        <f>总表!R285</f>
        <v>123</v>
      </c>
      <c r="S21" s="180">
        <f>总表!S285</f>
        <v>93</v>
      </c>
      <c r="T21" s="180">
        <f>总表!T285</f>
        <v>157</v>
      </c>
      <c r="U21" s="181">
        <f>总表!U285</f>
        <v>167</v>
      </c>
    </row>
    <row r="22" ht="18" customHeight="1" spans="1:21">
      <c r="A22" s="106">
        <v>190822</v>
      </c>
      <c r="B22" s="107" t="s">
        <v>317</v>
      </c>
      <c r="C22" s="105">
        <v>76.5</v>
      </c>
      <c r="D22" s="105">
        <v>52.5</v>
      </c>
      <c r="E22" s="105">
        <v>67.5</v>
      </c>
      <c r="F22" s="105">
        <v>71</v>
      </c>
      <c r="G22" s="105">
        <v>67</v>
      </c>
      <c r="H22" s="105">
        <v>43</v>
      </c>
      <c r="I22" s="105">
        <v>46</v>
      </c>
      <c r="J22" s="105">
        <v>54</v>
      </c>
      <c r="K22" s="180">
        <f t="shared" si="0"/>
        <v>477.5</v>
      </c>
      <c r="L22" s="180">
        <f t="shared" si="1"/>
        <v>28</v>
      </c>
      <c r="M22" s="180">
        <f>总表!L286</f>
        <v>189</v>
      </c>
      <c r="N22" s="180">
        <f>总表!N286</f>
        <v>168</v>
      </c>
      <c r="O22" s="180">
        <f>总表!O286</f>
        <v>174</v>
      </c>
      <c r="P22" s="180">
        <f>总表!P286</f>
        <v>136</v>
      </c>
      <c r="Q22" s="180">
        <f>总表!Q286</f>
        <v>180</v>
      </c>
      <c r="R22" s="180">
        <f>总表!R286</f>
        <v>179</v>
      </c>
      <c r="S22" s="180">
        <f>总表!S286</f>
        <v>224</v>
      </c>
      <c r="T22" s="180">
        <f>总表!T286</f>
        <v>233</v>
      </c>
      <c r="U22" s="181">
        <f>总表!U286</f>
        <v>188</v>
      </c>
    </row>
    <row r="23" ht="18" customHeight="1" spans="1:21">
      <c r="A23" s="106">
        <v>190823</v>
      </c>
      <c r="B23" s="107" t="s">
        <v>318</v>
      </c>
      <c r="C23" s="105">
        <v>59.5</v>
      </c>
      <c r="D23" s="105">
        <v>48.5</v>
      </c>
      <c r="E23" s="105">
        <v>70</v>
      </c>
      <c r="F23" s="105">
        <v>64</v>
      </c>
      <c r="G23" s="105">
        <v>60</v>
      </c>
      <c r="H23" s="105">
        <v>64</v>
      </c>
      <c r="I23" s="105">
        <v>39</v>
      </c>
      <c r="J23" s="105">
        <v>63</v>
      </c>
      <c r="K23" s="180">
        <f t="shared" si="0"/>
        <v>468</v>
      </c>
      <c r="L23" s="180">
        <f t="shared" si="1"/>
        <v>30</v>
      </c>
      <c r="M23" s="180">
        <f>总表!L287</f>
        <v>199</v>
      </c>
      <c r="N23" s="180">
        <f>总表!N287</f>
        <v>254</v>
      </c>
      <c r="O23" s="180">
        <f>总表!O287</f>
        <v>180</v>
      </c>
      <c r="P23" s="180">
        <f>总表!P287</f>
        <v>128</v>
      </c>
      <c r="Q23" s="180">
        <f>总表!Q287</f>
        <v>227</v>
      </c>
      <c r="R23" s="180">
        <f>总表!R287</f>
        <v>217</v>
      </c>
      <c r="S23" s="180">
        <f>总表!S287</f>
        <v>119</v>
      </c>
      <c r="T23" s="180">
        <f>总表!T287</f>
        <v>261</v>
      </c>
      <c r="U23" s="181">
        <f>总表!U287</f>
        <v>152</v>
      </c>
    </row>
    <row r="24" ht="18" customHeight="1" spans="1:21">
      <c r="A24" s="106">
        <v>190824</v>
      </c>
      <c r="B24" s="107" t="s">
        <v>319</v>
      </c>
      <c r="C24" s="105">
        <v>78.5</v>
      </c>
      <c r="D24" s="105">
        <v>13</v>
      </c>
      <c r="E24" s="105">
        <v>61</v>
      </c>
      <c r="F24" s="105">
        <v>80</v>
      </c>
      <c r="G24" s="105">
        <v>64</v>
      </c>
      <c r="H24" s="105">
        <v>42</v>
      </c>
      <c r="I24" s="105">
        <v>77</v>
      </c>
      <c r="J24" s="105">
        <v>44</v>
      </c>
      <c r="K24" s="180">
        <f t="shared" si="0"/>
        <v>459.5</v>
      </c>
      <c r="L24" s="180">
        <f t="shared" si="1"/>
        <v>31</v>
      </c>
      <c r="M24" s="180">
        <f>总表!L288</f>
        <v>206</v>
      </c>
      <c r="N24" s="180">
        <f>总表!N288</f>
        <v>153</v>
      </c>
      <c r="O24" s="180">
        <f>总表!O288</f>
        <v>272</v>
      </c>
      <c r="P24" s="180">
        <f>总表!P288</f>
        <v>163</v>
      </c>
      <c r="Q24" s="180">
        <f>总表!Q288</f>
        <v>96</v>
      </c>
      <c r="R24" s="180">
        <f>总表!R288</f>
        <v>196</v>
      </c>
      <c r="S24" s="180">
        <f>总表!S288</f>
        <v>231</v>
      </c>
      <c r="T24" s="180">
        <f>总表!T288</f>
        <v>86</v>
      </c>
      <c r="U24" s="181">
        <f>总表!U288</f>
        <v>229</v>
      </c>
    </row>
    <row r="25" ht="18" customHeight="1" spans="1:21">
      <c r="A25" s="106">
        <v>190825</v>
      </c>
      <c r="B25" s="107" t="s">
        <v>320</v>
      </c>
      <c r="C25" s="105">
        <v>59.5</v>
      </c>
      <c r="D25" s="105">
        <v>27</v>
      </c>
      <c r="E25" s="105">
        <v>57.5</v>
      </c>
      <c r="F25" s="105">
        <v>60</v>
      </c>
      <c r="G25" s="105">
        <v>73</v>
      </c>
      <c r="H25" s="105">
        <v>35</v>
      </c>
      <c r="I25" s="105">
        <v>58</v>
      </c>
      <c r="J25" s="105">
        <v>43</v>
      </c>
      <c r="K25" s="180">
        <f t="shared" si="0"/>
        <v>413</v>
      </c>
      <c r="L25" s="180">
        <f t="shared" si="1"/>
        <v>35</v>
      </c>
      <c r="M25" s="180">
        <f>总表!L289</f>
        <v>234</v>
      </c>
      <c r="N25" s="180">
        <f>总表!N289</f>
        <v>254</v>
      </c>
      <c r="O25" s="180">
        <f>总表!O289</f>
        <v>235</v>
      </c>
      <c r="P25" s="180">
        <f>总表!P289</f>
        <v>180</v>
      </c>
      <c r="Q25" s="180">
        <f>总表!Q289</f>
        <v>250</v>
      </c>
      <c r="R25" s="180">
        <f>总表!R289</f>
        <v>141</v>
      </c>
      <c r="S25" s="180">
        <f>总表!S289</f>
        <v>257</v>
      </c>
      <c r="T25" s="180">
        <f>总表!T289</f>
        <v>187</v>
      </c>
      <c r="U25" s="181">
        <f>总表!U289</f>
        <v>234</v>
      </c>
    </row>
    <row r="26" ht="18" customHeight="1" spans="1:21">
      <c r="A26" s="106">
        <v>190826</v>
      </c>
      <c r="B26" s="107" t="s">
        <v>321</v>
      </c>
      <c r="C26" s="105">
        <v>90</v>
      </c>
      <c r="D26" s="105">
        <v>78.5</v>
      </c>
      <c r="E26" s="105">
        <v>80.5</v>
      </c>
      <c r="F26" s="105">
        <v>88</v>
      </c>
      <c r="G26" s="105">
        <v>83</v>
      </c>
      <c r="H26" s="105">
        <v>75</v>
      </c>
      <c r="I26" s="105">
        <v>84</v>
      </c>
      <c r="J26" s="105">
        <v>75</v>
      </c>
      <c r="K26" s="180">
        <f t="shared" si="0"/>
        <v>654</v>
      </c>
      <c r="L26" s="180">
        <f t="shared" si="1"/>
        <v>12</v>
      </c>
      <c r="M26" s="180">
        <f>总表!L290</f>
        <v>59</v>
      </c>
      <c r="N26" s="180">
        <f>总表!N290</f>
        <v>70</v>
      </c>
      <c r="O26" s="180">
        <f>总表!O290</f>
        <v>73</v>
      </c>
      <c r="P26" s="180">
        <f>总表!P290</f>
        <v>92</v>
      </c>
      <c r="Q26" s="180">
        <f>总表!Q290</f>
        <v>23</v>
      </c>
      <c r="R26" s="180">
        <f>总表!R290</f>
        <v>58</v>
      </c>
      <c r="S26" s="180">
        <f>总表!S290</f>
        <v>69</v>
      </c>
      <c r="T26" s="180">
        <f>总表!T290</f>
        <v>51</v>
      </c>
      <c r="U26" s="181">
        <f>总表!U290</f>
        <v>109</v>
      </c>
    </row>
    <row r="27" ht="18" customHeight="1" spans="1:21">
      <c r="A27" s="106">
        <v>190827</v>
      </c>
      <c r="B27" s="107" t="s">
        <v>322</v>
      </c>
      <c r="C27" s="105">
        <v>93.5</v>
      </c>
      <c r="D27" s="105">
        <v>100</v>
      </c>
      <c r="E27" s="105">
        <v>71</v>
      </c>
      <c r="F27" s="105">
        <v>84</v>
      </c>
      <c r="G27" s="105">
        <v>81</v>
      </c>
      <c r="H27" s="105">
        <v>62</v>
      </c>
      <c r="I27" s="105">
        <v>76</v>
      </c>
      <c r="J27" s="105">
        <v>81</v>
      </c>
      <c r="K27" s="180">
        <f t="shared" si="0"/>
        <v>648.5</v>
      </c>
      <c r="L27" s="180">
        <f t="shared" si="1"/>
        <v>13</v>
      </c>
      <c r="M27" s="180">
        <f>总表!L291</f>
        <v>62</v>
      </c>
      <c r="N27" s="180">
        <f>总表!N291</f>
        <v>52</v>
      </c>
      <c r="O27" s="180">
        <f>总表!O291</f>
        <v>24</v>
      </c>
      <c r="P27" s="180">
        <f>总表!P291</f>
        <v>124</v>
      </c>
      <c r="Q27" s="180">
        <f>总表!Q291</f>
        <v>51</v>
      </c>
      <c r="R27" s="180">
        <f>总表!R291</f>
        <v>83</v>
      </c>
      <c r="S27" s="180">
        <f>总表!S291</f>
        <v>128</v>
      </c>
      <c r="T27" s="180">
        <f>总表!T291</f>
        <v>90</v>
      </c>
      <c r="U27" s="181">
        <f>总表!U291</f>
        <v>78</v>
      </c>
    </row>
    <row r="28" ht="18" customHeight="1" spans="1:21">
      <c r="A28" s="106">
        <v>190828</v>
      </c>
      <c r="B28" s="107" t="s">
        <v>323</v>
      </c>
      <c r="C28" s="105">
        <v>74.5</v>
      </c>
      <c r="D28" s="105">
        <v>25.5</v>
      </c>
      <c r="E28" s="105">
        <v>24.5</v>
      </c>
      <c r="F28" s="105">
        <v>63</v>
      </c>
      <c r="G28" s="105">
        <v>45</v>
      </c>
      <c r="H28" s="105">
        <v>27</v>
      </c>
      <c r="I28" s="105">
        <v>28</v>
      </c>
      <c r="J28" s="105">
        <v>29</v>
      </c>
      <c r="K28" s="180">
        <f t="shared" si="0"/>
        <v>316.5</v>
      </c>
      <c r="L28" s="180">
        <f t="shared" si="1"/>
        <v>39</v>
      </c>
      <c r="M28" s="180">
        <f>总表!L292</f>
        <v>270</v>
      </c>
      <c r="N28" s="180">
        <f>总表!N292</f>
        <v>179</v>
      </c>
      <c r="O28" s="180">
        <f>总表!O292</f>
        <v>242</v>
      </c>
      <c r="P28" s="180">
        <f>总表!P292</f>
        <v>291</v>
      </c>
      <c r="Q28" s="180">
        <f>总表!Q292</f>
        <v>231</v>
      </c>
      <c r="R28" s="180">
        <f>总表!R292</f>
        <v>258</v>
      </c>
      <c r="S28" s="180">
        <f>总表!S292</f>
        <v>272</v>
      </c>
      <c r="T28" s="180">
        <f>总表!T292</f>
        <v>285</v>
      </c>
      <c r="U28" s="181">
        <f>总表!U292</f>
        <v>281</v>
      </c>
    </row>
    <row r="29" ht="18" customHeight="1" spans="1:21">
      <c r="A29" s="106">
        <v>190829</v>
      </c>
      <c r="B29" s="107" t="s">
        <v>324</v>
      </c>
      <c r="C29" s="105">
        <v>67</v>
      </c>
      <c r="D29" s="105">
        <v>23.5</v>
      </c>
      <c r="E29" s="105">
        <v>54.5</v>
      </c>
      <c r="F29" s="105">
        <v>69</v>
      </c>
      <c r="G29" s="105">
        <v>64</v>
      </c>
      <c r="H29" s="105">
        <v>59</v>
      </c>
      <c r="I29" s="105">
        <v>53</v>
      </c>
      <c r="J29" s="105">
        <v>40</v>
      </c>
      <c r="K29" s="180">
        <f t="shared" si="0"/>
        <v>430</v>
      </c>
      <c r="L29" s="180">
        <f t="shared" si="1"/>
        <v>32</v>
      </c>
      <c r="M29" s="180">
        <f>总表!L293</f>
        <v>219</v>
      </c>
      <c r="N29" s="180">
        <f>总表!N293</f>
        <v>218</v>
      </c>
      <c r="O29" s="180">
        <f>总表!O293</f>
        <v>249</v>
      </c>
      <c r="P29" s="180">
        <f>总表!P293</f>
        <v>194</v>
      </c>
      <c r="Q29" s="180">
        <f>总表!Q293</f>
        <v>194</v>
      </c>
      <c r="R29" s="180">
        <f>总表!R293</f>
        <v>196</v>
      </c>
      <c r="S29" s="180">
        <f>总表!S293</f>
        <v>137</v>
      </c>
      <c r="T29" s="180">
        <f>总表!T293</f>
        <v>211</v>
      </c>
      <c r="U29" s="181">
        <f>总表!U293</f>
        <v>248</v>
      </c>
    </row>
    <row r="30" ht="18" customHeight="1" spans="1:21">
      <c r="A30" s="106">
        <v>190830</v>
      </c>
      <c r="B30" s="107" t="s">
        <v>325</v>
      </c>
      <c r="C30" s="105">
        <v>71</v>
      </c>
      <c r="D30" s="105">
        <v>103</v>
      </c>
      <c r="E30" s="105">
        <v>61</v>
      </c>
      <c r="F30" s="105">
        <v>82</v>
      </c>
      <c r="G30" s="105">
        <v>76</v>
      </c>
      <c r="H30" s="105">
        <v>48</v>
      </c>
      <c r="I30" s="105">
        <v>75</v>
      </c>
      <c r="J30" s="105">
        <v>82</v>
      </c>
      <c r="K30" s="180">
        <f t="shared" si="0"/>
        <v>598</v>
      </c>
      <c r="L30" s="180">
        <f t="shared" si="1"/>
        <v>17</v>
      </c>
      <c r="M30" s="180">
        <f>总表!L294</f>
        <v>106</v>
      </c>
      <c r="N30" s="180">
        <f>总表!N294</f>
        <v>201</v>
      </c>
      <c r="O30" s="180">
        <f>总表!O294</f>
        <v>16</v>
      </c>
      <c r="P30" s="180">
        <f>总表!P294</f>
        <v>163</v>
      </c>
      <c r="Q30" s="180">
        <f>总表!Q294</f>
        <v>73</v>
      </c>
      <c r="R30" s="180">
        <f>总表!R294</f>
        <v>119</v>
      </c>
      <c r="S30" s="180">
        <f>总表!S294</f>
        <v>198</v>
      </c>
      <c r="T30" s="180">
        <f>总表!T294</f>
        <v>99</v>
      </c>
      <c r="U30" s="181">
        <f>总表!U294</f>
        <v>71</v>
      </c>
    </row>
    <row r="31" ht="18" customHeight="1" spans="1:21">
      <c r="A31" s="106">
        <v>190831</v>
      </c>
      <c r="B31" s="107" t="s">
        <v>326</v>
      </c>
      <c r="C31" s="105">
        <v>97.5</v>
      </c>
      <c r="D31" s="105">
        <v>108</v>
      </c>
      <c r="E31" s="105">
        <v>102</v>
      </c>
      <c r="F31" s="105">
        <v>85</v>
      </c>
      <c r="G31" s="105">
        <v>91</v>
      </c>
      <c r="H31" s="105">
        <v>90</v>
      </c>
      <c r="I31" s="105">
        <v>85</v>
      </c>
      <c r="J31" s="105">
        <v>89</v>
      </c>
      <c r="K31" s="180">
        <f t="shared" si="0"/>
        <v>747.5</v>
      </c>
      <c r="L31" s="180">
        <f t="shared" si="1"/>
        <v>6</v>
      </c>
      <c r="M31" s="180">
        <f>总表!L295</f>
        <v>12</v>
      </c>
      <c r="N31" s="180">
        <f>总表!N295</f>
        <v>26</v>
      </c>
      <c r="O31" s="180">
        <f>总表!O295</f>
        <v>12</v>
      </c>
      <c r="P31" s="180">
        <f>总表!P295</f>
        <v>14</v>
      </c>
      <c r="Q31" s="180">
        <f>总表!Q295</f>
        <v>39</v>
      </c>
      <c r="R31" s="180">
        <f>总表!R295</f>
        <v>13</v>
      </c>
      <c r="S31" s="180">
        <f>总表!S295</f>
        <v>24</v>
      </c>
      <c r="T31" s="180">
        <f>总表!T295</f>
        <v>44</v>
      </c>
      <c r="U31" s="181">
        <f>总表!U295</f>
        <v>30</v>
      </c>
    </row>
    <row r="32" ht="18" customHeight="1" spans="1:21">
      <c r="A32" s="106">
        <v>190832</v>
      </c>
      <c r="B32" s="112" t="s">
        <v>327</v>
      </c>
      <c r="C32" s="116"/>
      <c r="D32" s="125"/>
      <c r="E32" s="126"/>
      <c r="F32" s="127"/>
      <c r="G32" s="105"/>
      <c r="H32" s="128"/>
      <c r="I32" s="105"/>
      <c r="J32" s="116"/>
      <c r="K32" s="180">
        <f t="shared" si="0"/>
        <v>0</v>
      </c>
      <c r="L32" s="180">
        <f t="shared" si="1"/>
        <v>43</v>
      </c>
      <c r="M32" s="180">
        <f>总表!L296</f>
        <v>305</v>
      </c>
      <c r="N32" s="180" t="e">
        <f>总表!N296</f>
        <v>#N/A</v>
      </c>
      <c r="O32" s="180" t="e">
        <f>总表!O296</f>
        <v>#N/A</v>
      </c>
      <c r="P32" s="180" t="e">
        <f>总表!P296</f>
        <v>#N/A</v>
      </c>
      <c r="Q32" s="180" t="e">
        <f>总表!Q296</f>
        <v>#N/A</v>
      </c>
      <c r="R32" s="180" t="e">
        <f>总表!R296</f>
        <v>#N/A</v>
      </c>
      <c r="S32" s="180" t="e">
        <f>总表!S296</f>
        <v>#N/A</v>
      </c>
      <c r="T32" s="180" t="e">
        <f>总表!T296</f>
        <v>#N/A</v>
      </c>
      <c r="U32" s="181" t="e">
        <f>总表!U296</f>
        <v>#N/A</v>
      </c>
    </row>
    <row r="33" ht="18" customHeight="1" spans="1:21">
      <c r="A33" s="106">
        <v>190833</v>
      </c>
      <c r="B33" s="107" t="s">
        <v>328</v>
      </c>
      <c r="C33" s="105">
        <v>61.5</v>
      </c>
      <c r="D33" s="105">
        <v>33</v>
      </c>
      <c r="E33" s="105">
        <v>23.5</v>
      </c>
      <c r="F33" s="105">
        <v>69</v>
      </c>
      <c r="G33" s="105">
        <v>63</v>
      </c>
      <c r="H33" s="105">
        <v>58</v>
      </c>
      <c r="I33" s="105">
        <v>25</v>
      </c>
      <c r="J33" s="105">
        <v>34</v>
      </c>
      <c r="K33" s="180">
        <f t="shared" si="0"/>
        <v>367</v>
      </c>
      <c r="L33" s="180">
        <f t="shared" si="1"/>
        <v>36</v>
      </c>
      <c r="M33" s="180">
        <f>总表!L297</f>
        <v>248</v>
      </c>
      <c r="N33" s="180">
        <f>总表!N297</f>
        <v>247</v>
      </c>
      <c r="O33" s="180">
        <f>总表!O297</f>
        <v>220</v>
      </c>
      <c r="P33" s="180">
        <f>总表!P297</f>
        <v>295</v>
      </c>
      <c r="Q33" s="180">
        <f>总表!Q297</f>
        <v>194</v>
      </c>
      <c r="R33" s="180">
        <f>总表!R297</f>
        <v>202</v>
      </c>
      <c r="S33" s="180">
        <f>总表!S297</f>
        <v>146</v>
      </c>
      <c r="T33" s="180">
        <f>总表!T297</f>
        <v>294</v>
      </c>
      <c r="U33" s="181">
        <f>总表!U297</f>
        <v>262</v>
      </c>
    </row>
    <row r="34" ht="18" customHeight="1" spans="1:21">
      <c r="A34" s="106">
        <v>190834</v>
      </c>
      <c r="B34" s="107" t="s">
        <v>329</v>
      </c>
      <c r="C34" s="105">
        <v>87</v>
      </c>
      <c r="D34" s="105">
        <v>45.5</v>
      </c>
      <c r="E34" s="105">
        <v>77</v>
      </c>
      <c r="F34" s="105">
        <v>80</v>
      </c>
      <c r="G34" s="105">
        <v>79</v>
      </c>
      <c r="H34" s="105">
        <v>66</v>
      </c>
      <c r="I34" s="105">
        <v>71</v>
      </c>
      <c r="J34" s="105">
        <v>42</v>
      </c>
      <c r="K34" s="180">
        <f t="shared" si="0"/>
        <v>547.5</v>
      </c>
      <c r="L34" s="180">
        <f t="shared" si="1"/>
        <v>21</v>
      </c>
      <c r="M34" s="180">
        <f>总表!L298</f>
        <v>137</v>
      </c>
      <c r="N34" s="180">
        <f>总表!N298</f>
        <v>92</v>
      </c>
      <c r="O34" s="180">
        <f>总表!O298</f>
        <v>191</v>
      </c>
      <c r="P34" s="180">
        <f>总表!P298</f>
        <v>100</v>
      </c>
      <c r="Q34" s="180">
        <f>总表!Q298</f>
        <v>96</v>
      </c>
      <c r="R34" s="180">
        <f>总表!R298</f>
        <v>97</v>
      </c>
      <c r="S34" s="180">
        <f>总表!S298</f>
        <v>110</v>
      </c>
      <c r="T34" s="180">
        <f>总表!T298</f>
        <v>117</v>
      </c>
      <c r="U34" s="181">
        <f>总表!U298</f>
        <v>241</v>
      </c>
    </row>
    <row r="35" ht="18" customHeight="1" spans="1:21">
      <c r="A35" s="106">
        <v>190835</v>
      </c>
      <c r="B35" s="107" t="s">
        <v>330</v>
      </c>
      <c r="C35" s="105">
        <v>91</v>
      </c>
      <c r="D35" s="105">
        <v>82</v>
      </c>
      <c r="E35" s="105">
        <v>83.5</v>
      </c>
      <c r="F35" s="105">
        <v>92</v>
      </c>
      <c r="G35" s="105">
        <v>75</v>
      </c>
      <c r="H35" s="105">
        <v>80</v>
      </c>
      <c r="I35" s="105">
        <v>73</v>
      </c>
      <c r="J35" s="105">
        <v>67</v>
      </c>
      <c r="K35" s="180">
        <f t="shared" si="0"/>
        <v>643.5</v>
      </c>
      <c r="L35" s="180">
        <f t="shared" si="1"/>
        <v>15</v>
      </c>
      <c r="M35" s="180">
        <f>总表!L299</f>
        <v>64</v>
      </c>
      <c r="N35" s="180">
        <f>总表!N299</f>
        <v>64</v>
      </c>
      <c r="O35" s="180">
        <f>总表!O299</f>
        <v>60</v>
      </c>
      <c r="P35" s="180">
        <f>总表!P299</f>
        <v>80</v>
      </c>
      <c r="Q35" s="180">
        <f>总表!Q299</f>
        <v>4</v>
      </c>
      <c r="R35" s="180">
        <f>总表!R299</f>
        <v>123</v>
      </c>
      <c r="S35" s="180">
        <f>总表!S299</f>
        <v>52</v>
      </c>
      <c r="T35" s="180">
        <f>总表!T299</f>
        <v>104</v>
      </c>
      <c r="U35" s="181">
        <f>总表!U299</f>
        <v>137</v>
      </c>
    </row>
    <row r="36" ht="18" customHeight="1" spans="1:21">
      <c r="A36" s="106">
        <v>190836</v>
      </c>
      <c r="B36" s="107" t="s">
        <v>331</v>
      </c>
      <c r="C36" s="105">
        <v>84</v>
      </c>
      <c r="D36" s="105">
        <v>67</v>
      </c>
      <c r="E36" s="105">
        <v>73.5</v>
      </c>
      <c r="F36" s="105">
        <v>76</v>
      </c>
      <c r="G36" s="105">
        <v>71</v>
      </c>
      <c r="H36" s="105">
        <v>74</v>
      </c>
      <c r="I36" s="105">
        <v>66</v>
      </c>
      <c r="J36" s="105">
        <v>60</v>
      </c>
      <c r="K36" s="180">
        <f t="shared" si="0"/>
        <v>571.5</v>
      </c>
      <c r="L36" s="180">
        <f t="shared" si="1"/>
        <v>20</v>
      </c>
      <c r="M36" s="180">
        <f>总表!L300</f>
        <v>123</v>
      </c>
      <c r="N36" s="180">
        <f>总表!N300</f>
        <v>117</v>
      </c>
      <c r="O36" s="180">
        <f>总表!O300</f>
        <v>123</v>
      </c>
      <c r="P36" s="180">
        <f>总表!P300</f>
        <v>115</v>
      </c>
      <c r="Q36" s="180">
        <f>总表!Q300</f>
        <v>135</v>
      </c>
      <c r="R36" s="180">
        <f>总表!R300</f>
        <v>151</v>
      </c>
      <c r="S36" s="180">
        <f>总表!S300</f>
        <v>75</v>
      </c>
      <c r="T36" s="180">
        <f>总表!T300</f>
        <v>137</v>
      </c>
      <c r="U36" s="181">
        <f>总表!U300</f>
        <v>162</v>
      </c>
    </row>
    <row r="37" ht="18" customHeight="1" spans="1:21">
      <c r="A37" s="106">
        <v>190837</v>
      </c>
      <c r="B37" s="107" t="s">
        <v>332</v>
      </c>
      <c r="C37" s="105">
        <v>56.5</v>
      </c>
      <c r="D37" s="105">
        <v>32</v>
      </c>
      <c r="E37" s="105">
        <v>35</v>
      </c>
      <c r="F37" s="105">
        <v>52</v>
      </c>
      <c r="G37" s="105">
        <v>58</v>
      </c>
      <c r="H37" s="105">
        <v>41</v>
      </c>
      <c r="I37" s="105">
        <v>41</v>
      </c>
      <c r="J37" s="105">
        <v>30</v>
      </c>
      <c r="K37" s="180">
        <f t="shared" si="0"/>
        <v>345.5</v>
      </c>
      <c r="L37" s="180">
        <f t="shared" si="1"/>
        <v>37</v>
      </c>
      <c r="M37" s="180">
        <f>总表!L301</f>
        <v>259</v>
      </c>
      <c r="N37" s="180">
        <f>总表!N301</f>
        <v>266</v>
      </c>
      <c r="O37" s="180">
        <f>总表!O301</f>
        <v>222</v>
      </c>
      <c r="P37" s="180">
        <f>总表!P301</f>
        <v>259</v>
      </c>
      <c r="Q37" s="180">
        <f>总表!Q301</f>
        <v>281</v>
      </c>
      <c r="R37" s="180">
        <f>总表!R301</f>
        <v>225</v>
      </c>
      <c r="S37" s="180">
        <f>总表!S301</f>
        <v>235</v>
      </c>
      <c r="T37" s="180">
        <f>总表!T301</f>
        <v>253</v>
      </c>
      <c r="U37" s="181">
        <f>总表!U301</f>
        <v>277</v>
      </c>
    </row>
    <row r="38" ht="18" customHeight="1" spans="1:21">
      <c r="A38" s="106">
        <v>190838</v>
      </c>
      <c r="B38" s="112" t="s">
        <v>333</v>
      </c>
      <c r="C38" s="105">
        <v>62</v>
      </c>
      <c r="D38" s="116"/>
      <c r="E38" s="126"/>
      <c r="F38" s="127"/>
      <c r="G38" s="105"/>
      <c r="H38" s="105">
        <v>44</v>
      </c>
      <c r="I38" s="105">
        <v>36</v>
      </c>
      <c r="J38" s="105">
        <v>59</v>
      </c>
      <c r="K38" s="180">
        <f t="shared" si="0"/>
        <v>201</v>
      </c>
      <c r="L38" s="180">
        <f t="shared" si="1"/>
        <v>42</v>
      </c>
      <c r="M38" s="180">
        <f>总表!L302</f>
        <v>299</v>
      </c>
      <c r="N38" s="180">
        <f>总表!N302</f>
        <v>243</v>
      </c>
      <c r="O38" s="180" t="e">
        <f>总表!O302</f>
        <v>#N/A</v>
      </c>
      <c r="P38" s="180" t="e">
        <f>总表!P302</f>
        <v>#N/A</v>
      </c>
      <c r="Q38" s="180" t="e">
        <f>总表!Q302</f>
        <v>#N/A</v>
      </c>
      <c r="R38" s="180" t="e">
        <f>总表!R302</f>
        <v>#N/A</v>
      </c>
      <c r="S38" s="180">
        <f>总表!S302</f>
        <v>219</v>
      </c>
      <c r="T38" s="180">
        <f>总表!T302</f>
        <v>268</v>
      </c>
      <c r="U38" s="181">
        <f>总表!U302</f>
        <v>164</v>
      </c>
    </row>
    <row r="39" ht="18" customHeight="1" spans="1:21">
      <c r="A39" s="106">
        <v>190839</v>
      </c>
      <c r="B39" s="107" t="s">
        <v>334</v>
      </c>
      <c r="C39" s="105">
        <v>59</v>
      </c>
      <c r="D39" s="105">
        <v>17</v>
      </c>
      <c r="E39" s="105">
        <v>22.5</v>
      </c>
      <c r="F39" s="105">
        <v>67</v>
      </c>
      <c r="G39" s="105">
        <v>16</v>
      </c>
      <c r="H39" s="105">
        <v>17</v>
      </c>
      <c r="I39" s="105">
        <v>28</v>
      </c>
      <c r="J39" s="105">
        <v>19</v>
      </c>
      <c r="K39" s="180">
        <f t="shared" si="0"/>
        <v>245.5</v>
      </c>
      <c r="L39" s="180">
        <f t="shared" si="1"/>
        <v>40</v>
      </c>
      <c r="M39" s="180">
        <f>总表!L303</f>
        <v>288</v>
      </c>
      <c r="N39" s="180">
        <f>总表!N303</f>
        <v>256</v>
      </c>
      <c r="O39" s="180">
        <f>总表!O303</f>
        <v>260</v>
      </c>
      <c r="P39" s="180">
        <f>总表!P303</f>
        <v>298</v>
      </c>
      <c r="Q39" s="180">
        <f>总表!Q303</f>
        <v>209</v>
      </c>
      <c r="R39" s="180">
        <f>总表!R303</f>
        <v>298</v>
      </c>
      <c r="S39" s="180">
        <f>总表!S303</f>
        <v>298</v>
      </c>
      <c r="T39" s="180">
        <f>总表!T303</f>
        <v>285</v>
      </c>
      <c r="U39" s="181">
        <f>总表!U303</f>
        <v>293</v>
      </c>
    </row>
    <row r="40" ht="18" customHeight="1" spans="1:21">
      <c r="A40" s="103">
        <v>190430</v>
      </c>
      <c r="B40" s="104" t="s">
        <v>335</v>
      </c>
      <c r="C40" s="105">
        <v>104</v>
      </c>
      <c r="D40" s="105">
        <v>109</v>
      </c>
      <c r="E40" s="105">
        <v>105</v>
      </c>
      <c r="F40" s="105">
        <v>98</v>
      </c>
      <c r="G40" s="105">
        <v>87</v>
      </c>
      <c r="H40" s="105">
        <v>99</v>
      </c>
      <c r="I40" s="105">
        <v>91</v>
      </c>
      <c r="J40" s="105">
        <v>97</v>
      </c>
      <c r="K40" s="180">
        <f t="shared" si="0"/>
        <v>790</v>
      </c>
      <c r="L40" s="180">
        <f t="shared" si="1"/>
        <v>3</v>
      </c>
      <c r="M40" s="180">
        <f>总表!L304</f>
        <v>5</v>
      </c>
      <c r="N40" s="180">
        <f>总表!N304</f>
        <v>4</v>
      </c>
      <c r="O40" s="180">
        <f>总表!O304</f>
        <v>10</v>
      </c>
      <c r="P40" s="180">
        <f>总表!P304</f>
        <v>6</v>
      </c>
      <c r="Q40" s="180">
        <f>总表!Q304</f>
        <v>1</v>
      </c>
      <c r="R40" s="180">
        <f>总表!R304</f>
        <v>31</v>
      </c>
      <c r="S40" s="180">
        <f>总表!S304</f>
        <v>2</v>
      </c>
      <c r="T40" s="180">
        <f>总表!T304</f>
        <v>18</v>
      </c>
      <c r="U40" s="181">
        <f>总表!U304</f>
        <v>6</v>
      </c>
    </row>
    <row r="41" ht="18" customHeight="1" spans="1:21">
      <c r="A41" s="103">
        <v>190525</v>
      </c>
      <c r="B41" s="104" t="s">
        <v>336</v>
      </c>
      <c r="C41" s="105">
        <v>108</v>
      </c>
      <c r="D41" s="105">
        <v>120</v>
      </c>
      <c r="E41" s="105">
        <v>112</v>
      </c>
      <c r="F41" s="105">
        <v>88</v>
      </c>
      <c r="G41" s="105">
        <v>92</v>
      </c>
      <c r="H41" s="105">
        <v>99</v>
      </c>
      <c r="I41" s="105">
        <v>96</v>
      </c>
      <c r="J41" s="105">
        <v>99</v>
      </c>
      <c r="K41" s="180">
        <f t="shared" si="0"/>
        <v>814</v>
      </c>
      <c r="L41" s="180">
        <f t="shared" si="1"/>
        <v>1</v>
      </c>
      <c r="M41" s="180">
        <f>总表!L305</f>
        <v>1</v>
      </c>
      <c r="N41" s="180">
        <f>总表!N305</f>
        <v>2</v>
      </c>
      <c r="O41" s="180">
        <f>总表!O305</f>
        <v>1</v>
      </c>
      <c r="P41" s="180">
        <f>总表!P305</f>
        <v>1</v>
      </c>
      <c r="Q41" s="180">
        <f>总表!Q305</f>
        <v>23</v>
      </c>
      <c r="R41" s="180">
        <f>总表!R305</f>
        <v>8</v>
      </c>
      <c r="S41" s="180">
        <f>总表!S305</f>
        <v>2</v>
      </c>
      <c r="T41" s="180">
        <f>总表!T305</f>
        <v>5</v>
      </c>
      <c r="U41" s="181">
        <f>总表!U305</f>
        <v>2</v>
      </c>
    </row>
    <row r="42" ht="18" customHeight="1" spans="1:21">
      <c r="A42" s="103">
        <v>190615</v>
      </c>
      <c r="B42" s="104" t="s">
        <v>337</v>
      </c>
      <c r="C42" s="105">
        <v>104</v>
      </c>
      <c r="D42" s="105">
        <v>117</v>
      </c>
      <c r="E42" s="105">
        <v>103</v>
      </c>
      <c r="F42" s="105">
        <v>93</v>
      </c>
      <c r="G42" s="105">
        <v>91</v>
      </c>
      <c r="H42" s="105">
        <v>90</v>
      </c>
      <c r="I42" s="105">
        <v>88</v>
      </c>
      <c r="J42" s="105">
        <v>93</v>
      </c>
      <c r="K42" s="180">
        <f t="shared" si="0"/>
        <v>779</v>
      </c>
      <c r="L42" s="180">
        <f t="shared" si="1"/>
        <v>4</v>
      </c>
      <c r="M42" s="180">
        <f>总表!L306</f>
        <v>6</v>
      </c>
      <c r="N42" s="180">
        <f>总表!N306</f>
        <v>4</v>
      </c>
      <c r="O42" s="180">
        <f>总表!O306</f>
        <v>5</v>
      </c>
      <c r="P42" s="180">
        <f>总表!P306</f>
        <v>10</v>
      </c>
      <c r="Q42" s="180">
        <f>总表!Q306</f>
        <v>3</v>
      </c>
      <c r="R42" s="180">
        <f>总表!R306</f>
        <v>13</v>
      </c>
      <c r="S42" s="180">
        <f>总表!S306</f>
        <v>24</v>
      </c>
      <c r="T42" s="180">
        <f>总表!T306</f>
        <v>31</v>
      </c>
      <c r="U42" s="181">
        <f>总表!U306</f>
        <v>13</v>
      </c>
    </row>
    <row r="43" ht="18" customHeight="1" spans="1:21">
      <c r="A43" s="103">
        <v>190719</v>
      </c>
      <c r="B43" s="104" t="s">
        <v>338</v>
      </c>
      <c r="C43" s="105">
        <v>96</v>
      </c>
      <c r="D43" s="105">
        <v>106.5</v>
      </c>
      <c r="E43" s="105">
        <v>94.5</v>
      </c>
      <c r="F43" s="105">
        <v>92</v>
      </c>
      <c r="G43" s="105">
        <v>96</v>
      </c>
      <c r="H43" s="105">
        <v>83</v>
      </c>
      <c r="I43" s="105">
        <v>81</v>
      </c>
      <c r="J43" s="105">
        <v>77</v>
      </c>
      <c r="K43" s="180">
        <f t="shared" si="0"/>
        <v>726</v>
      </c>
      <c r="L43" s="180">
        <f t="shared" si="1"/>
        <v>8</v>
      </c>
      <c r="M43" s="180">
        <f>总表!L307</f>
        <v>23</v>
      </c>
      <c r="N43" s="180">
        <f>总表!N307</f>
        <v>33</v>
      </c>
      <c r="O43" s="180">
        <f>总表!O307</f>
        <v>13</v>
      </c>
      <c r="P43" s="180">
        <f>总表!P307</f>
        <v>35</v>
      </c>
      <c r="Q43" s="180">
        <f>总表!Q307</f>
        <v>4</v>
      </c>
      <c r="R43" s="180">
        <f>总表!R307</f>
        <v>2</v>
      </c>
      <c r="S43" s="180">
        <f>总表!S307</f>
        <v>43</v>
      </c>
      <c r="T43" s="180">
        <f>总表!T307</f>
        <v>71</v>
      </c>
      <c r="U43" s="181">
        <f>总表!U307</f>
        <v>97</v>
      </c>
    </row>
    <row r="44" ht="18" customHeight="1" spans="1:21">
      <c r="A44" s="103">
        <v>190736</v>
      </c>
      <c r="B44" s="104" t="s">
        <v>339</v>
      </c>
      <c r="C44" s="105">
        <v>102</v>
      </c>
      <c r="D44" s="105">
        <v>120</v>
      </c>
      <c r="E44" s="105">
        <v>100</v>
      </c>
      <c r="F44" s="105">
        <v>95</v>
      </c>
      <c r="G44" s="105">
        <v>90</v>
      </c>
      <c r="H44" s="105">
        <v>95</v>
      </c>
      <c r="I44" s="105">
        <v>94</v>
      </c>
      <c r="J44" s="105">
        <v>100</v>
      </c>
      <c r="K44" s="180">
        <f t="shared" si="0"/>
        <v>796</v>
      </c>
      <c r="L44" s="180">
        <f t="shared" si="1"/>
        <v>2</v>
      </c>
      <c r="M44" s="180">
        <f>总表!L308</f>
        <v>3</v>
      </c>
      <c r="N44" s="180">
        <f>总表!N308</f>
        <v>8</v>
      </c>
      <c r="O44" s="180">
        <f>总表!O308</f>
        <v>1</v>
      </c>
      <c r="P44" s="180">
        <f>总表!P308</f>
        <v>22</v>
      </c>
      <c r="Q44" s="180">
        <f>总表!Q308</f>
        <v>2</v>
      </c>
      <c r="R44" s="180">
        <f>总表!R308</f>
        <v>18</v>
      </c>
      <c r="S44" s="180">
        <f>总表!S308</f>
        <v>9</v>
      </c>
      <c r="T44" s="180">
        <f>总表!T308</f>
        <v>8</v>
      </c>
      <c r="U44" s="181">
        <f>总表!U308</f>
        <v>1</v>
      </c>
    </row>
    <row r="45" ht="18" customHeight="1" spans="1:13">
      <c r="A45" s="170"/>
      <c r="B45" s="170" t="s">
        <v>10</v>
      </c>
      <c r="C45" s="171">
        <f t="shared" ref="C45:K45" si="2">SUM(C2:C44)</f>
        <v>3300.5</v>
      </c>
      <c r="D45" s="171">
        <f t="shared" si="2"/>
        <v>2566.5</v>
      </c>
      <c r="E45" s="171">
        <f t="shared" si="2"/>
        <v>2848</v>
      </c>
      <c r="F45" s="171">
        <f t="shared" si="2"/>
        <v>3189</v>
      </c>
      <c r="G45" s="171">
        <f t="shared" si="2"/>
        <v>3017</v>
      </c>
      <c r="H45" s="171">
        <f t="shared" si="2"/>
        <v>2665</v>
      </c>
      <c r="I45" s="171">
        <f t="shared" si="2"/>
        <v>2698</v>
      </c>
      <c r="J45" s="171">
        <f t="shared" si="2"/>
        <v>2657</v>
      </c>
      <c r="K45" s="171">
        <f t="shared" si="2"/>
        <v>22941</v>
      </c>
      <c r="L45" s="170"/>
      <c r="M45" s="170"/>
    </row>
    <row r="46" ht="18" customHeight="1" spans="1:13">
      <c r="A46" s="172"/>
      <c r="B46" s="172" t="s">
        <v>60</v>
      </c>
      <c r="C46" s="173">
        <f t="shared" ref="C46:K46" si="3">AVERAGE(C2:C44)</f>
        <v>78.5833333333333</v>
      </c>
      <c r="D46" s="173">
        <f t="shared" si="3"/>
        <v>62.5975609756098</v>
      </c>
      <c r="E46" s="173">
        <f t="shared" si="3"/>
        <v>69.4634146341463</v>
      </c>
      <c r="F46" s="173">
        <f t="shared" si="3"/>
        <v>77.780487804878</v>
      </c>
      <c r="G46" s="173">
        <f t="shared" si="3"/>
        <v>73.5853658536585</v>
      </c>
      <c r="H46" s="173">
        <f t="shared" si="3"/>
        <v>63.4523809523809</v>
      </c>
      <c r="I46" s="173">
        <f t="shared" si="3"/>
        <v>64.2380952380952</v>
      </c>
      <c r="J46" s="173">
        <f t="shared" si="3"/>
        <v>63.2619047619048</v>
      </c>
      <c r="K46" s="173">
        <f t="shared" si="3"/>
        <v>533.511627906977</v>
      </c>
      <c r="L46" s="172"/>
      <c r="M46" s="172"/>
    </row>
    <row r="47" ht="26.1" customHeight="1" spans="1:13">
      <c r="A47" s="172"/>
      <c r="B47" s="174" t="s">
        <v>106</v>
      </c>
      <c r="C47" s="175">
        <f>COUNTIF(C2:C44,"&gt;=72")</f>
        <v>26</v>
      </c>
      <c r="D47" s="175">
        <f>COUNTIF(D2:D44,"&gt;=72")</f>
        <v>16</v>
      </c>
      <c r="E47" s="175">
        <f>COUNTIF(E2:E44,"&gt;=72")</f>
        <v>21</v>
      </c>
      <c r="F47" s="175">
        <f>COUNTIF(F2:F44,"&gt;=60")</f>
        <v>39</v>
      </c>
      <c r="G47" s="175">
        <f>COUNTIF(G2:G44,"&gt;=60")</f>
        <v>35</v>
      </c>
      <c r="H47" s="175">
        <f>COUNTIF(H2:H44,"&gt;=60")</f>
        <v>25</v>
      </c>
      <c r="I47" s="175">
        <f>COUNTIF(I2:I44,"&gt;=60")</f>
        <v>25</v>
      </c>
      <c r="J47" s="175">
        <f>COUNTIF(J2:J44,"&gt;=60")</f>
        <v>23</v>
      </c>
      <c r="K47" s="172"/>
      <c r="L47" s="172"/>
      <c r="M47" s="172"/>
    </row>
    <row r="48" ht="24.95" customHeight="1" spans="2:10">
      <c r="B48" s="174" t="s">
        <v>107</v>
      </c>
      <c r="C48" s="175">
        <f>COUNTIF(C2:C44,"&gt;=96")</f>
        <v>10</v>
      </c>
      <c r="D48" s="175">
        <f>COUNTIF(D2:D44,"&gt;=96")</f>
        <v>11</v>
      </c>
      <c r="E48" s="175">
        <f>COUNTIF(E2:E44,"&gt;=96")</f>
        <v>9</v>
      </c>
      <c r="F48" s="175">
        <f>COUNTIF(F2:F44,"&gt;=80")</f>
        <v>22</v>
      </c>
      <c r="G48" s="175">
        <f>COUNTIF(G2:G44,"&gt;=80")</f>
        <v>16</v>
      </c>
      <c r="H48" s="175">
        <f>COUNTIF(H2:H44,"&gt;=80")</f>
        <v>11</v>
      </c>
      <c r="I48" s="175">
        <f>COUNTIF(I2:I44,"&gt;=80")</f>
        <v>11</v>
      </c>
      <c r="J48" s="175">
        <f>COUNTIF(J2:J44,"&gt;=80")</f>
        <v>13</v>
      </c>
    </row>
    <row r="49" ht="26.25" customHeight="1" spans="2:10">
      <c r="B49" s="174" t="s">
        <v>63</v>
      </c>
      <c r="C49" s="175">
        <f>COUNTIF(C2:C44,"&lt;72")</f>
        <v>16</v>
      </c>
      <c r="D49" s="175">
        <f>COUNTIF(D2:D44,"&lt;72")</f>
        <v>25</v>
      </c>
      <c r="E49" s="175">
        <f>COUNTIF(E2:E44,"&lt;72")</f>
        <v>20</v>
      </c>
      <c r="F49" s="175">
        <f>COUNTIF(F2:F44,"&lt;60")</f>
        <v>2</v>
      </c>
      <c r="G49" s="175">
        <f>COUNTIF(G2:G44,"&lt;60")</f>
        <v>6</v>
      </c>
      <c r="H49" s="175">
        <f>COUNTIF(H2:H44,"&lt;60")</f>
        <v>17</v>
      </c>
      <c r="I49" s="175">
        <f>COUNTIF(I2:I44,"&lt;60")</f>
        <v>17</v>
      </c>
      <c r="J49" s="175">
        <f>COUNTIF(J2:J44,"&lt;60")</f>
        <v>19</v>
      </c>
    </row>
    <row r="50" ht="27.75" customHeight="1" spans="2:10">
      <c r="B50" s="174" t="s">
        <v>64</v>
      </c>
      <c r="C50" s="176">
        <f t="shared" ref="C50:J50" si="4">MAX(C2:C44)</f>
        <v>108</v>
      </c>
      <c r="D50" s="176">
        <f t="shared" si="4"/>
        <v>120</v>
      </c>
      <c r="E50" s="176">
        <f t="shared" si="4"/>
        <v>112</v>
      </c>
      <c r="F50" s="176">
        <f t="shared" si="4"/>
        <v>98</v>
      </c>
      <c r="G50" s="176">
        <f t="shared" si="4"/>
        <v>96</v>
      </c>
      <c r="H50" s="176">
        <f t="shared" si="4"/>
        <v>99</v>
      </c>
      <c r="I50" s="176">
        <f t="shared" si="4"/>
        <v>96</v>
      </c>
      <c r="J50" s="176">
        <f t="shared" si="4"/>
        <v>100</v>
      </c>
    </row>
    <row r="51" ht="18" customHeight="1" spans="2:10">
      <c r="B51" s="174" t="s">
        <v>65</v>
      </c>
      <c r="C51" s="176">
        <f t="shared" ref="C51:J51" si="5">MIN(C2:C44)</f>
        <v>24</v>
      </c>
      <c r="D51" s="176">
        <f t="shared" si="5"/>
        <v>10</v>
      </c>
      <c r="E51" s="176">
        <f t="shared" si="5"/>
        <v>22.5</v>
      </c>
      <c r="F51" s="176">
        <f t="shared" si="5"/>
        <v>37</v>
      </c>
      <c r="G51" s="176">
        <f t="shared" si="5"/>
        <v>16</v>
      </c>
      <c r="H51" s="176">
        <f t="shared" si="5"/>
        <v>17</v>
      </c>
      <c r="I51" s="176">
        <f t="shared" si="5"/>
        <v>25</v>
      </c>
      <c r="J51" s="176">
        <f t="shared" si="5"/>
        <v>19</v>
      </c>
    </row>
    <row r="52" ht="18" customHeight="1" spans="2:10">
      <c r="B52" s="174" t="s">
        <v>66</v>
      </c>
      <c r="C52" s="176">
        <f t="shared" ref="C52:J52" si="6">COUNT(C2:C44)</f>
        <v>42</v>
      </c>
      <c r="D52" s="176">
        <f t="shared" si="6"/>
        <v>41</v>
      </c>
      <c r="E52" s="176">
        <f t="shared" si="6"/>
        <v>41</v>
      </c>
      <c r="F52" s="176">
        <f t="shared" si="6"/>
        <v>41</v>
      </c>
      <c r="G52" s="176">
        <f t="shared" si="6"/>
        <v>41</v>
      </c>
      <c r="H52" s="176">
        <f t="shared" si="6"/>
        <v>42</v>
      </c>
      <c r="I52" s="176">
        <f t="shared" si="6"/>
        <v>42</v>
      </c>
      <c r="J52" s="176">
        <f t="shared" si="6"/>
        <v>42</v>
      </c>
    </row>
    <row r="53" ht="18" customHeight="1" spans="2:10">
      <c r="B53" s="174" t="s">
        <v>67</v>
      </c>
      <c r="C53" s="177">
        <f t="shared" ref="C53:J53" si="7">C48/C52*100</f>
        <v>23.8095238095238</v>
      </c>
      <c r="D53" s="177">
        <f t="shared" si="7"/>
        <v>26.8292682926829</v>
      </c>
      <c r="E53" s="177">
        <f t="shared" si="7"/>
        <v>21.9512195121951</v>
      </c>
      <c r="F53" s="177">
        <f t="shared" si="7"/>
        <v>53.6585365853659</v>
      </c>
      <c r="G53" s="177">
        <f t="shared" si="7"/>
        <v>39.0243902439024</v>
      </c>
      <c r="H53" s="177">
        <f t="shared" si="7"/>
        <v>26.1904761904762</v>
      </c>
      <c r="I53" s="177">
        <f t="shared" si="7"/>
        <v>26.1904761904762</v>
      </c>
      <c r="J53" s="177">
        <f t="shared" si="7"/>
        <v>30.952380952381</v>
      </c>
    </row>
    <row r="54" ht="18" customHeight="1" spans="2:10">
      <c r="B54" s="174" t="s">
        <v>68</v>
      </c>
      <c r="C54" s="177">
        <f t="shared" ref="C54:J54" si="8">C47/C52*100</f>
        <v>61.9047619047619</v>
      </c>
      <c r="D54" s="177">
        <f t="shared" si="8"/>
        <v>39.0243902439024</v>
      </c>
      <c r="E54" s="177">
        <f t="shared" si="8"/>
        <v>51.219512195122</v>
      </c>
      <c r="F54" s="177">
        <f t="shared" si="8"/>
        <v>95.1219512195122</v>
      </c>
      <c r="G54" s="177">
        <f t="shared" si="8"/>
        <v>85.3658536585366</v>
      </c>
      <c r="H54" s="177">
        <f t="shared" si="8"/>
        <v>59.5238095238095</v>
      </c>
      <c r="I54" s="177">
        <f t="shared" si="8"/>
        <v>59.5238095238095</v>
      </c>
      <c r="J54" s="177">
        <f t="shared" si="8"/>
        <v>54.7619047619048</v>
      </c>
    </row>
    <row r="55" ht="18" customHeight="1"/>
    <row r="56" ht="18" customHeight="1"/>
  </sheetData>
  <pageMargins left="0.551181102362205" right="0.551181102362205" top="0.590551181102362" bottom="0.590551181102362" header="0.511811023622047" footer="0.511811023622047"/>
  <pageSetup paperSize="136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3"/>
  <sheetViews>
    <sheetView workbookViewId="0">
      <pane xSplit="1" ySplit="1" topLeftCell="B305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27.95" customHeight="1"/>
  <cols>
    <col min="1" max="1" width="9" customWidth="1"/>
    <col min="2" max="2" width="10.625" customWidth="1"/>
    <col min="3" max="8" width="7.625" style="58" customWidth="1"/>
    <col min="9" max="10" width="7.625" style="143" customWidth="1"/>
    <col min="11" max="20" width="7.625" customWidth="1"/>
    <col min="21" max="21" width="8.375" customWidth="1"/>
    <col min="22" max="256" width="10.625" customWidth="1"/>
  </cols>
  <sheetData>
    <row r="1" customHeight="1" spans="1:21">
      <c r="A1" s="144" t="s">
        <v>340</v>
      </c>
      <c r="B1" s="144" t="s">
        <v>1</v>
      </c>
      <c r="C1" s="145" t="s">
        <v>341</v>
      </c>
      <c r="D1" s="145" t="s">
        <v>342</v>
      </c>
      <c r="E1" s="146" t="s">
        <v>343</v>
      </c>
      <c r="F1" s="145" t="s">
        <v>5</v>
      </c>
      <c r="G1" s="145" t="s">
        <v>6</v>
      </c>
      <c r="H1" s="146" t="s">
        <v>7</v>
      </c>
      <c r="I1" s="147" t="s">
        <v>344</v>
      </c>
      <c r="J1" s="147" t="s">
        <v>9</v>
      </c>
      <c r="K1" s="148" t="s">
        <v>10</v>
      </c>
      <c r="L1" s="145" t="s">
        <v>345</v>
      </c>
      <c r="M1" s="146" t="s">
        <v>11</v>
      </c>
      <c r="N1" s="146" t="s">
        <v>13</v>
      </c>
      <c r="O1" s="146" t="s">
        <v>14</v>
      </c>
      <c r="P1" s="146" t="s">
        <v>15</v>
      </c>
      <c r="Q1" s="146" t="s">
        <v>16</v>
      </c>
      <c r="R1" s="146" t="s">
        <v>17</v>
      </c>
      <c r="S1" s="146" t="s">
        <v>18</v>
      </c>
      <c r="T1" s="146" t="s">
        <v>19</v>
      </c>
      <c r="U1" s="146" t="s">
        <v>20</v>
      </c>
    </row>
    <row r="2" customHeight="1" spans="1:21">
      <c r="A2" s="109">
        <v>190102</v>
      </c>
      <c r="B2" s="110" t="s">
        <v>21</v>
      </c>
      <c r="C2" s="105">
        <v>86</v>
      </c>
      <c r="D2" s="105">
        <v>111</v>
      </c>
      <c r="E2" s="105">
        <v>67</v>
      </c>
      <c r="F2" s="105">
        <v>75</v>
      </c>
      <c r="G2" s="105">
        <v>80</v>
      </c>
      <c r="H2" s="105">
        <v>93</v>
      </c>
      <c r="I2" s="105">
        <v>83</v>
      </c>
      <c r="J2" s="105">
        <v>95</v>
      </c>
      <c r="K2" s="114">
        <f>C2+D2+E2+F2+G2+H2+I2+J2</f>
        <v>690</v>
      </c>
      <c r="L2" s="114">
        <f>RANK(K2,$K$2:$K$308,0)</f>
        <v>41</v>
      </c>
      <c r="M2" s="114">
        <f>初二1!L2</f>
        <v>7</v>
      </c>
      <c r="N2" s="114">
        <f t="shared" ref="N2:N64" si="0">RANK(C2,$C$2:$C$308,0)</f>
        <v>100</v>
      </c>
      <c r="O2" s="114">
        <f t="shared" ref="O2:O65" si="1">RANK(D2,$D$2:$D$308,0)</f>
        <v>8</v>
      </c>
      <c r="P2" s="114">
        <f t="shared" ref="P2:P64" si="2">RANK(E2,$E$2:$E$308,0)</f>
        <v>138</v>
      </c>
      <c r="Q2" s="114">
        <f t="shared" ref="Q2:Q64" si="3">RANK(F2,$F$2:$F$308,0)</f>
        <v>147</v>
      </c>
      <c r="R2" s="114">
        <f t="shared" ref="R2:R64" si="4">RANK(G2,$G$2:$G$308,0)</f>
        <v>89</v>
      </c>
      <c r="S2" s="114">
        <f t="shared" ref="S2:S64" si="5">RANK(H2,$H$2:$H$308,0)</f>
        <v>14</v>
      </c>
      <c r="T2" s="114">
        <f t="shared" ref="T2:T64" si="6">RANK(I2,$I$2:$I$308,0)</f>
        <v>58</v>
      </c>
      <c r="U2" s="114">
        <f t="shared" ref="U2:U65" si="7">RANK(J2,$J$2:$J$308,0)</f>
        <v>8</v>
      </c>
    </row>
    <row r="3" customHeight="1" spans="1:21">
      <c r="A3" s="109">
        <v>190103</v>
      </c>
      <c r="B3" s="110" t="s">
        <v>22</v>
      </c>
      <c r="C3" s="105">
        <v>71.5</v>
      </c>
      <c r="D3" s="105">
        <v>62.5</v>
      </c>
      <c r="E3" s="105">
        <v>55.5</v>
      </c>
      <c r="F3" s="105">
        <v>63</v>
      </c>
      <c r="G3" s="105">
        <v>66</v>
      </c>
      <c r="H3" s="105">
        <v>69</v>
      </c>
      <c r="I3" s="105">
        <v>59</v>
      </c>
      <c r="J3" s="105">
        <v>65</v>
      </c>
      <c r="K3" s="114">
        <f t="shared" ref="K3:K66" si="8">C3+D3+E3+F3+G3+H3+I3+J3</f>
        <v>511.5</v>
      </c>
      <c r="L3" s="114">
        <f t="shared" ref="L3:L65" si="9">RANK(K3,$K$2:$K$308,0)</f>
        <v>165</v>
      </c>
      <c r="M3" s="114">
        <f>初二1!L3</f>
        <v>26</v>
      </c>
      <c r="N3" s="114">
        <f t="shared" si="0"/>
        <v>195</v>
      </c>
      <c r="O3" s="114">
        <f t="shared" si="1"/>
        <v>141</v>
      </c>
      <c r="P3" s="114">
        <f t="shared" si="2"/>
        <v>191</v>
      </c>
      <c r="Q3" s="114">
        <f t="shared" si="3"/>
        <v>231</v>
      </c>
      <c r="R3" s="114">
        <f t="shared" si="4"/>
        <v>183</v>
      </c>
      <c r="S3" s="114">
        <f t="shared" si="5"/>
        <v>99</v>
      </c>
      <c r="T3" s="114">
        <f t="shared" si="6"/>
        <v>181</v>
      </c>
      <c r="U3" s="114">
        <f t="shared" si="7"/>
        <v>144</v>
      </c>
    </row>
    <row r="4" customHeight="1" spans="1:21">
      <c r="A4" s="109">
        <v>190104</v>
      </c>
      <c r="B4" s="110" t="s">
        <v>23</v>
      </c>
      <c r="C4" s="105">
        <v>51</v>
      </c>
      <c r="D4" s="105">
        <v>6</v>
      </c>
      <c r="E4" s="105">
        <v>41</v>
      </c>
      <c r="F4" s="105">
        <v>63</v>
      </c>
      <c r="G4" s="105">
        <v>39</v>
      </c>
      <c r="H4" s="105">
        <v>28</v>
      </c>
      <c r="I4" s="105">
        <v>31</v>
      </c>
      <c r="J4" s="105">
        <v>22</v>
      </c>
      <c r="K4" s="114">
        <f t="shared" si="8"/>
        <v>281</v>
      </c>
      <c r="L4" s="114">
        <f t="shared" si="9"/>
        <v>282</v>
      </c>
      <c r="M4" s="114">
        <f>初二1!L4</f>
        <v>38</v>
      </c>
      <c r="N4" s="114">
        <f t="shared" si="0"/>
        <v>277</v>
      </c>
      <c r="O4" s="114">
        <f t="shared" si="1"/>
        <v>294</v>
      </c>
      <c r="P4" s="114">
        <f t="shared" si="2"/>
        <v>242</v>
      </c>
      <c r="Q4" s="114">
        <f t="shared" si="3"/>
        <v>231</v>
      </c>
      <c r="R4" s="114">
        <f t="shared" si="4"/>
        <v>272</v>
      </c>
      <c r="S4" s="114">
        <f t="shared" si="5"/>
        <v>270</v>
      </c>
      <c r="T4" s="114">
        <f t="shared" si="6"/>
        <v>277</v>
      </c>
      <c r="U4" s="114">
        <f t="shared" si="7"/>
        <v>290</v>
      </c>
    </row>
    <row r="5" customHeight="1" spans="1:21">
      <c r="A5" s="109">
        <v>190105</v>
      </c>
      <c r="B5" s="110" t="s">
        <v>24</v>
      </c>
      <c r="C5" s="105">
        <v>108.5</v>
      </c>
      <c r="D5" s="105">
        <v>102.5</v>
      </c>
      <c r="E5" s="105">
        <v>109.5</v>
      </c>
      <c r="F5" s="105">
        <v>83</v>
      </c>
      <c r="G5" s="105">
        <v>91</v>
      </c>
      <c r="H5" s="105">
        <v>90</v>
      </c>
      <c r="I5" s="105">
        <v>87</v>
      </c>
      <c r="J5" s="105">
        <v>87</v>
      </c>
      <c r="K5" s="114">
        <f t="shared" si="8"/>
        <v>758.5</v>
      </c>
      <c r="L5" s="114">
        <f t="shared" si="9"/>
        <v>11</v>
      </c>
      <c r="M5" s="114">
        <f>初二1!L5</f>
        <v>1</v>
      </c>
      <c r="N5" s="114">
        <f t="shared" si="0"/>
        <v>1</v>
      </c>
      <c r="O5" s="114">
        <f t="shared" si="1"/>
        <v>19</v>
      </c>
      <c r="P5" s="114">
        <f t="shared" si="2"/>
        <v>2</v>
      </c>
      <c r="Q5" s="114">
        <f t="shared" si="3"/>
        <v>64</v>
      </c>
      <c r="R5" s="114">
        <f t="shared" si="4"/>
        <v>13</v>
      </c>
      <c r="S5" s="114">
        <f t="shared" si="5"/>
        <v>24</v>
      </c>
      <c r="T5" s="114">
        <f t="shared" si="6"/>
        <v>36</v>
      </c>
      <c r="U5" s="114">
        <f t="shared" si="7"/>
        <v>36</v>
      </c>
    </row>
    <row r="6" customHeight="1" spans="1:21">
      <c r="A6" s="109">
        <v>190106</v>
      </c>
      <c r="B6" s="110" t="s">
        <v>25</v>
      </c>
      <c r="C6" s="105">
        <v>99.5</v>
      </c>
      <c r="D6" s="105">
        <v>78</v>
      </c>
      <c r="E6" s="105">
        <v>54</v>
      </c>
      <c r="F6" s="105">
        <v>83</v>
      </c>
      <c r="G6" s="105">
        <v>75</v>
      </c>
      <c r="H6" s="105">
        <v>83</v>
      </c>
      <c r="I6" s="105">
        <v>86</v>
      </c>
      <c r="J6" s="105">
        <v>81</v>
      </c>
      <c r="K6" s="114">
        <f t="shared" si="8"/>
        <v>639.5</v>
      </c>
      <c r="L6" s="114">
        <f t="shared" si="9"/>
        <v>67</v>
      </c>
      <c r="M6" s="114">
        <f>初二1!L6</f>
        <v>9</v>
      </c>
      <c r="N6" s="114">
        <f t="shared" si="0"/>
        <v>18</v>
      </c>
      <c r="O6" s="114">
        <f t="shared" si="1"/>
        <v>76</v>
      </c>
      <c r="P6" s="114">
        <f t="shared" si="2"/>
        <v>196</v>
      </c>
      <c r="Q6" s="114">
        <f t="shared" si="3"/>
        <v>64</v>
      </c>
      <c r="R6" s="114">
        <f t="shared" si="4"/>
        <v>123</v>
      </c>
      <c r="S6" s="114">
        <f t="shared" si="5"/>
        <v>43</v>
      </c>
      <c r="T6" s="114">
        <f t="shared" si="6"/>
        <v>42</v>
      </c>
      <c r="U6" s="114">
        <f t="shared" si="7"/>
        <v>78</v>
      </c>
    </row>
    <row r="7" customHeight="1" spans="1:21">
      <c r="A7" s="109">
        <v>190107</v>
      </c>
      <c r="B7" s="110" t="s">
        <v>26</v>
      </c>
      <c r="C7" s="105">
        <v>88.5</v>
      </c>
      <c r="D7" s="105">
        <v>66.5</v>
      </c>
      <c r="E7" s="105">
        <v>73.5</v>
      </c>
      <c r="F7" s="105">
        <v>78</v>
      </c>
      <c r="G7" s="105">
        <v>83</v>
      </c>
      <c r="H7" s="105">
        <v>90</v>
      </c>
      <c r="I7" s="105">
        <v>91</v>
      </c>
      <c r="J7" s="105">
        <v>66</v>
      </c>
      <c r="K7" s="114">
        <f t="shared" si="8"/>
        <v>636.5</v>
      </c>
      <c r="L7" s="114">
        <f t="shared" si="9"/>
        <v>71</v>
      </c>
      <c r="M7" s="114">
        <f>初二1!L7</f>
        <v>11</v>
      </c>
      <c r="N7" s="114">
        <f t="shared" si="0"/>
        <v>82</v>
      </c>
      <c r="O7" s="114">
        <f t="shared" si="1"/>
        <v>128</v>
      </c>
      <c r="P7" s="114">
        <f t="shared" si="2"/>
        <v>115</v>
      </c>
      <c r="Q7" s="114">
        <f t="shared" si="3"/>
        <v>114</v>
      </c>
      <c r="R7" s="114">
        <f t="shared" si="4"/>
        <v>58</v>
      </c>
      <c r="S7" s="114">
        <f t="shared" si="5"/>
        <v>24</v>
      </c>
      <c r="T7" s="114">
        <f t="shared" si="6"/>
        <v>18</v>
      </c>
      <c r="U7" s="114">
        <f t="shared" si="7"/>
        <v>140</v>
      </c>
    </row>
    <row r="8" customHeight="1" spans="1:21">
      <c r="A8" s="109">
        <v>190108</v>
      </c>
      <c r="B8" s="110" t="s">
        <v>27</v>
      </c>
      <c r="C8" s="105">
        <v>94.5</v>
      </c>
      <c r="D8" s="105">
        <v>61</v>
      </c>
      <c r="E8" s="105">
        <v>71.5</v>
      </c>
      <c r="F8" s="105">
        <v>76</v>
      </c>
      <c r="G8" s="105">
        <v>79</v>
      </c>
      <c r="H8" s="105">
        <v>68</v>
      </c>
      <c r="I8" s="105">
        <v>77</v>
      </c>
      <c r="J8" s="105">
        <v>80</v>
      </c>
      <c r="K8" s="114">
        <f t="shared" si="8"/>
        <v>607</v>
      </c>
      <c r="L8" s="114">
        <f t="shared" si="9"/>
        <v>91</v>
      </c>
      <c r="M8" s="114">
        <f>初二1!L8</f>
        <v>12</v>
      </c>
      <c r="N8" s="114">
        <f t="shared" si="0"/>
        <v>41</v>
      </c>
      <c r="O8" s="114">
        <f t="shared" si="1"/>
        <v>149</v>
      </c>
      <c r="P8" s="114">
        <f t="shared" si="2"/>
        <v>120</v>
      </c>
      <c r="Q8" s="114">
        <f t="shared" si="3"/>
        <v>135</v>
      </c>
      <c r="R8" s="114">
        <f t="shared" si="4"/>
        <v>97</v>
      </c>
      <c r="S8" s="114">
        <f t="shared" si="5"/>
        <v>102</v>
      </c>
      <c r="T8" s="114">
        <f t="shared" si="6"/>
        <v>86</v>
      </c>
      <c r="U8" s="114">
        <f t="shared" si="7"/>
        <v>81</v>
      </c>
    </row>
    <row r="9" customHeight="1" spans="1:21">
      <c r="A9" s="109">
        <v>190109</v>
      </c>
      <c r="B9" s="110" t="s">
        <v>28</v>
      </c>
      <c r="C9" s="105">
        <v>87</v>
      </c>
      <c r="D9" s="105">
        <v>70.5</v>
      </c>
      <c r="E9" s="105">
        <v>91</v>
      </c>
      <c r="F9" s="105">
        <v>75</v>
      </c>
      <c r="G9" s="105">
        <v>68</v>
      </c>
      <c r="H9" s="105">
        <v>72</v>
      </c>
      <c r="I9" s="105">
        <v>60</v>
      </c>
      <c r="J9" s="105">
        <v>70</v>
      </c>
      <c r="K9" s="114">
        <f t="shared" si="8"/>
        <v>593.5</v>
      </c>
      <c r="L9" s="114">
        <f t="shared" si="9"/>
        <v>109</v>
      </c>
      <c r="M9" s="114">
        <f>初二1!L9</f>
        <v>17</v>
      </c>
      <c r="N9" s="114">
        <f t="shared" si="0"/>
        <v>92</v>
      </c>
      <c r="O9" s="114">
        <f t="shared" si="1"/>
        <v>109</v>
      </c>
      <c r="P9" s="114">
        <f t="shared" si="2"/>
        <v>45</v>
      </c>
      <c r="Q9" s="114">
        <f t="shared" si="3"/>
        <v>147</v>
      </c>
      <c r="R9" s="114">
        <f t="shared" si="4"/>
        <v>174</v>
      </c>
      <c r="S9" s="114">
        <f t="shared" si="5"/>
        <v>85</v>
      </c>
      <c r="T9" s="114">
        <f t="shared" si="6"/>
        <v>174</v>
      </c>
      <c r="U9" s="114">
        <f t="shared" si="7"/>
        <v>129</v>
      </c>
    </row>
    <row r="10" customHeight="1" spans="1:21">
      <c r="A10" s="109">
        <v>190110</v>
      </c>
      <c r="B10" s="110" t="s">
        <v>29</v>
      </c>
      <c r="C10" s="105">
        <v>86</v>
      </c>
      <c r="D10" s="105">
        <v>67</v>
      </c>
      <c r="E10" s="105">
        <v>84</v>
      </c>
      <c r="F10" s="105">
        <v>91</v>
      </c>
      <c r="G10" s="105">
        <v>92</v>
      </c>
      <c r="H10" s="105">
        <v>66</v>
      </c>
      <c r="I10" s="105">
        <v>61</v>
      </c>
      <c r="J10" s="105">
        <v>58</v>
      </c>
      <c r="K10" s="114">
        <f t="shared" si="8"/>
        <v>605</v>
      </c>
      <c r="L10" s="114">
        <f t="shared" si="9"/>
        <v>97</v>
      </c>
      <c r="M10" s="114">
        <f>初二1!L10</f>
        <v>13</v>
      </c>
      <c r="N10" s="114">
        <f t="shared" si="0"/>
        <v>100</v>
      </c>
      <c r="O10" s="114">
        <f t="shared" si="1"/>
        <v>123</v>
      </c>
      <c r="P10" s="114">
        <f t="shared" si="2"/>
        <v>77</v>
      </c>
      <c r="Q10" s="114">
        <f t="shared" si="3"/>
        <v>9</v>
      </c>
      <c r="R10" s="114">
        <f t="shared" si="4"/>
        <v>8</v>
      </c>
      <c r="S10" s="114">
        <f t="shared" si="5"/>
        <v>110</v>
      </c>
      <c r="T10" s="114">
        <f t="shared" si="6"/>
        <v>169</v>
      </c>
      <c r="U10" s="114">
        <f t="shared" si="7"/>
        <v>167</v>
      </c>
    </row>
    <row r="11" customHeight="1" spans="1:21">
      <c r="A11" s="109">
        <v>190111</v>
      </c>
      <c r="B11" s="110" t="s">
        <v>30</v>
      </c>
      <c r="C11" s="105">
        <v>79</v>
      </c>
      <c r="D11" s="105">
        <v>56.5</v>
      </c>
      <c r="E11" s="105">
        <v>57</v>
      </c>
      <c r="F11" s="105">
        <v>80</v>
      </c>
      <c r="G11" s="105">
        <v>84</v>
      </c>
      <c r="H11" s="105">
        <v>58</v>
      </c>
      <c r="I11" s="105">
        <v>68</v>
      </c>
      <c r="J11" s="105">
        <v>79</v>
      </c>
      <c r="K11" s="114">
        <f t="shared" si="8"/>
        <v>561.5</v>
      </c>
      <c r="L11" s="114">
        <f t="shared" si="9"/>
        <v>131</v>
      </c>
      <c r="M11" s="114">
        <f>初二1!L11</f>
        <v>18</v>
      </c>
      <c r="N11" s="114">
        <f t="shared" si="0"/>
        <v>150</v>
      </c>
      <c r="O11" s="114">
        <f t="shared" si="1"/>
        <v>160</v>
      </c>
      <c r="P11" s="114">
        <f t="shared" si="2"/>
        <v>183</v>
      </c>
      <c r="Q11" s="114">
        <f t="shared" si="3"/>
        <v>96</v>
      </c>
      <c r="R11" s="114">
        <f t="shared" si="4"/>
        <v>51</v>
      </c>
      <c r="S11" s="114">
        <f t="shared" si="5"/>
        <v>146</v>
      </c>
      <c r="T11" s="114">
        <f t="shared" si="6"/>
        <v>129</v>
      </c>
      <c r="U11" s="114">
        <f t="shared" si="7"/>
        <v>86</v>
      </c>
    </row>
    <row r="12" customHeight="1" spans="1:21">
      <c r="A12" s="109">
        <v>190112</v>
      </c>
      <c r="B12" s="110" t="s">
        <v>31</v>
      </c>
      <c r="C12" s="105">
        <v>78.5</v>
      </c>
      <c r="D12" s="105">
        <v>79</v>
      </c>
      <c r="E12" s="105">
        <v>58.5</v>
      </c>
      <c r="F12" s="105">
        <v>63</v>
      </c>
      <c r="G12" s="105">
        <v>69</v>
      </c>
      <c r="H12" s="105">
        <v>59</v>
      </c>
      <c r="I12" s="105">
        <v>49</v>
      </c>
      <c r="J12" s="105">
        <v>61</v>
      </c>
      <c r="K12" s="114">
        <f t="shared" si="8"/>
        <v>517</v>
      </c>
      <c r="L12" s="114">
        <f t="shared" si="9"/>
        <v>160</v>
      </c>
      <c r="M12" s="114">
        <f>初二1!L12</f>
        <v>24</v>
      </c>
      <c r="N12" s="114">
        <f t="shared" si="0"/>
        <v>153</v>
      </c>
      <c r="O12" s="114">
        <f t="shared" si="1"/>
        <v>71</v>
      </c>
      <c r="P12" s="114">
        <f t="shared" si="2"/>
        <v>175</v>
      </c>
      <c r="Q12" s="114">
        <f t="shared" si="3"/>
        <v>231</v>
      </c>
      <c r="R12" s="114">
        <f t="shared" si="4"/>
        <v>162</v>
      </c>
      <c r="S12" s="114">
        <f t="shared" si="5"/>
        <v>137</v>
      </c>
      <c r="T12" s="114">
        <f t="shared" si="6"/>
        <v>224</v>
      </c>
      <c r="U12" s="114">
        <f t="shared" si="7"/>
        <v>156</v>
      </c>
    </row>
    <row r="13" customHeight="1" spans="1:21">
      <c r="A13" s="109">
        <v>190113</v>
      </c>
      <c r="B13" s="110" t="s">
        <v>32</v>
      </c>
      <c r="C13" s="105">
        <v>85.5</v>
      </c>
      <c r="D13" s="105">
        <v>69.5</v>
      </c>
      <c r="E13" s="105">
        <v>53</v>
      </c>
      <c r="F13" s="105">
        <v>76</v>
      </c>
      <c r="G13" s="105">
        <v>74</v>
      </c>
      <c r="H13" s="105">
        <v>51</v>
      </c>
      <c r="I13" s="105">
        <v>38</v>
      </c>
      <c r="J13" s="105">
        <v>69</v>
      </c>
      <c r="K13" s="114">
        <f t="shared" si="8"/>
        <v>516</v>
      </c>
      <c r="L13" s="114">
        <f t="shared" si="9"/>
        <v>161</v>
      </c>
      <c r="M13" s="114">
        <f>初二1!L13</f>
        <v>25</v>
      </c>
      <c r="N13" s="114">
        <f t="shared" si="0"/>
        <v>106</v>
      </c>
      <c r="O13" s="114">
        <f t="shared" si="1"/>
        <v>111</v>
      </c>
      <c r="P13" s="114">
        <f t="shared" si="2"/>
        <v>201</v>
      </c>
      <c r="Q13" s="114">
        <f t="shared" si="3"/>
        <v>135</v>
      </c>
      <c r="R13" s="114">
        <f t="shared" si="4"/>
        <v>131</v>
      </c>
      <c r="S13" s="114">
        <f t="shared" si="5"/>
        <v>180</v>
      </c>
      <c r="T13" s="114">
        <f t="shared" si="6"/>
        <v>265</v>
      </c>
      <c r="U13" s="114">
        <f t="shared" si="7"/>
        <v>132</v>
      </c>
    </row>
    <row r="14" customHeight="1" spans="1:21">
      <c r="A14" s="109">
        <v>190114</v>
      </c>
      <c r="B14" s="110" t="s">
        <v>33</v>
      </c>
      <c r="C14" s="105">
        <v>69</v>
      </c>
      <c r="D14" s="105">
        <v>41.5</v>
      </c>
      <c r="E14" s="105">
        <v>44.5</v>
      </c>
      <c r="F14" s="105">
        <v>69</v>
      </c>
      <c r="G14" s="105">
        <v>50</v>
      </c>
      <c r="H14" s="105">
        <v>65</v>
      </c>
      <c r="I14" s="105">
        <v>60</v>
      </c>
      <c r="J14" s="105">
        <v>49</v>
      </c>
      <c r="K14" s="114">
        <f t="shared" si="8"/>
        <v>448</v>
      </c>
      <c r="L14" s="114">
        <f t="shared" si="9"/>
        <v>213</v>
      </c>
      <c r="M14" s="114">
        <f>初二1!L14</f>
        <v>32</v>
      </c>
      <c r="N14" s="114">
        <f t="shared" si="0"/>
        <v>210</v>
      </c>
      <c r="O14" s="114">
        <f t="shared" si="1"/>
        <v>201</v>
      </c>
      <c r="P14" s="114">
        <f t="shared" si="2"/>
        <v>227</v>
      </c>
      <c r="Q14" s="114">
        <f t="shared" si="3"/>
        <v>194</v>
      </c>
      <c r="R14" s="114">
        <f t="shared" si="4"/>
        <v>246</v>
      </c>
      <c r="S14" s="114">
        <f t="shared" si="5"/>
        <v>115</v>
      </c>
      <c r="T14" s="114">
        <f t="shared" si="6"/>
        <v>174</v>
      </c>
      <c r="U14" s="114">
        <f t="shared" si="7"/>
        <v>210</v>
      </c>
    </row>
    <row r="15" customHeight="1" spans="1:21">
      <c r="A15" s="109">
        <v>190115</v>
      </c>
      <c r="B15" s="110" t="s">
        <v>34</v>
      </c>
      <c r="C15" s="105">
        <v>76</v>
      </c>
      <c r="D15" s="105">
        <v>13</v>
      </c>
      <c r="E15" s="105">
        <v>23.5</v>
      </c>
      <c r="F15" s="105">
        <v>65</v>
      </c>
      <c r="G15" s="105">
        <v>39</v>
      </c>
      <c r="H15" s="105">
        <v>40</v>
      </c>
      <c r="I15" s="105">
        <v>31</v>
      </c>
      <c r="J15" s="105">
        <v>24</v>
      </c>
      <c r="K15" s="114">
        <f t="shared" si="8"/>
        <v>311.5</v>
      </c>
      <c r="L15" s="114">
        <f t="shared" si="9"/>
        <v>273</v>
      </c>
      <c r="M15" s="114">
        <f>初二1!L15</f>
        <v>37</v>
      </c>
      <c r="N15" s="114">
        <f t="shared" si="0"/>
        <v>172</v>
      </c>
      <c r="O15" s="114">
        <f t="shared" si="1"/>
        <v>272</v>
      </c>
      <c r="P15" s="114">
        <f t="shared" si="2"/>
        <v>295</v>
      </c>
      <c r="Q15" s="114">
        <f t="shared" si="3"/>
        <v>223</v>
      </c>
      <c r="R15" s="114">
        <f t="shared" si="4"/>
        <v>272</v>
      </c>
      <c r="S15" s="114">
        <f t="shared" si="5"/>
        <v>239</v>
      </c>
      <c r="T15" s="114">
        <f t="shared" si="6"/>
        <v>277</v>
      </c>
      <c r="U15" s="114">
        <f t="shared" si="7"/>
        <v>288</v>
      </c>
    </row>
    <row r="16" customHeight="1" spans="1:21">
      <c r="A16" s="109">
        <v>190116</v>
      </c>
      <c r="B16" s="110" t="s">
        <v>35</v>
      </c>
      <c r="C16" s="105">
        <v>84</v>
      </c>
      <c r="D16" s="105">
        <v>48.5</v>
      </c>
      <c r="E16" s="105">
        <v>60</v>
      </c>
      <c r="F16" s="105">
        <v>66</v>
      </c>
      <c r="G16" s="105">
        <v>62</v>
      </c>
      <c r="H16" s="105">
        <v>44</v>
      </c>
      <c r="I16" s="105">
        <v>44</v>
      </c>
      <c r="J16" s="105">
        <v>64</v>
      </c>
      <c r="K16" s="114">
        <f t="shared" si="8"/>
        <v>472.5</v>
      </c>
      <c r="L16" s="114">
        <f t="shared" si="9"/>
        <v>194</v>
      </c>
      <c r="M16" s="114">
        <f>初二1!L16</f>
        <v>29</v>
      </c>
      <c r="N16" s="114">
        <f t="shared" si="0"/>
        <v>117</v>
      </c>
      <c r="O16" s="114">
        <f t="shared" si="1"/>
        <v>180</v>
      </c>
      <c r="P16" s="114">
        <f t="shared" si="2"/>
        <v>171</v>
      </c>
      <c r="Q16" s="114">
        <f t="shared" si="3"/>
        <v>216</v>
      </c>
      <c r="R16" s="114">
        <f t="shared" si="4"/>
        <v>210</v>
      </c>
      <c r="S16" s="114">
        <f t="shared" si="5"/>
        <v>219</v>
      </c>
      <c r="T16" s="114">
        <f t="shared" si="6"/>
        <v>244</v>
      </c>
      <c r="U16" s="114">
        <f t="shared" si="7"/>
        <v>149</v>
      </c>
    </row>
    <row r="17" customHeight="1" spans="1:21">
      <c r="A17" s="109">
        <v>190117</v>
      </c>
      <c r="B17" s="110" t="s">
        <v>36</v>
      </c>
      <c r="C17" s="105">
        <v>94</v>
      </c>
      <c r="D17" s="105">
        <v>100</v>
      </c>
      <c r="E17" s="105">
        <v>84</v>
      </c>
      <c r="F17" s="105">
        <v>82</v>
      </c>
      <c r="G17" s="105">
        <v>82</v>
      </c>
      <c r="H17" s="105">
        <v>91</v>
      </c>
      <c r="I17" s="105">
        <v>85</v>
      </c>
      <c r="J17" s="105">
        <v>86</v>
      </c>
      <c r="K17" s="114">
        <f t="shared" si="8"/>
        <v>704</v>
      </c>
      <c r="L17" s="114">
        <f t="shared" si="9"/>
        <v>36</v>
      </c>
      <c r="M17" s="114">
        <f>初二1!L17</f>
        <v>6</v>
      </c>
      <c r="N17" s="114">
        <f t="shared" si="0"/>
        <v>47</v>
      </c>
      <c r="O17" s="114">
        <f t="shared" si="1"/>
        <v>24</v>
      </c>
      <c r="P17" s="114">
        <f t="shared" si="2"/>
        <v>77</v>
      </c>
      <c r="Q17" s="114">
        <f t="shared" si="3"/>
        <v>73</v>
      </c>
      <c r="R17" s="114">
        <f t="shared" si="4"/>
        <v>75</v>
      </c>
      <c r="S17" s="114">
        <f t="shared" si="5"/>
        <v>19</v>
      </c>
      <c r="T17" s="114">
        <f t="shared" si="6"/>
        <v>44</v>
      </c>
      <c r="U17" s="114">
        <f t="shared" si="7"/>
        <v>46</v>
      </c>
    </row>
    <row r="18" customHeight="1" spans="1:21">
      <c r="A18" s="109">
        <v>190118</v>
      </c>
      <c r="B18" s="110" t="s">
        <v>37</v>
      </c>
      <c r="C18" s="105">
        <v>99.5</v>
      </c>
      <c r="D18" s="105">
        <v>91.5</v>
      </c>
      <c r="E18" s="105">
        <v>102.5</v>
      </c>
      <c r="F18" s="105">
        <v>89</v>
      </c>
      <c r="G18" s="105">
        <v>95</v>
      </c>
      <c r="H18" s="105">
        <v>75</v>
      </c>
      <c r="I18" s="105">
        <v>73</v>
      </c>
      <c r="J18" s="105">
        <v>88</v>
      </c>
      <c r="K18" s="114">
        <f t="shared" si="8"/>
        <v>713.5</v>
      </c>
      <c r="L18" s="114">
        <f t="shared" si="9"/>
        <v>29</v>
      </c>
      <c r="M18" s="114">
        <f>初二1!L18</f>
        <v>5</v>
      </c>
      <c r="N18" s="114">
        <f t="shared" si="0"/>
        <v>18</v>
      </c>
      <c r="O18" s="114">
        <f t="shared" si="1"/>
        <v>43</v>
      </c>
      <c r="P18" s="114">
        <f t="shared" si="2"/>
        <v>12</v>
      </c>
      <c r="Q18" s="114">
        <f t="shared" si="3"/>
        <v>16</v>
      </c>
      <c r="R18" s="114">
        <f t="shared" si="4"/>
        <v>3</v>
      </c>
      <c r="S18" s="114">
        <f t="shared" si="5"/>
        <v>69</v>
      </c>
      <c r="T18" s="114">
        <f t="shared" si="6"/>
        <v>104</v>
      </c>
      <c r="U18" s="114">
        <f t="shared" si="7"/>
        <v>33</v>
      </c>
    </row>
    <row r="19" customHeight="1" spans="1:21">
      <c r="A19" s="109">
        <v>190119</v>
      </c>
      <c r="B19" s="110" t="s">
        <v>38</v>
      </c>
      <c r="C19" s="105">
        <v>71.5</v>
      </c>
      <c r="D19" s="105">
        <v>71.5</v>
      </c>
      <c r="E19" s="105">
        <v>57.5</v>
      </c>
      <c r="F19" s="105">
        <v>72</v>
      </c>
      <c r="G19" s="105">
        <v>75</v>
      </c>
      <c r="H19" s="105">
        <v>54</v>
      </c>
      <c r="I19" s="105">
        <v>60</v>
      </c>
      <c r="J19" s="105">
        <v>75</v>
      </c>
      <c r="K19" s="114">
        <f t="shared" si="8"/>
        <v>536.5</v>
      </c>
      <c r="L19" s="114">
        <f t="shared" si="9"/>
        <v>144</v>
      </c>
      <c r="M19" s="114">
        <f>初二1!L19</f>
        <v>20</v>
      </c>
      <c r="N19" s="114">
        <f t="shared" si="0"/>
        <v>195</v>
      </c>
      <c r="O19" s="114">
        <f t="shared" si="1"/>
        <v>104</v>
      </c>
      <c r="P19" s="114">
        <f t="shared" si="2"/>
        <v>180</v>
      </c>
      <c r="Q19" s="114">
        <f t="shared" si="3"/>
        <v>173</v>
      </c>
      <c r="R19" s="114">
        <f t="shared" si="4"/>
        <v>123</v>
      </c>
      <c r="S19" s="114">
        <f t="shared" si="5"/>
        <v>170</v>
      </c>
      <c r="T19" s="114">
        <f t="shared" si="6"/>
        <v>174</v>
      </c>
      <c r="U19" s="114">
        <f t="shared" si="7"/>
        <v>109</v>
      </c>
    </row>
    <row r="20" customHeight="1" spans="1:21">
      <c r="A20" s="109">
        <v>190120</v>
      </c>
      <c r="B20" s="110" t="s">
        <v>39</v>
      </c>
      <c r="C20" s="105">
        <v>95.5</v>
      </c>
      <c r="D20" s="105">
        <v>79.5</v>
      </c>
      <c r="E20" s="105">
        <v>80.5</v>
      </c>
      <c r="F20" s="105">
        <v>76</v>
      </c>
      <c r="G20" s="105">
        <v>74</v>
      </c>
      <c r="H20" s="105">
        <v>73</v>
      </c>
      <c r="I20" s="105">
        <v>78</v>
      </c>
      <c r="J20" s="105">
        <v>83</v>
      </c>
      <c r="K20" s="114">
        <f t="shared" si="8"/>
        <v>639.5</v>
      </c>
      <c r="L20" s="114">
        <f t="shared" si="9"/>
        <v>67</v>
      </c>
      <c r="M20" s="114">
        <f>初二1!L20</f>
        <v>9</v>
      </c>
      <c r="N20" s="114">
        <f t="shared" si="0"/>
        <v>35</v>
      </c>
      <c r="O20" s="114">
        <f t="shared" si="1"/>
        <v>68</v>
      </c>
      <c r="P20" s="114">
        <f t="shared" si="2"/>
        <v>92</v>
      </c>
      <c r="Q20" s="114">
        <f t="shared" si="3"/>
        <v>135</v>
      </c>
      <c r="R20" s="114">
        <f t="shared" si="4"/>
        <v>131</v>
      </c>
      <c r="S20" s="114">
        <f t="shared" si="5"/>
        <v>80</v>
      </c>
      <c r="T20" s="114">
        <f t="shared" si="6"/>
        <v>79</v>
      </c>
      <c r="U20" s="114">
        <f t="shared" si="7"/>
        <v>66</v>
      </c>
    </row>
    <row r="21" customHeight="1" spans="1:21">
      <c r="A21" s="109">
        <v>190121</v>
      </c>
      <c r="B21" s="110" t="s">
        <v>40</v>
      </c>
      <c r="C21" s="105">
        <v>67</v>
      </c>
      <c r="D21" s="105">
        <v>67</v>
      </c>
      <c r="E21" s="105">
        <v>46.5</v>
      </c>
      <c r="F21" s="105">
        <v>63</v>
      </c>
      <c r="G21" s="105">
        <v>69</v>
      </c>
      <c r="H21" s="105">
        <v>66</v>
      </c>
      <c r="I21" s="105">
        <v>49</v>
      </c>
      <c r="J21" s="105">
        <v>49</v>
      </c>
      <c r="K21" s="114">
        <f t="shared" si="8"/>
        <v>476.5</v>
      </c>
      <c r="L21" s="114">
        <f t="shared" si="9"/>
        <v>190</v>
      </c>
      <c r="M21" s="114">
        <f>初二1!L21</f>
        <v>28</v>
      </c>
      <c r="N21" s="114">
        <f t="shared" si="0"/>
        <v>218</v>
      </c>
      <c r="O21" s="114">
        <f t="shared" si="1"/>
        <v>123</v>
      </c>
      <c r="P21" s="114">
        <f t="shared" si="2"/>
        <v>223</v>
      </c>
      <c r="Q21" s="114">
        <f t="shared" si="3"/>
        <v>231</v>
      </c>
      <c r="R21" s="114">
        <f t="shared" si="4"/>
        <v>162</v>
      </c>
      <c r="S21" s="114">
        <f t="shared" si="5"/>
        <v>110</v>
      </c>
      <c r="T21" s="114">
        <f t="shared" si="6"/>
        <v>224</v>
      </c>
      <c r="U21" s="114">
        <f t="shared" si="7"/>
        <v>210</v>
      </c>
    </row>
    <row r="22" customHeight="1" spans="1:21">
      <c r="A22" s="109">
        <v>190122</v>
      </c>
      <c r="B22" s="110" t="s">
        <v>41</v>
      </c>
      <c r="C22" s="105">
        <v>75</v>
      </c>
      <c r="D22" s="105">
        <v>11</v>
      </c>
      <c r="E22" s="105">
        <v>45.5</v>
      </c>
      <c r="F22" s="105">
        <v>56</v>
      </c>
      <c r="G22" s="105">
        <v>56</v>
      </c>
      <c r="H22" s="105">
        <v>63</v>
      </c>
      <c r="I22" s="105">
        <v>39</v>
      </c>
      <c r="J22" s="105">
        <v>26</v>
      </c>
      <c r="K22" s="114">
        <f t="shared" si="8"/>
        <v>371.5</v>
      </c>
      <c r="L22" s="114">
        <f t="shared" si="9"/>
        <v>245</v>
      </c>
      <c r="M22" s="114">
        <f>初二1!L22</f>
        <v>35</v>
      </c>
      <c r="N22" s="114">
        <f t="shared" si="0"/>
        <v>176</v>
      </c>
      <c r="O22" s="114">
        <f t="shared" si="1"/>
        <v>281</v>
      </c>
      <c r="P22" s="114">
        <f t="shared" si="2"/>
        <v>224</v>
      </c>
      <c r="Q22" s="114">
        <f t="shared" si="3"/>
        <v>267</v>
      </c>
      <c r="R22" s="114">
        <f t="shared" si="4"/>
        <v>229</v>
      </c>
      <c r="S22" s="114">
        <f t="shared" si="5"/>
        <v>122</v>
      </c>
      <c r="T22" s="114">
        <f t="shared" si="6"/>
        <v>261</v>
      </c>
      <c r="U22" s="114">
        <f t="shared" si="7"/>
        <v>284</v>
      </c>
    </row>
    <row r="23" customHeight="1" spans="1:21">
      <c r="A23" s="109">
        <v>190123</v>
      </c>
      <c r="B23" s="110" t="s">
        <v>42</v>
      </c>
      <c r="C23" s="105">
        <v>74.5</v>
      </c>
      <c r="D23" s="105">
        <v>41.5</v>
      </c>
      <c r="E23" s="105">
        <v>48.5</v>
      </c>
      <c r="F23" s="105">
        <v>78</v>
      </c>
      <c r="G23" s="105">
        <v>62</v>
      </c>
      <c r="H23" s="105">
        <v>62</v>
      </c>
      <c r="I23" s="105">
        <v>60</v>
      </c>
      <c r="J23" s="105">
        <v>55</v>
      </c>
      <c r="K23" s="114">
        <f t="shared" si="8"/>
        <v>481.5</v>
      </c>
      <c r="L23" s="114">
        <f t="shared" si="9"/>
        <v>187</v>
      </c>
      <c r="M23" s="114">
        <f>初二1!L23</f>
        <v>27</v>
      </c>
      <c r="N23" s="114">
        <f t="shared" si="0"/>
        <v>179</v>
      </c>
      <c r="O23" s="114">
        <f t="shared" si="1"/>
        <v>201</v>
      </c>
      <c r="P23" s="114">
        <f t="shared" si="2"/>
        <v>216</v>
      </c>
      <c r="Q23" s="114">
        <f t="shared" si="3"/>
        <v>114</v>
      </c>
      <c r="R23" s="114">
        <f t="shared" si="4"/>
        <v>210</v>
      </c>
      <c r="S23" s="114">
        <f t="shared" si="5"/>
        <v>128</v>
      </c>
      <c r="T23" s="114">
        <f t="shared" si="6"/>
        <v>174</v>
      </c>
      <c r="U23" s="114">
        <f t="shared" si="7"/>
        <v>183</v>
      </c>
    </row>
    <row r="24" customHeight="1" spans="1:21">
      <c r="A24" s="109">
        <v>190124</v>
      </c>
      <c r="B24" s="110" t="s">
        <v>43</v>
      </c>
      <c r="C24" s="105">
        <v>85</v>
      </c>
      <c r="D24" s="105">
        <v>53</v>
      </c>
      <c r="E24" s="105">
        <v>66</v>
      </c>
      <c r="F24" s="105">
        <v>71</v>
      </c>
      <c r="G24" s="105">
        <v>75</v>
      </c>
      <c r="H24" s="105">
        <v>53</v>
      </c>
      <c r="I24" s="105">
        <v>62</v>
      </c>
      <c r="J24" s="105">
        <v>72</v>
      </c>
      <c r="K24" s="114">
        <f t="shared" si="8"/>
        <v>537</v>
      </c>
      <c r="L24" s="114">
        <f t="shared" si="9"/>
        <v>143</v>
      </c>
      <c r="M24" s="114">
        <f>初二1!L24</f>
        <v>19</v>
      </c>
      <c r="N24" s="114">
        <f t="shared" si="0"/>
        <v>111</v>
      </c>
      <c r="O24" s="114">
        <f t="shared" si="1"/>
        <v>171</v>
      </c>
      <c r="P24" s="114">
        <f t="shared" si="2"/>
        <v>139</v>
      </c>
      <c r="Q24" s="114">
        <f t="shared" si="3"/>
        <v>180</v>
      </c>
      <c r="R24" s="114">
        <f t="shared" si="4"/>
        <v>123</v>
      </c>
      <c r="S24" s="114">
        <f t="shared" si="5"/>
        <v>173</v>
      </c>
      <c r="T24" s="114">
        <f t="shared" si="6"/>
        <v>159</v>
      </c>
      <c r="U24" s="114">
        <f t="shared" si="7"/>
        <v>121</v>
      </c>
    </row>
    <row r="25" customHeight="1" spans="1:21">
      <c r="A25" s="109">
        <v>190125</v>
      </c>
      <c r="B25" s="110" t="s">
        <v>44</v>
      </c>
      <c r="C25" s="105">
        <v>83.5</v>
      </c>
      <c r="D25" s="105">
        <v>80.5</v>
      </c>
      <c r="E25" s="105">
        <v>76.5</v>
      </c>
      <c r="F25" s="105">
        <v>69</v>
      </c>
      <c r="G25" s="105">
        <v>85</v>
      </c>
      <c r="H25" s="105">
        <v>64</v>
      </c>
      <c r="I25" s="105">
        <v>59</v>
      </c>
      <c r="J25" s="105">
        <v>79</v>
      </c>
      <c r="K25" s="114">
        <f t="shared" si="8"/>
        <v>596.5</v>
      </c>
      <c r="L25" s="114">
        <f t="shared" si="9"/>
        <v>108</v>
      </c>
      <c r="M25" s="114">
        <f>初二1!L25</f>
        <v>16</v>
      </c>
      <c r="N25" s="114">
        <f t="shared" si="0"/>
        <v>119</v>
      </c>
      <c r="O25" s="114">
        <f t="shared" si="1"/>
        <v>65</v>
      </c>
      <c r="P25" s="114">
        <f t="shared" si="2"/>
        <v>106</v>
      </c>
      <c r="Q25" s="114">
        <f t="shared" si="3"/>
        <v>194</v>
      </c>
      <c r="R25" s="114">
        <f t="shared" si="4"/>
        <v>44</v>
      </c>
      <c r="S25" s="114">
        <f t="shared" si="5"/>
        <v>119</v>
      </c>
      <c r="T25" s="114">
        <f t="shared" si="6"/>
        <v>181</v>
      </c>
      <c r="U25" s="114">
        <f t="shared" si="7"/>
        <v>86</v>
      </c>
    </row>
    <row r="26" customHeight="1" spans="1:21">
      <c r="A26" s="109">
        <v>190126</v>
      </c>
      <c r="B26" s="110" t="s">
        <v>45</v>
      </c>
      <c r="C26" s="105">
        <v>73</v>
      </c>
      <c r="D26" s="105">
        <v>69</v>
      </c>
      <c r="E26" s="105">
        <v>61.5</v>
      </c>
      <c r="F26" s="105">
        <v>58</v>
      </c>
      <c r="G26" s="105">
        <v>66</v>
      </c>
      <c r="H26" s="105">
        <v>61</v>
      </c>
      <c r="I26" s="105">
        <v>64</v>
      </c>
      <c r="J26" s="105">
        <v>75</v>
      </c>
      <c r="K26" s="114">
        <f t="shared" si="8"/>
        <v>527.5</v>
      </c>
      <c r="L26" s="114">
        <f t="shared" si="9"/>
        <v>154</v>
      </c>
      <c r="M26" s="114">
        <f>初二1!L26</f>
        <v>22</v>
      </c>
      <c r="N26" s="114">
        <f t="shared" si="0"/>
        <v>190</v>
      </c>
      <c r="O26" s="114">
        <f t="shared" si="1"/>
        <v>114</v>
      </c>
      <c r="P26" s="114">
        <f t="shared" si="2"/>
        <v>156</v>
      </c>
      <c r="Q26" s="114">
        <f t="shared" si="3"/>
        <v>258</v>
      </c>
      <c r="R26" s="114">
        <f t="shared" si="4"/>
        <v>183</v>
      </c>
      <c r="S26" s="114">
        <f t="shared" si="5"/>
        <v>131</v>
      </c>
      <c r="T26" s="114">
        <f t="shared" si="6"/>
        <v>153</v>
      </c>
      <c r="U26" s="114">
        <f t="shared" si="7"/>
        <v>109</v>
      </c>
    </row>
    <row r="27" customHeight="1" spans="1:21">
      <c r="A27" s="109">
        <v>190127</v>
      </c>
      <c r="B27" s="110" t="s">
        <v>46</v>
      </c>
      <c r="C27" s="105">
        <v>70.5</v>
      </c>
      <c r="D27" s="105">
        <v>45</v>
      </c>
      <c r="E27" s="105">
        <v>40.5</v>
      </c>
      <c r="F27" s="105">
        <v>59</v>
      </c>
      <c r="G27" s="105">
        <v>64</v>
      </c>
      <c r="H27" s="105">
        <v>44</v>
      </c>
      <c r="I27" s="105">
        <v>44</v>
      </c>
      <c r="J27" s="105">
        <v>47</v>
      </c>
      <c r="K27" s="114">
        <f t="shared" si="8"/>
        <v>414</v>
      </c>
      <c r="L27" s="114">
        <f t="shared" si="9"/>
        <v>230</v>
      </c>
      <c r="M27" s="114">
        <f>初二1!L27</f>
        <v>33</v>
      </c>
      <c r="N27" s="114">
        <f t="shared" si="0"/>
        <v>202</v>
      </c>
      <c r="O27" s="114">
        <f t="shared" si="1"/>
        <v>192</v>
      </c>
      <c r="P27" s="114">
        <f t="shared" si="2"/>
        <v>245</v>
      </c>
      <c r="Q27" s="114">
        <f t="shared" si="3"/>
        <v>255</v>
      </c>
      <c r="R27" s="114">
        <f t="shared" si="4"/>
        <v>196</v>
      </c>
      <c r="S27" s="114">
        <f t="shared" si="5"/>
        <v>219</v>
      </c>
      <c r="T27" s="114">
        <f t="shared" si="6"/>
        <v>244</v>
      </c>
      <c r="U27" s="114">
        <f t="shared" si="7"/>
        <v>216</v>
      </c>
    </row>
    <row r="28" customHeight="1" spans="1:21">
      <c r="A28" s="109">
        <v>190128</v>
      </c>
      <c r="B28" s="110" t="s">
        <v>47</v>
      </c>
      <c r="C28" s="105">
        <v>95</v>
      </c>
      <c r="D28" s="105">
        <v>67</v>
      </c>
      <c r="E28" s="105">
        <v>59</v>
      </c>
      <c r="F28" s="105">
        <v>83</v>
      </c>
      <c r="G28" s="105">
        <v>83</v>
      </c>
      <c r="H28" s="105">
        <v>80</v>
      </c>
      <c r="I28" s="105">
        <v>62</v>
      </c>
      <c r="J28" s="105">
        <v>75</v>
      </c>
      <c r="K28" s="114">
        <f t="shared" si="8"/>
        <v>604</v>
      </c>
      <c r="L28" s="114">
        <f t="shared" si="9"/>
        <v>100</v>
      </c>
      <c r="M28" s="114">
        <f>初二1!L28</f>
        <v>14</v>
      </c>
      <c r="N28" s="114">
        <f t="shared" si="0"/>
        <v>37</v>
      </c>
      <c r="O28" s="114">
        <f t="shared" si="1"/>
        <v>123</v>
      </c>
      <c r="P28" s="114">
        <f t="shared" si="2"/>
        <v>173</v>
      </c>
      <c r="Q28" s="114">
        <f t="shared" si="3"/>
        <v>64</v>
      </c>
      <c r="R28" s="114">
        <f t="shared" si="4"/>
        <v>58</v>
      </c>
      <c r="S28" s="114">
        <f t="shared" si="5"/>
        <v>52</v>
      </c>
      <c r="T28" s="114">
        <f t="shared" si="6"/>
        <v>159</v>
      </c>
      <c r="U28" s="114">
        <f t="shared" si="7"/>
        <v>109</v>
      </c>
    </row>
    <row r="29" customHeight="1" spans="1:21">
      <c r="A29" s="109">
        <v>190129</v>
      </c>
      <c r="B29" s="110" t="s">
        <v>48</v>
      </c>
      <c r="C29" s="105">
        <v>73.5</v>
      </c>
      <c r="D29" s="105">
        <v>44</v>
      </c>
      <c r="E29" s="105">
        <v>64</v>
      </c>
      <c r="F29" s="105">
        <v>57</v>
      </c>
      <c r="G29" s="105">
        <v>60</v>
      </c>
      <c r="H29" s="105">
        <v>48</v>
      </c>
      <c r="I29" s="105">
        <v>54</v>
      </c>
      <c r="J29" s="105">
        <v>61</v>
      </c>
      <c r="K29" s="114">
        <f t="shared" si="8"/>
        <v>461.5</v>
      </c>
      <c r="L29" s="114">
        <f t="shared" si="9"/>
        <v>205</v>
      </c>
      <c r="M29" s="114">
        <f>初二1!L29</f>
        <v>31</v>
      </c>
      <c r="N29" s="114">
        <f t="shared" si="0"/>
        <v>187</v>
      </c>
      <c r="O29" s="114">
        <f t="shared" si="1"/>
        <v>195</v>
      </c>
      <c r="P29" s="114">
        <f t="shared" si="2"/>
        <v>147</v>
      </c>
      <c r="Q29" s="114">
        <f t="shared" si="3"/>
        <v>265</v>
      </c>
      <c r="R29" s="114">
        <f t="shared" si="4"/>
        <v>217</v>
      </c>
      <c r="S29" s="114">
        <f t="shared" si="5"/>
        <v>198</v>
      </c>
      <c r="T29" s="114">
        <f t="shared" si="6"/>
        <v>204</v>
      </c>
      <c r="U29" s="114">
        <f t="shared" si="7"/>
        <v>156</v>
      </c>
    </row>
    <row r="30" customHeight="1" spans="1:21">
      <c r="A30" s="109">
        <v>190130</v>
      </c>
      <c r="B30" s="110" t="s">
        <v>49</v>
      </c>
      <c r="C30" s="105">
        <v>87.5</v>
      </c>
      <c r="D30" s="105">
        <v>78</v>
      </c>
      <c r="E30" s="105">
        <v>61.5</v>
      </c>
      <c r="F30" s="105">
        <v>76</v>
      </c>
      <c r="G30" s="105">
        <v>84</v>
      </c>
      <c r="H30" s="105">
        <v>78</v>
      </c>
      <c r="I30" s="105">
        <v>62</v>
      </c>
      <c r="J30" s="105">
        <v>72</v>
      </c>
      <c r="K30" s="114">
        <f t="shared" si="8"/>
        <v>599</v>
      </c>
      <c r="L30" s="114">
        <f t="shared" si="9"/>
        <v>105</v>
      </c>
      <c r="M30" s="114">
        <f>初二1!L30</f>
        <v>15</v>
      </c>
      <c r="N30" s="114">
        <f t="shared" si="0"/>
        <v>88</v>
      </c>
      <c r="O30" s="114">
        <f t="shared" si="1"/>
        <v>76</v>
      </c>
      <c r="P30" s="114">
        <f t="shared" si="2"/>
        <v>156</v>
      </c>
      <c r="Q30" s="114">
        <f t="shared" si="3"/>
        <v>135</v>
      </c>
      <c r="R30" s="114">
        <f t="shared" si="4"/>
        <v>51</v>
      </c>
      <c r="S30" s="114">
        <f t="shared" si="5"/>
        <v>62</v>
      </c>
      <c r="T30" s="114">
        <f t="shared" si="6"/>
        <v>159</v>
      </c>
      <c r="U30" s="114">
        <f t="shared" si="7"/>
        <v>121</v>
      </c>
    </row>
    <row r="31" customHeight="1" spans="1:21">
      <c r="A31" s="109">
        <v>190131</v>
      </c>
      <c r="B31" s="110" t="s">
        <v>50</v>
      </c>
      <c r="C31" s="105">
        <v>93</v>
      </c>
      <c r="D31" s="105">
        <v>95.5</v>
      </c>
      <c r="E31" s="105">
        <v>89.5</v>
      </c>
      <c r="F31" s="105">
        <v>80</v>
      </c>
      <c r="G31" s="105">
        <v>85</v>
      </c>
      <c r="H31" s="105">
        <v>89</v>
      </c>
      <c r="I31" s="105">
        <v>95</v>
      </c>
      <c r="J31" s="105">
        <v>91</v>
      </c>
      <c r="K31" s="114">
        <f t="shared" si="8"/>
        <v>718</v>
      </c>
      <c r="L31" s="114">
        <f t="shared" si="9"/>
        <v>25</v>
      </c>
      <c r="M31" s="114">
        <f>初二1!L31</f>
        <v>3</v>
      </c>
      <c r="N31" s="114">
        <f t="shared" si="0"/>
        <v>59</v>
      </c>
      <c r="O31" s="114">
        <f t="shared" si="1"/>
        <v>38</v>
      </c>
      <c r="P31" s="114">
        <f t="shared" si="2"/>
        <v>49</v>
      </c>
      <c r="Q31" s="114">
        <f t="shared" si="3"/>
        <v>96</v>
      </c>
      <c r="R31" s="114">
        <f t="shared" si="4"/>
        <v>44</v>
      </c>
      <c r="S31" s="114">
        <f t="shared" si="5"/>
        <v>29</v>
      </c>
      <c r="T31" s="114">
        <f t="shared" si="6"/>
        <v>7</v>
      </c>
      <c r="U31" s="114">
        <f t="shared" si="7"/>
        <v>21</v>
      </c>
    </row>
    <row r="32" customHeight="1" spans="1:21">
      <c r="A32" s="109">
        <v>190132</v>
      </c>
      <c r="B32" s="110" t="s">
        <v>51</v>
      </c>
      <c r="C32" s="105">
        <v>98</v>
      </c>
      <c r="D32" s="105">
        <v>100</v>
      </c>
      <c r="E32" s="105">
        <v>54.5</v>
      </c>
      <c r="F32" s="105">
        <v>86</v>
      </c>
      <c r="G32" s="105">
        <v>97</v>
      </c>
      <c r="H32" s="105">
        <v>69</v>
      </c>
      <c r="I32" s="105">
        <v>82</v>
      </c>
      <c r="J32" s="105">
        <v>55</v>
      </c>
      <c r="K32" s="114">
        <f t="shared" si="8"/>
        <v>641.5</v>
      </c>
      <c r="L32" s="114">
        <f t="shared" si="9"/>
        <v>65</v>
      </c>
      <c r="M32" s="114">
        <f>初二1!L32</f>
        <v>8</v>
      </c>
      <c r="N32" s="114">
        <f t="shared" si="0"/>
        <v>23</v>
      </c>
      <c r="O32" s="114">
        <f t="shared" si="1"/>
        <v>24</v>
      </c>
      <c r="P32" s="114">
        <f t="shared" si="2"/>
        <v>194</v>
      </c>
      <c r="Q32" s="114">
        <f t="shared" si="3"/>
        <v>31</v>
      </c>
      <c r="R32" s="114">
        <f t="shared" si="4"/>
        <v>1</v>
      </c>
      <c r="S32" s="114">
        <f t="shared" si="5"/>
        <v>99</v>
      </c>
      <c r="T32" s="114">
        <f t="shared" si="6"/>
        <v>63</v>
      </c>
      <c r="U32" s="114">
        <f t="shared" si="7"/>
        <v>183</v>
      </c>
    </row>
    <row r="33" customHeight="1" spans="1:21">
      <c r="A33" s="109">
        <v>190133</v>
      </c>
      <c r="B33" s="110" t="s">
        <v>52</v>
      </c>
      <c r="C33" s="105">
        <v>94.5</v>
      </c>
      <c r="D33" s="105">
        <v>97</v>
      </c>
      <c r="E33" s="105">
        <v>92.5</v>
      </c>
      <c r="F33" s="105">
        <v>85</v>
      </c>
      <c r="G33" s="105">
        <v>79</v>
      </c>
      <c r="H33" s="105">
        <v>88</v>
      </c>
      <c r="I33" s="105">
        <v>87</v>
      </c>
      <c r="J33" s="105">
        <v>95</v>
      </c>
      <c r="K33" s="114">
        <f t="shared" si="8"/>
        <v>718</v>
      </c>
      <c r="L33" s="114">
        <f t="shared" si="9"/>
        <v>25</v>
      </c>
      <c r="M33" s="114">
        <f>初二1!L33</f>
        <v>3</v>
      </c>
      <c r="N33" s="114">
        <f t="shared" si="0"/>
        <v>41</v>
      </c>
      <c r="O33" s="114">
        <f t="shared" si="1"/>
        <v>36</v>
      </c>
      <c r="P33" s="114">
        <f t="shared" si="2"/>
        <v>42</v>
      </c>
      <c r="Q33" s="114">
        <f t="shared" si="3"/>
        <v>39</v>
      </c>
      <c r="R33" s="114">
        <f t="shared" si="4"/>
        <v>97</v>
      </c>
      <c r="S33" s="114">
        <f t="shared" si="5"/>
        <v>34</v>
      </c>
      <c r="T33" s="114">
        <f t="shared" si="6"/>
        <v>36</v>
      </c>
      <c r="U33" s="114">
        <f t="shared" si="7"/>
        <v>8</v>
      </c>
    </row>
    <row r="34" customHeight="1" spans="1:21">
      <c r="A34" s="109">
        <v>190134</v>
      </c>
      <c r="B34" s="110" t="s">
        <v>53</v>
      </c>
      <c r="C34" s="105">
        <v>65</v>
      </c>
      <c r="D34" s="105">
        <v>40</v>
      </c>
      <c r="E34" s="105">
        <v>44.5</v>
      </c>
      <c r="F34" s="105">
        <v>63</v>
      </c>
      <c r="G34" s="105">
        <v>43</v>
      </c>
      <c r="H34" s="105">
        <v>21</v>
      </c>
      <c r="I34" s="105">
        <v>44</v>
      </c>
      <c r="J34" s="105">
        <v>40</v>
      </c>
      <c r="K34" s="114">
        <f t="shared" si="8"/>
        <v>360.5</v>
      </c>
      <c r="L34" s="114">
        <f t="shared" si="9"/>
        <v>252</v>
      </c>
      <c r="M34" s="114">
        <f>初二1!L34</f>
        <v>36</v>
      </c>
      <c r="N34" s="114">
        <f t="shared" si="0"/>
        <v>231</v>
      </c>
      <c r="O34" s="114">
        <f t="shared" si="1"/>
        <v>203</v>
      </c>
      <c r="P34" s="114">
        <f t="shared" si="2"/>
        <v>227</v>
      </c>
      <c r="Q34" s="114">
        <f t="shared" si="3"/>
        <v>231</v>
      </c>
      <c r="R34" s="114">
        <f t="shared" si="4"/>
        <v>263</v>
      </c>
      <c r="S34" s="114">
        <f t="shared" si="5"/>
        <v>289</v>
      </c>
      <c r="T34" s="114">
        <f t="shared" si="6"/>
        <v>244</v>
      </c>
      <c r="U34" s="114">
        <f t="shared" si="7"/>
        <v>248</v>
      </c>
    </row>
    <row r="35" customHeight="1" spans="1:21">
      <c r="A35" s="109">
        <v>190136</v>
      </c>
      <c r="B35" s="110" t="s">
        <v>54</v>
      </c>
      <c r="C35" s="105">
        <v>78</v>
      </c>
      <c r="D35" s="105">
        <v>34</v>
      </c>
      <c r="E35" s="105">
        <v>43.5</v>
      </c>
      <c r="F35" s="105">
        <v>77</v>
      </c>
      <c r="G35" s="105">
        <v>68</v>
      </c>
      <c r="H35" s="105">
        <v>95</v>
      </c>
      <c r="I35" s="105">
        <v>72</v>
      </c>
      <c r="J35" s="105">
        <v>50</v>
      </c>
      <c r="K35" s="114">
        <f t="shared" si="8"/>
        <v>517.5</v>
      </c>
      <c r="L35" s="114">
        <f t="shared" si="9"/>
        <v>158</v>
      </c>
      <c r="M35" s="114">
        <f>初二1!L35</f>
        <v>23</v>
      </c>
      <c r="N35" s="114">
        <f t="shared" si="0"/>
        <v>155</v>
      </c>
      <c r="O35" s="114">
        <f t="shared" si="1"/>
        <v>217</v>
      </c>
      <c r="P35" s="114">
        <f t="shared" si="2"/>
        <v>234</v>
      </c>
      <c r="Q35" s="114">
        <f t="shared" si="3"/>
        <v>127</v>
      </c>
      <c r="R35" s="114">
        <f t="shared" si="4"/>
        <v>174</v>
      </c>
      <c r="S35" s="114">
        <f t="shared" si="5"/>
        <v>9</v>
      </c>
      <c r="T35" s="114">
        <f t="shared" si="6"/>
        <v>109</v>
      </c>
      <c r="U35" s="114">
        <f t="shared" si="7"/>
        <v>204</v>
      </c>
    </row>
    <row r="36" customHeight="1" spans="1:21">
      <c r="A36" s="109">
        <v>190137</v>
      </c>
      <c r="B36" s="110" t="s">
        <v>55</v>
      </c>
      <c r="C36" s="105">
        <v>98</v>
      </c>
      <c r="D36" s="105">
        <v>98</v>
      </c>
      <c r="E36" s="105">
        <v>88</v>
      </c>
      <c r="F36" s="105">
        <v>84</v>
      </c>
      <c r="G36" s="105">
        <v>95</v>
      </c>
      <c r="H36" s="105">
        <v>99</v>
      </c>
      <c r="I36" s="105">
        <v>89</v>
      </c>
      <c r="J36" s="105">
        <v>92</v>
      </c>
      <c r="K36" s="114">
        <f t="shared" si="8"/>
        <v>743</v>
      </c>
      <c r="L36" s="114">
        <f t="shared" si="9"/>
        <v>15</v>
      </c>
      <c r="M36" s="114">
        <f>初二1!L36</f>
        <v>2</v>
      </c>
      <c r="N36" s="114">
        <f t="shared" si="0"/>
        <v>23</v>
      </c>
      <c r="O36" s="114">
        <f t="shared" si="1"/>
        <v>33</v>
      </c>
      <c r="P36" s="114">
        <f t="shared" si="2"/>
        <v>57</v>
      </c>
      <c r="Q36" s="114">
        <f t="shared" si="3"/>
        <v>51</v>
      </c>
      <c r="R36" s="114">
        <f t="shared" si="4"/>
        <v>3</v>
      </c>
      <c r="S36" s="114">
        <f t="shared" si="5"/>
        <v>2</v>
      </c>
      <c r="T36" s="114">
        <f t="shared" si="6"/>
        <v>25</v>
      </c>
      <c r="U36" s="114">
        <f t="shared" si="7"/>
        <v>16</v>
      </c>
    </row>
    <row r="37" customHeight="1" spans="1:21">
      <c r="A37" s="109">
        <v>190138</v>
      </c>
      <c r="B37" s="110" t="s">
        <v>56</v>
      </c>
      <c r="C37" s="105">
        <v>67</v>
      </c>
      <c r="D37" s="105">
        <v>10</v>
      </c>
      <c r="E37" s="105">
        <v>74.5</v>
      </c>
      <c r="F37" s="105">
        <v>58</v>
      </c>
      <c r="G37" s="105">
        <v>44</v>
      </c>
      <c r="H37" s="105">
        <v>59</v>
      </c>
      <c r="I37" s="105">
        <v>31</v>
      </c>
      <c r="J37" s="105">
        <v>47</v>
      </c>
      <c r="K37" s="114">
        <f t="shared" si="8"/>
        <v>390.5</v>
      </c>
      <c r="L37" s="114">
        <f t="shared" si="9"/>
        <v>238</v>
      </c>
      <c r="M37" s="114">
        <f>初二1!L37</f>
        <v>34</v>
      </c>
      <c r="N37" s="114">
        <f t="shared" si="0"/>
        <v>218</v>
      </c>
      <c r="O37" s="114">
        <f t="shared" si="1"/>
        <v>285</v>
      </c>
      <c r="P37" s="114">
        <f t="shared" si="2"/>
        <v>110</v>
      </c>
      <c r="Q37" s="114">
        <f t="shared" si="3"/>
        <v>258</v>
      </c>
      <c r="R37" s="114">
        <f t="shared" si="4"/>
        <v>261</v>
      </c>
      <c r="S37" s="114">
        <f t="shared" si="5"/>
        <v>137</v>
      </c>
      <c r="T37" s="114">
        <f t="shared" si="6"/>
        <v>277</v>
      </c>
      <c r="U37" s="114">
        <f t="shared" si="7"/>
        <v>216</v>
      </c>
    </row>
    <row r="38" customHeight="1" spans="1:21">
      <c r="A38" s="109">
        <v>190139</v>
      </c>
      <c r="B38" s="110" t="s">
        <v>57</v>
      </c>
      <c r="C38" s="105">
        <v>59</v>
      </c>
      <c r="D38" s="105">
        <v>30</v>
      </c>
      <c r="E38" s="105">
        <v>39</v>
      </c>
      <c r="F38" s="105">
        <v>27</v>
      </c>
      <c r="G38" s="105">
        <v>12</v>
      </c>
      <c r="H38" s="105">
        <v>30</v>
      </c>
      <c r="I38" s="105">
        <v>29</v>
      </c>
      <c r="J38" s="105">
        <v>26</v>
      </c>
      <c r="K38" s="114">
        <f t="shared" si="8"/>
        <v>252</v>
      </c>
      <c r="L38" s="114">
        <f t="shared" si="9"/>
        <v>286</v>
      </c>
      <c r="M38" s="114">
        <f>初二1!L38</f>
        <v>39</v>
      </c>
      <c r="N38" s="114">
        <f t="shared" si="0"/>
        <v>256</v>
      </c>
      <c r="O38" s="114">
        <f t="shared" si="1"/>
        <v>229</v>
      </c>
      <c r="P38" s="114">
        <f t="shared" si="2"/>
        <v>251</v>
      </c>
      <c r="Q38" s="114">
        <f t="shared" si="3"/>
        <v>298</v>
      </c>
      <c r="R38" s="114">
        <f t="shared" si="4"/>
        <v>300</v>
      </c>
      <c r="S38" s="114">
        <f t="shared" si="5"/>
        <v>265</v>
      </c>
      <c r="T38" s="114">
        <f t="shared" si="6"/>
        <v>284</v>
      </c>
      <c r="U38" s="114">
        <f t="shared" si="7"/>
        <v>284</v>
      </c>
    </row>
    <row r="39" customHeight="1" spans="1:21">
      <c r="A39" s="109">
        <v>190140</v>
      </c>
      <c r="B39" s="110" t="s">
        <v>58</v>
      </c>
      <c r="C39" s="105">
        <v>80.5</v>
      </c>
      <c r="D39" s="105">
        <v>87.5</v>
      </c>
      <c r="E39" s="105">
        <v>62.5</v>
      </c>
      <c r="F39" s="105">
        <v>54</v>
      </c>
      <c r="G39" s="105">
        <v>64</v>
      </c>
      <c r="H39" s="105">
        <v>48</v>
      </c>
      <c r="I39" s="105">
        <v>59</v>
      </c>
      <c r="J39" s="105">
        <v>73</v>
      </c>
      <c r="K39" s="114">
        <f t="shared" si="8"/>
        <v>528.5</v>
      </c>
      <c r="L39" s="114">
        <f t="shared" si="9"/>
        <v>152</v>
      </c>
      <c r="M39" s="114">
        <f>初二1!L39</f>
        <v>21</v>
      </c>
      <c r="N39" s="114">
        <f t="shared" si="0"/>
        <v>138</v>
      </c>
      <c r="O39" s="114">
        <f t="shared" si="1"/>
        <v>54</v>
      </c>
      <c r="P39" s="114">
        <f t="shared" si="2"/>
        <v>152</v>
      </c>
      <c r="Q39" s="114">
        <f t="shared" si="3"/>
        <v>275</v>
      </c>
      <c r="R39" s="114">
        <f t="shared" si="4"/>
        <v>196</v>
      </c>
      <c r="S39" s="114">
        <f t="shared" si="5"/>
        <v>198</v>
      </c>
      <c r="T39" s="114">
        <f t="shared" si="6"/>
        <v>181</v>
      </c>
      <c r="U39" s="114">
        <f t="shared" si="7"/>
        <v>119</v>
      </c>
    </row>
    <row r="40" customHeight="1" spans="1:21">
      <c r="A40" s="109">
        <v>190141</v>
      </c>
      <c r="B40" s="110" t="s">
        <v>59</v>
      </c>
      <c r="C40" s="105">
        <v>81</v>
      </c>
      <c r="D40" s="105">
        <v>54.5</v>
      </c>
      <c r="E40" s="105">
        <v>49</v>
      </c>
      <c r="F40" s="105">
        <v>75</v>
      </c>
      <c r="G40" s="105">
        <v>61</v>
      </c>
      <c r="H40" s="105">
        <v>51</v>
      </c>
      <c r="I40" s="105">
        <v>57</v>
      </c>
      <c r="J40" s="105">
        <v>40</v>
      </c>
      <c r="K40" s="114">
        <f t="shared" si="8"/>
        <v>468.5</v>
      </c>
      <c r="L40" s="114">
        <f t="shared" si="9"/>
        <v>198</v>
      </c>
      <c r="M40" s="114">
        <f>初二1!L40</f>
        <v>30</v>
      </c>
      <c r="N40" s="114">
        <f t="shared" si="0"/>
        <v>134</v>
      </c>
      <c r="O40" s="114">
        <f t="shared" si="1"/>
        <v>167</v>
      </c>
      <c r="P40" s="114">
        <f t="shared" si="2"/>
        <v>213</v>
      </c>
      <c r="Q40" s="114">
        <f t="shared" si="3"/>
        <v>147</v>
      </c>
      <c r="R40" s="114">
        <f t="shared" si="4"/>
        <v>215</v>
      </c>
      <c r="S40" s="114">
        <f t="shared" si="5"/>
        <v>180</v>
      </c>
      <c r="T40" s="114">
        <f t="shared" si="6"/>
        <v>189</v>
      </c>
      <c r="U40" s="114">
        <f t="shared" si="7"/>
        <v>248</v>
      </c>
    </row>
    <row r="41" customHeight="1" spans="1:21">
      <c r="A41" s="111">
        <v>190201</v>
      </c>
      <c r="B41" s="112" t="s">
        <v>70</v>
      </c>
      <c r="C41" s="105">
        <v>65</v>
      </c>
      <c r="D41" s="105">
        <v>29</v>
      </c>
      <c r="E41" s="105">
        <v>35</v>
      </c>
      <c r="F41" s="105">
        <v>45</v>
      </c>
      <c r="G41" s="105">
        <v>25</v>
      </c>
      <c r="H41" s="105">
        <v>4</v>
      </c>
      <c r="I41" s="105">
        <v>5</v>
      </c>
      <c r="J41" s="105">
        <v>41</v>
      </c>
      <c r="K41" s="114">
        <f t="shared" si="8"/>
        <v>249</v>
      </c>
      <c r="L41" s="149">
        <f t="shared" si="9"/>
        <v>287</v>
      </c>
      <c r="M41" s="149">
        <f>初二2!L2</f>
        <v>32</v>
      </c>
      <c r="N41" s="114">
        <f t="shared" si="0"/>
        <v>231</v>
      </c>
      <c r="O41" s="114">
        <f t="shared" si="1"/>
        <v>231</v>
      </c>
      <c r="P41" s="114">
        <f t="shared" si="2"/>
        <v>259</v>
      </c>
      <c r="Q41" s="114">
        <f t="shared" si="3"/>
        <v>288</v>
      </c>
      <c r="R41" s="114">
        <f t="shared" si="4"/>
        <v>290</v>
      </c>
      <c r="S41" s="114">
        <f t="shared" si="5"/>
        <v>302</v>
      </c>
      <c r="T41" s="114">
        <f t="shared" si="6"/>
        <v>301</v>
      </c>
      <c r="U41" s="114">
        <f t="shared" si="7"/>
        <v>245</v>
      </c>
    </row>
    <row r="42" customHeight="1" spans="1:21">
      <c r="A42" s="106">
        <v>190202</v>
      </c>
      <c r="B42" s="107" t="s">
        <v>71</v>
      </c>
      <c r="C42" s="105">
        <v>63.5</v>
      </c>
      <c r="D42" s="105">
        <v>99</v>
      </c>
      <c r="E42" s="105">
        <v>48.5</v>
      </c>
      <c r="F42" s="105">
        <v>74</v>
      </c>
      <c r="G42" s="105">
        <v>65</v>
      </c>
      <c r="H42" s="105">
        <v>40</v>
      </c>
      <c r="I42" s="105">
        <v>60</v>
      </c>
      <c r="J42" s="105">
        <v>79</v>
      </c>
      <c r="K42" s="114">
        <f t="shared" si="8"/>
        <v>529</v>
      </c>
      <c r="L42" s="114">
        <f t="shared" si="9"/>
        <v>150</v>
      </c>
      <c r="M42" s="115">
        <f>初二2!L3</f>
        <v>10</v>
      </c>
      <c r="N42" s="114">
        <f t="shared" si="0"/>
        <v>239</v>
      </c>
      <c r="O42" s="114">
        <f t="shared" si="1"/>
        <v>30</v>
      </c>
      <c r="P42" s="114">
        <f t="shared" si="2"/>
        <v>216</v>
      </c>
      <c r="Q42" s="114">
        <f t="shared" si="3"/>
        <v>163</v>
      </c>
      <c r="R42" s="114">
        <f t="shared" si="4"/>
        <v>191</v>
      </c>
      <c r="S42" s="114">
        <f t="shared" si="5"/>
        <v>239</v>
      </c>
      <c r="T42" s="114">
        <f t="shared" si="6"/>
        <v>174</v>
      </c>
      <c r="U42" s="114">
        <f t="shared" si="7"/>
        <v>86</v>
      </c>
    </row>
    <row r="43" customHeight="1" spans="1:21">
      <c r="A43" s="106">
        <v>190204</v>
      </c>
      <c r="B43" s="107" t="s">
        <v>72</v>
      </c>
      <c r="C43" s="105">
        <v>61</v>
      </c>
      <c r="D43" s="105">
        <v>11</v>
      </c>
      <c r="E43" s="105">
        <v>40</v>
      </c>
      <c r="F43" s="105">
        <v>47</v>
      </c>
      <c r="G43" s="105">
        <v>38</v>
      </c>
      <c r="H43" s="105">
        <v>22</v>
      </c>
      <c r="I43" s="105">
        <v>33</v>
      </c>
      <c r="J43" s="105">
        <v>41</v>
      </c>
      <c r="K43" s="114">
        <f t="shared" si="8"/>
        <v>293</v>
      </c>
      <c r="L43" s="114">
        <f t="shared" si="9"/>
        <v>277</v>
      </c>
      <c r="M43" s="115">
        <f>初二2!L4</f>
        <v>29</v>
      </c>
      <c r="N43" s="114">
        <f t="shared" si="0"/>
        <v>249</v>
      </c>
      <c r="O43" s="114">
        <f t="shared" si="1"/>
        <v>281</v>
      </c>
      <c r="P43" s="114">
        <f t="shared" si="2"/>
        <v>247</v>
      </c>
      <c r="Q43" s="114">
        <f t="shared" si="3"/>
        <v>286</v>
      </c>
      <c r="R43" s="114">
        <f t="shared" si="4"/>
        <v>276</v>
      </c>
      <c r="S43" s="114">
        <f t="shared" si="5"/>
        <v>285</v>
      </c>
      <c r="T43" s="114">
        <f t="shared" si="6"/>
        <v>272</v>
      </c>
      <c r="U43" s="114">
        <f t="shared" si="7"/>
        <v>245</v>
      </c>
    </row>
    <row r="44" customHeight="1" spans="1:21">
      <c r="A44" s="106">
        <v>190205</v>
      </c>
      <c r="B44" s="107" t="s">
        <v>73</v>
      </c>
      <c r="C44" s="105">
        <v>96.5</v>
      </c>
      <c r="D44" s="105">
        <v>55.5</v>
      </c>
      <c r="E44" s="105">
        <v>51.5</v>
      </c>
      <c r="F44" s="105">
        <v>74</v>
      </c>
      <c r="G44" s="105">
        <v>81</v>
      </c>
      <c r="H44" s="105">
        <v>70</v>
      </c>
      <c r="I44" s="105">
        <v>66</v>
      </c>
      <c r="J44" s="105">
        <v>58</v>
      </c>
      <c r="K44" s="114">
        <f t="shared" si="8"/>
        <v>552.5</v>
      </c>
      <c r="L44" s="114">
        <f t="shared" si="9"/>
        <v>133</v>
      </c>
      <c r="M44" s="115">
        <f>初二2!L5</f>
        <v>6</v>
      </c>
      <c r="N44" s="114">
        <f t="shared" si="0"/>
        <v>31</v>
      </c>
      <c r="O44" s="114">
        <f t="shared" si="1"/>
        <v>165</v>
      </c>
      <c r="P44" s="114">
        <f t="shared" si="2"/>
        <v>207</v>
      </c>
      <c r="Q44" s="114">
        <f t="shared" si="3"/>
        <v>163</v>
      </c>
      <c r="R44" s="114">
        <f t="shared" si="4"/>
        <v>83</v>
      </c>
      <c r="S44" s="114">
        <f t="shared" si="5"/>
        <v>93</v>
      </c>
      <c r="T44" s="114">
        <f t="shared" si="6"/>
        <v>137</v>
      </c>
      <c r="U44" s="114">
        <f t="shared" si="7"/>
        <v>167</v>
      </c>
    </row>
    <row r="45" customHeight="1" spans="1:21">
      <c r="A45" s="106">
        <v>190206</v>
      </c>
      <c r="B45" s="107" t="s">
        <v>74</v>
      </c>
      <c r="C45" s="105">
        <v>82</v>
      </c>
      <c r="D45" s="105">
        <v>28.5</v>
      </c>
      <c r="E45" s="105">
        <v>51.5</v>
      </c>
      <c r="F45" s="105">
        <v>82</v>
      </c>
      <c r="G45" s="105">
        <v>83</v>
      </c>
      <c r="H45" s="105">
        <v>47</v>
      </c>
      <c r="I45" s="105">
        <v>35</v>
      </c>
      <c r="J45" s="105">
        <v>38</v>
      </c>
      <c r="K45" s="114">
        <f t="shared" si="8"/>
        <v>447</v>
      </c>
      <c r="L45" s="114">
        <f t="shared" si="9"/>
        <v>214</v>
      </c>
      <c r="M45" s="115">
        <f>初二2!L6</f>
        <v>19</v>
      </c>
      <c r="N45" s="114">
        <f t="shared" si="0"/>
        <v>130</v>
      </c>
      <c r="O45" s="114">
        <f t="shared" si="1"/>
        <v>232</v>
      </c>
      <c r="P45" s="114">
        <f t="shared" si="2"/>
        <v>207</v>
      </c>
      <c r="Q45" s="114">
        <f t="shared" si="3"/>
        <v>73</v>
      </c>
      <c r="R45" s="114">
        <f t="shared" si="4"/>
        <v>58</v>
      </c>
      <c r="S45" s="114">
        <f t="shared" si="5"/>
        <v>203</v>
      </c>
      <c r="T45" s="114">
        <f t="shared" si="6"/>
        <v>270</v>
      </c>
      <c r="U45" s="114">
        <f t="shared" si="7"/>
        <v>254</v>
      </c>
    </row>
    <row r="46" customHeight="1" spans="1:21">
      <c r="A46" s="106">
        <v>190207</v>
      </c>
      <c r="B46" s="107" t="s">
        <v>75</v>
      </c>
      <c r="C46" s="105">
        <v>64.5</v>
      </c>
      <c r="D46" s="105">
        <v>17</v>
      </c>
      <c r="E46" s="105">
        <v>54</v>
      </c>
      <c r="F46" s="105">
        <v>73</v>
      </c>
      <c r="G46" s="105">
        <v>52</v>
      </c>
      <c r="H46" s="105">
        <v>45</v>
      </c>
      <c r="I46" s="105">
        <v>54</v>
      </c>
      <c r="J46" s="105">
        <v>32</v>
      </c>
      <c r="K46" s="114">
        <f t="shared" si="8"/>
        <v>391.5</v>
      </c>
      <c r="L46" s="114">
        <f t="shared" si="9"/>
        <v>237</v>
      </c>
      <c r="M46" s="115">
        <f>初二2!L7</f>
        <v>21</v>
      </c>
      <c r="N46" s="114">
        <f t="shared" si="0"/>
        <v>235</v>
      </c>
      <c r="O46" s="114">
        <f t="shared" si="1"/>
        <v>260</v>
      </c>
      <c r="P46" s="114">
        <f t="shared" si="2"/>
        <v>196</v>
      </c>
      <c r="Q46" s="114">
        <f t="shared" si="3"/>
        <v>167</v>
      </c>
      <c r="R46" s="114">
        <f t="shared" si="4"/>
        <v>243</v>
      </c>
      <c r="S46" s="114">
        <f t="shared" si="5"/>
        <v>215</v>
      </c>
      <c r="T46" s="114">
        <f t="shared" si="6"/>
        <v>204</v>
      </c>
      <c r="U46" s="114">
        <f t="shared" si="7"/>
        <v>269</v>
      </c>
    </row>
    <row r="47" customHeight="1" spans="1:21">
      <c r="A47" s="106">
        <v>190208</v>
      </c>
      <c r="B47" s="107" t="s">
        <v>76</v>
      </c>
      <c r="C47" s="105">
        <v>66.5</v>
      </c>
      <c r="D47" s="105">
        <v>27</v>
      </c>
      <c r="E47" s="105">
        <v>42</v>
      </c>
      <c r="F47" s="105">
        <v>67</v>
      </c>
      <c r="G47" s="105">
        <v>34</v>
      </c>
      <c r="H47" s="105">
        <v>38</v>
      </c>
      <c r="I47" s="105">
        <v>47</v>
      </c>
      <c r="J47" s="105">
        <v>57</v>
      </c>
      <c r="K47" s="114">
        <f t="shared" si="8"/>
        <v>378.5</v>
      </c>
      <c r="L47" s="114">
        <f t="shared" si="9"/>
        <v>242</v>
      </c>
      <c r="M47" s="115">
        <f>初二2!L8</f>
        <v>22</v>
      </c>
      <c r="N47" s="114">
        <f t="shared" si="0"/>
        <v>226</v>
      </c>
      <c r="O47" s="114">
        <f t="shared" si="1"/>
        <v>235</v>
      </c>
      <c r="P47" s="114">
        <f t="shared" si="2"/>
        <v>237</v>
      </c>
      <c r="Q47" s="114">
        <f t="shared" si="3"/>
        <v>209</v>
      </c>
      <c r="R47" s="114">
        <f t="shared" si="4"/>
        <v>284</v>
      </c>
      <c r="S47" s="114">
        <f t="shared" si="5"/>
        <v>249</v>
      </c>
      <c r="T47" s="114">
        <f t="shared" si="6"/>
        <v>229</v>
      </c>
      <c r="U47" s="114">
        <f t="shared" si="7"/>
        <v>174</v>
      </c>
    </row>
    <row r="48" customHeight="1" spans="1:21">
      <c r="A48" s="106">
        <v>190209</v>
      </c>
      <c r="B48" s="107" t="s">
        <v>77</v>
      </c>
      <c r="C48" s="105">
        <v>93.5</v>
      </c>
      <c r="D48" s="105">
        <v>98.5</v>
      </c>
      <c r="E48" s="105">
        <v>83</v>
      </c>
      <c r="F48" s="105">
        <v>85</v>
      </c>
      <c r="G48" s="105">
        <v>78</v>
      </c>
      <c r="H48" s="105">
        <v>58</v>
      </c>
      <c r="I48" s="105">
        <v>78</v>
      </c>
      <c r="J48" s="105">
        <v>84</v>
      </c>
      <c r="K48" s="114">
        <f t="shared" si="8"/>
        <v>658</v>
      </c>
      <c r="L48" s="114">
        <f t="shared" si="9"/>
        <v>55</v>
      </c>
      <c r="M48" s="115">
        <f>初二2!L9</f>
        <v>2</v>
      </c>
      <c r="N48" s="114">
        <f t="shared" si="0"/>
        <v>52</v>
      </c>
      <c r="O48" s="114">
        <f t="shared" si="1"/>
        <v>32</v>
      </c>
      <c r="P48" s="114">
        <f t="shared" si="2"/>
        <v>83</v>
      </c>
      <c r="Q48" s="114">
        <f t="shared" si="3"/>
        <v>39</v>
      </c>
      <c r="R48" s="114">
        <f t="shared" si="4"/>
        <v>106</v>
      </c>
      <c r="S48" s="114">
        <f t="shared" si="5"/>
        <v>146</v>
      </c>
      <c r="T48" s="114">
        <f t="shared" si="6"/>
        <v>79</v>
      </c>
      <c r="U48" s="114">
        <f t="shared" si="7"/>
        <v>59</v>
      </c>
    </row>
    <row r="49" customHeight="1" spans="1:21">
      <c r="A49" s="106">
        <v>190210</v>
      </c>
      <c r="B49" s="107" t="s">
        <v>78</v>
      </c>
      <c r="C49" s="105">
        <v>87.5</v>
      </c>
      <c r="D49" s="105">
        <v>101</v>
      </c>
      <c r="E49" s="105">
        <v>88.5</v>
      </c>
      <c r="F49" s="105">
        <v>75</v>
      </c>
      <c r="G49" s="105">
        <v>92</v>
      </c>
      <c r="H49" s="105">
        <v>75</v>
      </c>
      <c r="I49" s="105">
        <v>78</v>
      </c>
      <c r="J49" s="105">
        <v>87</v>
      </c>
      <c r="K49" s="114">
        <f t="shared" si="8"/>
        <v>684</v>
      </c>
      <c r="L49" s="114">
        <f t="shared" si="9"/>
        <v>45</v>
      </c>
      <c r="M49" s="115">
        <f>初二2!L10</f>
        <v>1</v>
      </c>
      <c r="N49" s="114">
        <f t="shared" si="0"/>
        <v>88</v>
      </c>
      <c r="O49" s="114">
        <f t="shared" si="1"/>
        <v>23</v>
      </c>
      <c r="P49" s="114">
        <f t="shared" si="2"/>
        <v>53</v>
      </c>
      <c r="Q49" s="114">
        <f t="shared" si="3"/>
        <v>147</v>
      </c>
      <c r="R49" s="114">
        <f t="shared" si="4"/>
        <v>8</v>
      </c>
      <c r="S49" s="114">
        <f t="shared" si="5"/>
        <v>69</v>
      </c>
      <c r="T49" s="114">
        <f t="shared" si="6"/>
        <v>79</v>
      </c>
      <c r="U49" s="114">
        <f t="shared" si="7"/>
        <v>36</v>
      </c>
    </row>
    <row r="50" customHeight="1" spans="1:21">
      <c r="A50" s="106">
        <v>190211</v>
      </c>
      <c r="B50" s="107" t="s">
        <v>79</v>
      </c>
      <c r="C50" s="105">
        <v>67</v>
      </c>
      <c r="D50" s="105">
        <v>69.5</v>
      </c>
      <c r="E50" s="105">
        <v>91</v>
      </c>
      <c r="F50" s="105">
        <v>67</v>
      </c>
      <c r="G50" s="105">
        <v>84</v>
      </c>
      <c r="H50" s="105">
        <v>39</v>
      </c>
      <c r="I50" s="105">
        <v>72</v>
      </c>
      <c r="J50" s="105">
        <v>58</v>
      </c>
      <c r="K50" s="114">
        <f t="shared" si="8"/>
        <v>547.5</v>
      </c>
      <c r="L50" s="114">
        <f t="shared" si="9"/>
        <v>137</v>
      </c>
      <c r="M50" s="115">
        <f>初二2!L11</f>
        <v>8</v>
      </c>
      <c r="N50" s="114">
        <f t="shared" si="0"/>
        <v>218</v>
      </c>
      <c r="O50" s="114">
        <f t="shared" si="1"/>
        <v>111</v>
      </c>
      <c r="P50" s="114">
        <f t="shared" si="2"/>
        <v>45</v>
      </c>
      <c r="Q50" s="114">
        <f t="shared" si="3"/>
        <v>209</v>
      </c>
      <c r="R50" s="114">
        <f t="shared" si="4"/>
        <v>51</v>
      </c>
      <c r="S50" s="114">
        <f t="shared" si="5"/>
        <v>244</v>
      </c>
      <c r="T50" s="114">
        <f t="shared" si="6"/>
        <v>109</v>
      </c>
      <c r="U50" s="114">
        <f t="shared" si="7"/>
        <v>167</v>
      </c>
    </row>
    <row r="51" customHeight="1" spans="1:21">
      <c r="A51" s="106">
        <v>190212</v>
      </c>
      <c r="B51" s="107" t="s">
        <v>80</v>
      </c>
      <c r="C51" s="105">
        <v>67</v>
      </c>
      <c r="D51" s="105">
        <v>49.5</v>
      </c>
      <c r="E51" s="105">
        <v>29.5</v>
      </c>
      <c r="F51" s="105">
        <v>60</v>
      </c>
      <c r="G51" s="105">
        <v>79</v>
      </c>
      <c r="H51" s="105">
        <v>24</v>
      </c>
      <c r="I51" s="105">
        <v>56</v>
      </c>
      <c r="J51" s="105">
        <v>51</v>
      </c>
      <c r="K51" s="114">
        <f t="shared" si="8"/>
        <v>416</v>
      </c>
      <c r="L51" s="114">
        <f t="shared" si="9"/>
        <v>228</v>
      </c>
      <c r="M51" s="115">
        <f>初二2!L12</f>
        <v>20</v>
      </c>
      <c r="N51" s="114">
        <f t="shared" si="0"/>
        <v>218</v>
      </c>
      <c r="O51" s="114">
        <f t="shared" si="1"/>
        <v>178</v>
      </c>
      <c r="P51" s="114">
        <f t="shared" si="2"/>
        <v>272</v>
      </c>
      <c r="Q51" s="114">
        <f t="shared" si="3"/>
        <v>250</v>
      </c>
      <c r="R51" s="114">
        <f t="shared" si="4"/>
        <v>97</v>
      </c>
      <c r="S51" s="114">
        <f t="shared" si="5"/>
        <v>280</v>
      </c>
      <c r="T51" s="114">
        <f t="shared" si="6"/>
        <v>194</v>
      </c>
      <c r="U51" s="114">
        <f t="shared" si="7"/>
        <v>200</v>
      </c>
    </row>
    <row r="52" customHeight="1" spans="1:21">
      <c r="A52" s="106">
        <v>190213</v>
      </c>
      <c r="B52" s="107" t="s">
        <v>81</v>
      </c>
      <c r="C52" s="105">
        <v>27</v>
      </c>
      <c r="D52" s="105">
        <v>15</v>
      </c>
      <c r="E52" s="105">
        <v>25.5</v>
      </c>
      <c r="F52" s="105">
        <v>62</v>
      </c>
      <c r="G52" s="105">
        <v>69</v>
      </c>
      <c r="H52" s="105">
        <v>78</v>
      </c>
      <c r="I52" s="105">
        <v>47</v>
      </c>
      <c r="J52" s="105">
        <v>34</v>
      </c>
      <c r="K52" s="114">
        <f t="shared" si="8"/>
        <v>357.5</v>
      </c>
      <c r="L52" s="114">
        <f t="shared" si="9"/>
        <v>255</v>
      </c>
      <c r="M52" s="115">
        <f>初二2!L13</f>
        <v>26</v>
      </c>
      <c r="N52" s="114">
        <f t="shared" si="0"/>
        <v>294</v>
      </c>
      <c r="O52" s="114">
        <f t="shared" si="1"/>
        <v>267</v>
      </c>
      <c r="P52" s="114">
        <f t="shared" si="2"/>
        <v>290</v>
      </c>
      <c r="Q52" s="114">
        <f t="shared" si="3"/>
        <v>240</v>
      </c>
      <c r="R52" s="114">
        <f t="shared" si="4"/>
        <v>162</v>
      </c>
      <c r="S52" s="114">
        <f t="shared" si="5"/>
        <v>62</v>
      </c>
      <c r="T52" s="114">
        <f t="shared" si="6"/>
        <v>229</v>
      </c>
      <c r="U52" s="114">
        <f t="shared" si="7"/>
        <v>262</v>
      </c>
    </row>
    <row r="53" customHeight="1" spans="1:21">
      <c r="A53" s="106">
        <v>190214</v>
      </c>
      <c r="B53" s="107" t="s">
        <v>82</v>
      </c>
      <c r="C53" s="105">
        <v>79</v>
      </c>
      <c r="D53" s="105">
        <v>85</v>
      </c>
      <c r="E53" s="105">
        <v>66</v>
      </c>
      <c r="F53" s="105">
        <v>79</v>
      </c>
      <c r="G53" s="105">
        <v>63</v>
      </c>
      <c r="H53" s="105">
        <v>51</v>
      </c>
      <c r="I53" s="105">
        <v>53</v>
      </c>
      <c r="J53" s="105">
        <v>72</v>
      </c>
      <c r="K53" s="114">
        <f t="shared" si="8"/>
        <v>548</v>
      </c>
      <c r="L53" s="114">
        <f t="shared" si="9"/>
        <v>136</v>
      </c>
      <c r="M53" s="115">
        <f>初二2!L14</f>
        <v>7</v>
      </c>
      <c r="N53" s="114">
        <f t="shared" si="0"/>
        <v>150</v>
      </c>
      <c r="O53" s="114">
        <f t="shared" si="1"/>
        <v>56</v>
      </c>
      <c r="P53" s="114">
        <f t="shared" si="2"/>
        <v>139</v>
      </c>
      <c r="Q53" s="114">
        <f t="shared" si="3"/>
        <v>103</v>
      </c>
      <c r="R53" s="114">
        <f t="shared" si="4"/>
        <v>202</v>
      </c>
      <c r="S53" s="114">
        <f t="shared" si="5"/>
        <v>180</v>
      </c>
      <c r="T53" s="114">
        <f t="shared" si="6"/>
        <v>211</v>
      </c>
      <c r="U53" s="114">
        <f t="shared" si="7"/>
        <v>121</v>
      </c>
    </row>
    <row r="54" customHeight="1" spans="1:21">
      <c r="A54" s="106">
        <v>190215</v>
      </c>
      <c r="B54" s="107" t="s">
        <v>83</v>
      </c>
      <c r="C54" s="105">
        <v>55.5</v>
      </c>
      <c r="D54" s="105">
        <v>13</v>
      </c>
      <c r="E54" s="105">
        <v>29</v>
      </c>
      <c r="F54" s="105">
        <v>39</v>
      </c>
      <c r="G54" s="105">
        <v>37</v>
      </c>
      <c r="H54" s="105">
        <v>53</v>
      </c>
      <c r="I54" s="105">
        <v>24</v>
      </c>
      <c r="J54" s="105">
        <v>34</v>
      </c>
      <c r="K54" s="114">
        <f t="shared" si="8"/>
        <v>284.5</v>
      </c>
      <c r="L54" s="114">
        <f t="shared" si="9"/>
        <v>279</v>
      </c>
      <c r="M54" s="115">
        <f>初二2!L15</f>
        <v>30</v>
      </c>
      <c r="N54" s="114">
        <f t="shared" si="0"/>
        <v>268</v>
      </c>
      <c r="O54" s="114">
        <f t="shared" si="1"/>
        <v>272</v>
      </c>
      <c r="P54" s="114">
        <f t="shared" si="2"/>
        <v>275</v>
      </c>
      <c r="Q54" s="114">
        <f t="shared" si="3"/>
        <v>294</v>
      </c>
      <c r="R54" s="114">
        <f t="shared" si="4"/>
        <v>279</v>
      </c>
      <c r="S54" s="114">
        <f t="shared" si="5"/>
        <v>173</v>
      </c>
      <c r="T54" s="114">
        <f t="shared" si="6"/>
        <v>295</v>
      </c>
      <c r="U54" s="114">
        <f t="shared" si="7"/>
        <v>262</v>
      </c>
    </row>
    <row r="55" customHeight="1" spans="1:21">
      <c r="A55" s="106">
        <v>190216</v>
      </c>
      <c r="B55" s="107" t="s">
        <v>84</v>
      </c>
      <c r="C55" s="105">
        <v>22.5</v>
      </c>
      <c r="D55" s="105">
        <v>15</v>
      </c>
      <c r="E55" s="105">
        <v>43</v>
      </c>
      <c r="F55" s="105">
        <v>62</v>
      </c>
      <c r="G55" s="105">
        <v>75</v>
      </c>
      <c r="H55" s="105">
        <v>40</v>
      </c>
      <c r="I55" s="105">
        <v>51</v>
      </c>
      <c r="J55" s="105">
        <v>50</v>
      </c>
      <c r="K55" s="114">
        <f t="shared" si="8"/>
        <v>358.5</v>
      </c>
      <c r="L55" s="114">
        <f t="shared" si="9"/>
        <v>253</v>
      </c>
      <c r="M55" s="115">
        <f>初二2!L16</f>
        <v>25</v>
      </c>
      <c r="N55" s="114">
        <f t="shared" si="0"/>
        <v>296</v>
      </c>
      <c r="O55" s="114">
        <f t="shared" si="1"/>
        <v>267</v>
      </c>
      <c r="P55" s="114">
        <f t="shared" si="2"/>
        <v>236</v>
      </c>
      <c r="Q55" s="114">
        <f t="shared" si="3"/>
        <v>240</v>
      </c>
      <c r="R55" s="114">
        <f t="shared" si="4"/>
        <v>123</v>
      </c>
      <c r="S55" s="114">
        <f t="shared" si="5"/>
        <v>239</v>
      </c>
      <c r="T55" s="114">
        <f t="shared" si="6"/>
        <v>221</v>
      </c>
      <c r="U55" s="114">
        <f t="shared" si="7"/>
        <v>204</v>
      </c>
    </row>
    <row r="56" customHeight="1" spans="1:21">
      <c r="A56" s="106">
        <v>190217</v>
      </c>
      <c r="B56" s="107" t="s">
        <v>85</v>
      </c>
      <c r="C56" s="105">
        <v>85.5</v>
      </c>
      <c r="D56" s="105">
        <v>48.5</v>
      </c>
      <c r="E56" s="105">
        <v>58.5</v>
      </c>
      <c r="F56" s="105">
        <v>66</v>
      </c>
      <c r="G56" s="105">
        <v>70</v>
      </c>
      <c r="H56" s="105">
        <v>43</v>
      </c>
      <c r="I56" s="105">
        <v>30</v>
      </c>
      <c r="J56" s="105">
        <v>51</v>
      </c>
      <c r="K56" s="114">
        <f t="shared" si="8"/>
        <v>452.5</v>
      </c>
      <c r="L56" s="114">
        <f t="shared" si="9"/>
        <v>211</v>
      </c>
      <c r="M56" s="115">
        <f>初二2!L17</f>
        <v>17</v>
      </c>
      <c r="N56" s="114">
        <f t="shared" si="0"/>
        <v>106</v>
      </c>
      <c r="O56" s="114">
        <f t="shared" si="1"/>
        <v>180</v>
      </c>
      <c r="P56" s="114">
        <f t="shared" si="2"/>
        <v>175</v>
      </c>
      <c r="Q56" s="114">
        <f t="shared" si="3"/>
        <v>216</v>
      </c>
      <c r="R56" s="114">
        <f t="shared" si="4"/>
        <v>156</v>
      </c>
      <c r="S56" s="114">
        <f t="shared" si="5"/>
        <v>224</v>
      </c>
      <c r="T56" s="114">
        <f t="shared" si="6"/>
        <v>282</v>
      </c>
      <c r="U56" s="114">
        <f t="shared" si="7"/>
        <v>200</v>
      </c>
    </row>
    <row r="57" customHeight="1" spans="1:21">
      <c r="A57" s="106">
        <v>190218</v>
      </c>
      <c r="B57" s="107" t="s">
        <v>86</v>
      </c>
      <c r="C57" s="105">
        <v>50.5</v>
      </c>
      <c r="D57" s="105">
        <v>12</v>
      </c>
      <c r="E57" s="105">
        <v>33</v>
      </c>
      <c r="F57" s="105">
        <v>58</v>
      </c>
      <c r="G57" s="105">
        <v>35</v>
      </c>
      <c r="H57" s="105">
        <v>14</v>
      </c>
      <c r="I57" s="105">
        <v>27</v>
      </c>
      <c r="J57" s="105">
        <v>8</v>
      </c>
      <c r="K57" s="114">
        <f t="shared" si="8"/>
        <v>237.5</v>
      </c>
      <c r="L57" s="114">
        <f t="shared" si="9"/>
        <v>293</v>
      </c>
      <c r="M57" s="115">
        <f>初二2!L18</f>
        <v>34</v>
      </c>
      <c r="N57" s="114">
        <f t="shared" si="0"/>
        <v>279</v>
      </c>
      <c r="O57" s="114">
        <f t="shared" si="1"/>
        <v>276</v>
      </c>
      <c r="P57" s="114">
        <f t="shared" si="2"/>
        <v>268</v>
      </c>
      <c r="Q57" s="114">
        <f t="shared" si="3"/>
        <v>258</v>
      </c>
      <c r="R57" s="114">
        <f t="shared" si="4"/>
        <v>283</v>
      </c>
      <c r="S57" s="114">
        <f t="shared" si="5"/>
        <v>300</v>
      </c>
      <c r="T57" s="114">
        <f t="shared" si="6"/>
        <v>291</v>
      </c>
      <c r="U57" s="114">
        <f t="shared" si="7"/>
        <v>301</v>
      </c>
    </row>
    <row r="58" customHeight="1" spans="1:21">
      <c r="A58" s="106">
        <v>190219</v>
      </c>
      <c r="B58" s="107" t="s">
        <v>87</v>
      </c>
      <c r="C58" s="105">
        <v>82</v>
      </c>
      <c r="D58" s="105">
        <v>48.5</v>
      </c>
      <c r="E58" s="105">
        <v>58.5</v>
      </c>
      <c r="F58" s="105">
        <v>61</v>
      </c>
      <c r="G58" s="105">
        <v>71</v>
      </c>
      <c r="H58" s="105">
        <v>61</v>
      </c>
      <c r="I58" s="105">
        <v>52</v>
      </c>
      <c r="J58" s="105">
        <v>33</v>
      </c>
      <c r="K58" s="114">
        <f t="shared" si="8"/>
        <v>467</v>
      </c>
      <c r="L58" s="114">
        <f t="shared" si="9"/>
        <v>202</v>
      </c>
      <c r="M58" s="115">
        <f>初二2!L19</f>
        <v>13</v>
      </c>
      <c r="N58" s="114">
        <f t="shared" si="0"/>
        <v>130</v>
      </c>
      <c r="O58" s="114">
        <f t="shared" si="1"/>
        <v>180</v>
      </c>
      <c r="P58" s="114">
        <f t="shared" si="2"/>
        <v>175</v>
      </c>
      <c r="Q58" s="114">
        <f t="shared" si="3"/>
        <v>244</v>
      </c>
      <c r="R58" s="114">
        <f t="shared" si="4"/>
        <v>151</v>
      </c>
      <c r="S58" s="114">
        <f t="shared" si="5"/>
        <v>131</v>
      </c>
      <c r="T58" s="114">
        <f t="shared" si="6"/>
        <v>218</v>
      </c>
      <c r="U58" s="114">
        <f t="shared" si="7"/>
        <v>267</v>
      </c>
    </row>
    <row r="59" customHeight="1" spans="1:21">
      <c r="A59" s="106">
        <v>190220</v>
      </c>
      <c r="B59" s="107" t="s">
        <v>88</v>
      </c>
      <c r="C59" s="105">
        <v>101.5</v>
      </c>
      <c r="D59" s="105">
        <v>59</v>
      </c>
      <c r="E59" s="105">
        <v>74.5</v>
      </c>
      <c r="F59" s="105">
        <v>85</v>
      </c>
      <c r="G59" s="105">
        <v>83</v>
      </c>
      <c r="H59" s="105">
        <v>65</v>
      </c>
      <c r="I59" s="105">
        <v>64</v>
      </c>
      <c r="J59" s="105">
        <v>82</v>
      </c>
      <c r="K59" s="114">
        <f t="shared" si="8"/>
        <v>614</v>
      </c>
      <c r="L59" s="114">
        <f t="shared" si="9"/>
        <v>84</v>
      </c>
      <c r="M59" s="115">
        <f>初二2!L20</f>
        <v>3</v>
      </c>
      <c r="N59" s="114">
        <f t="shared" si="0"/>
        <v>9</v>
      </c>
      <c r="O59" s="114">
        <f t="shared" si="1"/>
        <v>155</v>
      </c>
      <c r="P59" s="114">
        <f t="shared" si="2"/>
        <v>110</v>
      </c>
      <c r="Q59" s="114">
        <f t="shared" si="3"/>
        <v>39</v>
      </c>
      <c r="R59" s="114">
        <f t="shared" si="4"/>
        <v>58</v>
      </c>
      <c r="S59" s="114">
        <f t="shared" si="5"/>
        <v>115</v>
      </c>
      <c r="T59" s="114">
        <f t="shared" si="6"/>
        <v>153</v>
      </c>
      <c r="U59" s="114">
        <f t="shared" si="7"/>
        <v>71</v>
      </c>
    </row>
    <row r="60" customHeight="1" spans="1:21">
      <c r="A60" s="106">
        <v>190221</v>
      </c>
      <c r="B60" s="107" t="s">
        <v>89</v>
      </c>
      <c r="C60" s="105">
        <v>70</v>
      </c>
      <c r="D60" s="105">
        <v>78.5</v>
      </c>
      <c r="E60" s="105">
        <v>48.5</v>
      </c>
      <c r="F60" s="105">
        <v>67</v>
      </c>
      <c r="G60" s="105">
        <v>68</v>
      </c>
      <c r="H60" s="105">
        <v>28</v>
      </c>
      <c r="I60" s="105">
        <v>44</v>
      </c>
      <c r="J60" s="105">
        <v>61</v>
      </c>
      <c r="K60" s="114">
        <f t="shared" si="8"/>
        <v>465</v>
      </c>
      <c r="L60" s="114">
        <f t="shared" si="9"/>
        <v>203</v>
      </c>
      <c r="M60" s="115">
        <f>初二2!L21</f>
        <v>14</v>
      </c>
      <c r="N60" s="114">
        <f t="shared" si="0"/>
        <v>204</v>
      </c>
      <c r="O60" s="114">
        <f t="shared" si="1"/>
        <v>73</v>
      </c>
      <c r="P60" s="114">
        <f t="shared" si="2"/>
        <v>216</v>
      </c>
      <c r="Q60" s="114">
        <f t="shared" si="3"/>
        <v>209</v>
      </c>
      <c r="R60" s="114">
        <f t="shared" si="4"/>
        <v>174</v>
      </c>
      <c r="S60" s="114">
        <f t="shared" si="5"/>
        <v>270</v>
      </c>
      <c r="T60" s="114">
        <f t="shared" si="6"/>
        <v>244</v>
      </c>
      <c r="U60" s="114">
        <f t="shared" si="7"/>
        <v>156</v>
      </c>
    </row>
    <row r="61" customHeight="1" spans="1:21">
      <c r="A61" s="106">
        <v>190223</v>
      </c>
      <c r="B61" s="107" t="s">
        <v>90</v>
      </c>
      <c r="C61" s="105">
        <v>52.5</v>
      </c>
      <c r="D61" s="105">
        <v>11</v>
      </c>
      <c r="E61" s="105">
        <v>26</v>
      </c>
      <c r="F61" s="105">
        <v>58</v>
      </c>
      <c r="G61" s="105">
        <v>38</v>
      </c>
      <c r="H61" s="105">
        <v>50</v>
      </c>
      <c r="I61" s="105">
        <v>39</v>
      </c>
      <c r="J61" s="105">
        <v>36</v>
      </c>
      <c r="K61" s="114">
        <f t="shared" si="8"/>
        <v>310.5</v>
      </c>
      <c r="L61" s="114">
        <f t="shared" si="9"/>
        <v>274</v>
      </c>
      <c r="M61" s="115">
        <f>初二2!L22</f>
        <v>27</v>
      </c>
      <c r="N61" s="114">
        <f t="shared" si="0"/>
        <v>275</v>
      </c>
      <c r="O61" s="114">
        <f t="shared" si="1"/>
        <v>281</v>
      </c>
      <c r="P61" s="114">
        <f t="shared" si="2"/>
        <v>289</v>
      </c>
      <c r="Q61" s="114">
        <f t="shared" si="3"/>
        <v>258</v>
      </c>
      <c r="R61" s="114">
        <f t="shared" si="4"/>
        <v>276</v>
      </c>
      <c r="S61" s="114">
        <f t="shared" si="5"/>
        <v>188</v>
      </c>
      <c r="T61" s="114">
        <f t="shared" si="6"/>
        <v>261</v>
      </c>
      <c r="U61" s="114">
        <f t="shared" si="7"/>
        <v>257</v>
      </c>
    </row>
    <row r="62" customHeight="1" spans="1:21">
      <c r="A62" s="106">
        <v>190224</v>
      </c>
      <c r="B62" s="107" t="s">
        <v>91</v>
      </c>
      <c r="C62" s="105">
        <v>63.5</v>
      </c>
      <c r="D62" s="105">
        <v>56.5</v>
      </c>
      <c r="E62" s="105">
        <v>60.5</v>
      </c>
      <c r="F62" s="105">
        <v>61</v>
      </c>
      <c r="G62" s="105">
        <v>41</v>
      </c>
      <c r="H62" s="105">
        <v>30</v>
      </c>
      <c r="I62" s="105">
        <v>23</v>
      </c>
      <c r="J62" s="105">
        <v>35</v>
      </c>
      <c r="K62" s="114">
        <f t="shared" si="8"/>
        <v>370.5</v>
      </c>
      <c r="L62" s="114">
        <f t="shared" si="9"/>
        <v>246</v>
      </c>
      <c r="M62" s="115">
        <f>初二2!L23</f>
        <v>23</v>
      </c>
      <c r="N62" s="114">
        <f t="shared" si="0"/>
        <v>239</v>
      </c>
      <c r="O62" s="114">
        <f t="shared" si="1"/>
        <v>160</v>
      </c>
      <c r="P62" s="114">
        <f t="shared" si="2"/>
        <v>169</v>
      </c>
      <c r="Q62" s="114">
        <f t="shared" si="3"/>
        <v>244</v>
      </c>
      <c r="R62" s="114">
        <f t="shared" si="4"/>
        <v>267</v>
      </c>
      <c r="S62" s="114">
        <f t="shared" si="5"/>
        <v>265</v>
      </c>
      <c r="T62" s="114">
        <f t="shared" si="6"/>
        <v>296</v>
      </c>
      <c r="U62" s="114">
        <f t="shared" si="7"/>
        <v>259</v>
      </c>
    </row>
    <row r="63" customHeight="1" spans="1:21">
      <c r="A63" s="106">
        <v>190225</v>
      </c>
      <c r="B63" s="107" t="s">
        <v>92</v>
      </c>
      <c r="C63" s="105">
        <v>42</v>
      </c>
      <c r="D63" s="105">
        <v>23</v>
      </c>
      <c r="E63" s="105">
        <v>42</v>
      </c>
      <c r="F63" s="105">
        <v>45</v>
      </c>
      <c r="G63" s="105">
        <v>18</v>
      </c>
      <c r="H63" s="105">
        <v>18</v>
      </c>
      <c r="I63" s="105">
        <v>28</v>
      </c>
      <c r="J63" s="105">
        <v>25</v>
      </c>
      <c r="K63" s="114">
        <f t="shared" si="8"/>
        <v>241</v>
      </c>
      <c r="L63" s="114">
        <f t="shared" si="9"/>
        <v>290</v>
      </c>
      <c r="M63" s="115">
        <f>初二2!L24</f>
        <v>33</v>
      </c>
      <c r="N63" s="114">
        <f t="shared" si="0"/>
        <v>281</v>
      </c>
      <c r="O63" s="114">
        <f t="shared" si="1"/>
        <v>250</v>
      </c>
      <c r="P63" s="114">
        <f t="shared" si="2"/>
        <v>237</v>
      </c>
      <c r="Q63" s="114">
        <f t="shared" si="3"/>
        <v>288</v>
      </c>
      <c r="R63" s="114">
        <f t="shared" si="4"/>
        <v>296</v>
      </c>
      <c r="S63" s="114">
        <f t="shared" si="5"/>
        <v>297</v>
      </c>
      <c r="T63" s="114">
        <f t="shared" si="6"/>
        <v>285</v>
      </c>
      <c r="U63" s="114">
        <f t="shared" si="7"/>
        <v>287</v>
      </c>
    </row>
    <row r="64" customHeight="1" spans="1:21">
      <c r="A64" s="106">
        <v>190226</v>
      </c>
      <c r="B64" s="107" t="s">
        <v>93</v>
      </c>
      <c r="C64" s="105">
        <v>90.5</v>
      </c>
      <c r="D64" s="105">
        <v>25.5</v>
      </c>
      <c r="E64" s="105">
        <v>58.5</v>
      </c>
      <c r="F64" s="105">
        <v>81</v>
      </c>
      <c r="G64" s="105">
        <v>72</v>
      </c>
      <c r="H64" s="105">
        <v>52</v>
      </c>
      <c r="I64" s="105">
        <v>55</v>
      </c>
      <c r="J64" s="105">
        <v>52</v>
      </c>
      <c r="K64" s="114">
        <f t="shared" si="8"/>
        <v>486.5</v>
      </c>
      <c r="L64" s="114">
        <f t="shared" si="9"/>
        <v>180</v>
      </c>
      <c r="M64" s="115">
        <f>初二2!L25</f>
        <v>11</v>
      </c>
      <c r="N64" s="114">
        <f t="shared" si="0"/>
        <v>68</v>
      </c>
      <c r="O64" s="114">
        <f t="shared" si="1"/>
        <v>242</v>
      </c>
      <c r="P64" s="114">
        <f t="shared" si="2"/>
        <v>175</v>
      </c>
      <c r="Q64" s="114">
        <f t="shared" si="3"/>
        <v>84</v>
      </c>
      <c r="R64" s="114">
        <f t="shared" si="4"/>
        <v>145</v>
      </c>
      <c r="S64" s="114">
        <f t="shared" si="5"/>
        <v>176</v>
      </c>
      <c r="T64" s="114">
        <f t="shared" si="6"/>
        <v>199</v>
      </c>
      <c r="U64" s="114">
        <f t="shared" si="7"/>
        <v>192</v>
      </c>
    </row>
    <row r="65" customHeight="1" spans="1:21">
      <c r="A65" s="106">
        <v>190227</v>
      </c>
      <c r="B65" s="107" t="s">
        <v>94</v>
      </c>
      <c r="C65" s="105">
        <v>80</v>
      </c>
      <c r="D65" s="105">
        <v>27</v>
      </c>
      <c r="E65" s="105">
        <v>61.5</v>
      </c>
      <c r="F65" s="105">
        <v>75</v>
      </c>
      <c r="G65" s="105">
        <v>72</v>
      </c>
      <c r="H65" s="105">
        <v>38</v>
      </c>
      <c r="I65" s="105">
        <v>44</v>
      </c>
      <c r="J65" s="105">
        <v>59</v>
      </c>
      <c r="K65" s="114">
        <f t="shared" si="8"/>
        <v>456.5</v>
      </c>
      <c r="L65" s="114">
        <f t="shared" si="9"/>
        <v>208</v>
      </c>
      <c r="M65" s="115">
        <f>初二2!L26</f>
        <v>16</v>
      </c>
      <c r="N65" s="114">
        <f t="shared" ref="N65:N128" si="10">RANK(C65,$C$2:$C$308,0)</f>
        <v>143</v>
      </c>
      <c r="O65" s="114">
        <f t="shared" si="1"/>
        <v>235</v>
      </c>
      <c r="P65" s="114">
        <f t="shared" ref="P65:P128" si="11">RANK(E65,$E$2:$E$308,0)</f>
        <v>156</v>
      </c>
      <c r="Q65" s="114">
        <f t="shared" ref="Q65:Q128" si="12">RANK(F65,$F$2:$F$308,0)</f>
        <v>147</v>
      </c>
      <c r="R65" s="114">
        <f t="shared" ref="R65:R128" si="13">RANK(G65,$G$2:$G$308,0)</f>
        <v>145</v>
      </c>
      <c r="S65" s="114">
        <f t="shared" ref="S65:S128" si="14">RANK(H65,$H$2:$H$308,0)</f>
        <v>249</v>
      </c>
      <c r="T65" s="114">
        <f t="shared" ref="T65:T128" si="15">RANK(I65,$I$2:$I$308,0)</f>
        <v>244</v>
      </c>
      <c r="U65" s="114">
        <f t="shared" si="7"/>
        <v>164</v>
      </c>
    </row>
    <row r="66" customHeight="1" spans="1:21">
      <c r="A66" s="106">
        <v>190228</v>
      </c>
      <c r="B66" s="107" t="s">
        <v>95</v>
      </c>
      <c r="C66" s="105">
        <v>87.5</v>
      </c>
      <c r="D66" s="105">
        <v>42</v>
      </c>
      <c r="E66" s="105">
        <v>65</v>
      </c>
      <c r="F66" s="105">
        <v>68</v>
      </c>
      <c r="G66" s="105">
        <v>59</v>
      </c>
      <c r="H66" s="105">
        <v>45</v>
      </c>
      <c r="I66" s="105">
        <v>53</v>
      </c>
      <c r="J66" s="105">
        <v>39</v>
      </c>
      <c r="K66" s="114">
        <f t="shared" si="8"/>
        <v>458.5</v>
      </c>
      <c r="L66" s="114">
        <f t="shared" ref="L66:L129" si="16">RANK(K66,$K$2:$K$308,0)</f>
        <v>207</v>
      </c>
      <c r="M66" s="115">
        <f>初二2!L27</f>
        <v>15</v>
      </c>
      <c r="N66" s="114">
        <f t="shared" si="10"/>
        <v>88</v>
      </c>
      <c r="O66" s="114">
        <f t="shared" ref="O66:O129" si="17">RANK(D66,$D$2:$D$308,0)</f>
        <v>199</v>
      </c>
      <c r="P66" s="114">
        <f t="shared" si="11"/>
        <v>142</v>
      </c>
      <c r="Q66" s="114">
        <f t="shared" si="12"/>
        <v>202</v>
      </c>
      <c r="R66" s="114">
        <f t="shared" si="13"/>
        <v>220</v>
      </c>
      <c r="S66" s="114">
        <f t="shared" si="14"/>
        <v>215</v>
      </c>
      <c r="T66" s="114">
        <f t="shared" si="15"/>
        <v>211</v>
      </c>
      <c r="U66" s="114">
        <f t="shared" ref="U66:U129" si="18">RANK(J66,$J$2:$J$308,0)</f>
        <v>252</v>
      </c>
    </row>
    <row r="67" customHeight="1" spans="1:21">
      <c r="A67" s="106">
        <v>190229</v>
      </c>
      <c r="B67" s="107" t="s">
        <v>96</v>
      </c>
      <c r="C67" s="105">
        <v>67</v>
      </c>
      <c r="D67" s="105">
        <v>86.5</v>
      </c>
      <c r="E67" s="105">
        <v>88</v>
      </c>
      <c r="F67" s="105">
        <v>72</v>
      </c>
      <c r="G67" s="105">
        <v>77</v>
      </c>
      <c r="H67" s="105">
        <v>63</v>
      </c>
      <c r="I67" s="105">
        <v>54</v>
      </c>
      <c r="J67" s="105">
        <v>85</v>
      </c>
      <c r="K67" s="114">
        <f t="shared" ref="K67:K130" si="19">C67+D67+E67+F67+G67+H67+I67+J67</f>
        <v>592.5</v>
      </c>
      <c r="L67" s="114">
        <f t="shared" si="16"/>
        <v>110</v>
      </c>
      <c r="M67" s="115">
        <f>初二2!L28</f>
        <v>4</v>
      </c>
      <c r="N67" s="114">
        <f t="shared" si="10"/>
        <v>218</v>
      </c>
      <c r="O67" s="114">
        <f t="shared" si="17"/>
        <v>55</v>
      </c>
      <c r="P67" s="114">
        <f t="shared" si="11"/>
        <v>57</v>
      </c>
      <c r="Q67" s="114">
        <f t="shared" si="12"/>
        <v>173</v>
      </c>
      <c r="R67" s="114">
        <f t="shared" si="13"/>
        <v>113</v>
      </c>
      <c r="S67" s="114">
        <f t="shared" si="14"/>
        <v>122</v>
      </c>
      <c r="T67" s="114">
        <f t="shared" si="15"/>
        <v>204</v>
      </c>
      <c r="U67" s="114">
        <f t="shared" si="18"/>
        <v>51</v>
      </c>
    </row>
    <row r="68" customHeight="1" spans="1:21">
      <c r="A68" s="106">
        <v>190230</v>
      </c>
      <c r="B68" s="107" t="s">
        <v>97</v>
      </c>
      <c r="C68" s="105">
        <v>28</v>
      </c>
      <c r="D68" s="105">
        <v>9</v>
      </c>
      <c r="E68" s="105">
        <v>34</v>
      </c>
      <c r="F68" s="105">
        <v>45</v>
      </c>
      <c r="G68" s="105">
        <v>42</v>
      </c>
      <c r="H68" s="105">
        <v>52</v>
      </c>
      <c r="I68" s="105">
        <v>38</v>
      </c>
      <c r="J68" s="105">
        <v>31</v>
      </c>
      <c r="K68" s="114">
        <f t="shared" si="19"/>
        <v>279</v>
      </c>
      <c r="L68" s="114">
        <f t="shared" si="16"/>
        <v>283</v>
      </c>
      <c r="M68" s="115">
        <f>初二2!L29</f>
        <v>31</v>
      </c>
      <c r="N68" s="114">
        <f t="shared" si="10"/>
        <v>293</v>
      </c>
      <c r="O68" s="114">
        <f t="shared" si="17"/>
        <v>287</v>
      </c>
      <c r="P68" s="114">
        <f t="shared" si="11"/>
        <v>265</v>
      </c>
      <c r="Q68" s="114">
        <f t="shared" si="12"/>
        <v>288</v>
      </c>
      <c r="R68" s="114">
        <f t="shared" si="13"/>
        <v>265</v>
      </c>
      <c r="S68" s="114">
        <f t="shared" si="14"/>
        <v>176</v>
      </c>
      <c r="T68" s="114">
        <f t="shared" si="15"/>
        <v>265</v>
      </c>
      <c r="U68" s="114">
        <f t="shared" si="18"/>
        <v>275</v>
      </c>
    </row>
    <row r="69" customHeight="1" spans="1:21">
      <c r="A69" s="106">
        <v>190231</v>
      </c>
      <c r="B69" s="107" t="s">
        <v>98</v>
      </c>
      <c r="C69" s="105">
        <v>67</v>
      </c>
      <c r="D69" s="105">
        <v>26</v>
      </c>
      <c r="E69" s="105">
        <v>49</v>
      </c>
      <c r="F69" s="105">
        <v>68</v>
      </c>
      <c r="G69" s="105">
        <v>58</v>
      </c>
      <c r="H69" s="105">
        <v>20</v>
      </c>
      <c r="I69" s="105">
        <v>30</v>
      </c>
      <c r="J69" s="105">
        <v>45</v>
      </c>
      <c r="K69" s="114">
        <f t="shared" si="19"/>
        <v>363</v>
      </c>
      <c r="L69" s="114">
        <f t="shared" si="16"/>
        <v>250</v>
      </c>
      <c r="M69" s="115">
        <f>初二2!L30</f>
        <v>24</v>
      </c>
      <c r="N69" s="114">
        <f t="shared" si="10"/>
        <v>218</v>
      </c>
      <c r="O69" s="114">
        <f t="shared" si="17"/>
        <v>240</v>
      </c>
      <c r="P69" s="114">
        <f t="shared" si="11"/>
        <v>213</v>
      </c>
      <c r="Q69" s="114">
        <f t="shared" si="12"/>
        <v>202</v>
      </c>
      <c r="R69" s="114">
        <f t="shared" si="13"/>
        <v>225</v>
      </c>
      <c r="S69" s="114">
        <f t="shared" si="14"/>
        <v>290</v>
      </c>
      <c r="T69" s="114">
        <f t="shared" si="15"/>
        <v>282</v>
      </c>
      <c r="U69" s="114">
        <f t="shared" si="18"/>
        <v>226</v>
      </c>
    </row>
    <row r="70" customHeight="1" spans="1:21">
      <c r="A70" s="106">
        <v>190232</v>
      </c>
      <c r="B70" s="107" t="s">
        <v>99</v>
      </c>
      <c r="C70" s="105">
        <v>71.5</v>
      </c>
      <c r="D70" s="105">
        <v>47.5</v>
      </c>
      <c r="E70" s="105">
        <v>48.5</v>
      </c>
      <c r="F70" s="105">
        <v>66</v>
      </c>
      <c r="G70" s="105">
        <v>68</v>
      </c>
      <c r="H70" s="105">
        <v>49</v>
      </c>
      <c r="I70" s="105">
        <v>45</v>
      </c>
      <c r="J70" s="105">
        <v>57</v>
      </c>
      <c r="K70" s="114">
        <f t="shared" si="19"/>
        <v>452.5</v>
      </c>
      <c r="L70" s="114">
        <f t="shared" si="16"/>
        <v>211</v>
      </c>
      <c r="M70" s="115">
        <f>初二2!L31</f>
        <v>17</v>
      </c>
      <c r="N70" s="114">
        <f t="shared" si="10"/>
        <v>195</v>
      </c>
      <c r="O70" s="114">
        <f t="shared" si="17"/>
        <v>184</v>
      </c>
      <c r="P70" s="114">
        <f t="shared" si="11"/>
        <v>216</v>
      </c>
      <c r="Q70" s="114">
        <f t="shared" si="12"/>
        <v>216</v>
      </c>
      <c r="R70" s="114">
        <f t="shared" si="13"/>
        <v>174</v>
      </c>
      <c r="S70" s="114">
        <f t="shared" si="14"/>
        <v>192</v>
      </c>
      <c r="T70" s="114">
        <f t="shared" si="15"/>
        <v>241</v>
      </c>
      <c r="U70" s="114">
        <f t="shared" si="18"/>
        <v>174</v>
      </c>
    </row>
    <row r="71" customHeight="1" spans="1:21">
      <c r="A71" s="106">
        <v>190233</v>
      </c>
      <c r="B71" s="107" t="s">
        <v>100</v>
      </c>
      <c r="C71" s="105">
        <v>47</v>
      </c>
      <c r="D71" s="105">
        <v>17</v>
      </c>
      <c r="E71" s="105">
        <v>27</v>
      </c>
      <c r="F71" s="105">
        <v>29</v>
      </c>
      <c r="G71" s="105">
        <v>33</v>
      </c>
      <c r="H71" s="105">
        <v>20</v>
      </c>
      <c r="I71" s="105">
        <v>28</v>
      </c>
      <c r="J71" s="105">
        <v>26</v>
      </c>
      <c r="K71" s="114">
        <f t="shared" si="19"/>
        <v>227</v>
      </c>
      <c r="L71" s="114">
        <f t="shared" si="16"/>
        <v>296</v>
      </c>
      <c r="M71" s="115">
        <f>初二2!L32</f>
        <v>35</v>
      </c>
      <c r="N71" s="114">
        <f t="shared" si="10"/>
        <v>280</v>
      </c>
      <c r="O71" s="114">
        <f t="shared" si="17"/>
        <v>260</v>
      </c>
      <c r="P71" s="114">
        <f t="shared" si="11"/>
        <v>286</v>
      </c>
      <c r="Q71" s="114">
        <f t="shared" si="12"/>
        <v>296</v>
      </c>
      <c r="R71" s="114">
        <f t="shared" si="13"/>
        <v>286</v>
      </c>
      <c r="S71" s="114">
        <f t="shared" si="14"/>
        <v>290</v>
      </c>
      <c r="T71" s="114">
        <f t="shared" si="15"/>
        <v>285</v>
      </c>
      <c r="U71" s="114">
        <f t="shared" si="18"/>
        <v>284</v>
      </c>
    </row>
    <row r="72" customHeight="1" spans="1:21">
      <c r="A72" s="106">
        <v>190234</v>
      </c>
      <c r="B72" s="107" t="s">
        <v>101</v>
      </c>
      <c r="C72" s="105">
        <v>85.5</v>
      </c>
      <c r="D72" s="105">
        <v>32</v>
      </c>
      <c r="E72" s="105">
        <v>68</v>
      </c>
      <c r="F72" s="105">
        <v>78</v>
      </c>
      <c r="G72" s="105">
        <v>62</v>
      </c>
      <c r="H72" s="105">
        <v>39</v>
      </c>
      <c r="I72" s="105">
        <v>53</v>
      </c>
      <c r="J72" s="105">
        <v>52</v>
      </c>
      <c r="K72" s="114">
        <f t="shared" si="19"/>
        <v>469.5</v>
      </c>
      <c r="L72" s="114">
        <f t="shared" si="16"/>
        <v>196</v>
      </c>
      <c r="M72" s="115">
        <f>初二2!L33</f>
        <v>12</v>
      </c>
      <c r="N72" s="114">
        <f t="shared" si="10"/>
        <v>106</v>
      </c>
      <c r="O72" s="114">
        <f t="shared" si="17"/>
        <v>222</v>
      </c>
      <c r="P72" s="114">
        <f t="shared" si="11"/>
        <v>134</v>
      </c>
      <c r="Q72" s="114">
        <f t="shared" si="12"/>
        <v>114</v>
      </c>
      <c r="R72" s="114">
        <f t="shared" si="13"/>
        <v>210</v>
      </c>
      <c r="S72" s="114">
        <f t="shared" si="14"/>
        <v>244</v>
      </c>
      <c r="T72" s="114">
        <f t="shared" si="15"/>
        <v>211</v>
      </c>
      <c r="U72" s="114">
        <f t="shared" si="18"/>
        <v>192</v>
      </c>
    </row>
    <row r="73" customHeight="1" spans="1:21">
      <c r="A73" s="106">
        <v>190235</v>
      </c>
      <c r="B73" s="107" t="s">
        <v>102</v>
      </c>
      <c r="C73" s="105">
        <v>90.5</v>
      </c>
      <c r="D73" s="105">
        <v>73.5</v>
      </c>
      <c r="E73" s="105">
        <v>69</v>
      </c>
      <c r="F73" s="105">
        <v>79</v>
      </c>
      <c r="G73" s="105">
        <v>86</v>
      </c>
      <c r="H73" s="105">
        <v>42</v>
      </c>
      <c r="I73" s="105">
        <v>54</v>
      </c>
      <c r="J73" s="105">
        <v>79</v>
      </c>
      <c r="K73" s="114">
        <f t="shared" si="19"/>
        <v>573</v>
      </c>
      <c r="L73" s="114">
        <f t="shared" si="16"/>
        <v>121</v>
      </c>
      <c r="M73" s="115">
        <f>初二2!L34</f>
        <v>5</v>
      </c>
      <c r="N73" s="114">
        <f t="shared" si="10"/>
        <v>68</v>
      </c>
      <c r="O73" s="114">
        <f t="shared" si="17"/>
        <v>99</v>
      </c>
      <c r="P73" s="114">
        <f t="shared" si="11"/>
        <v>130</v>
      </c>
      <c r="Q73" s="114">
        <f t="shared" si="12"/>
        <v>103</v>
      </c>
      <c r="R73" s="114">
        <f t="shared" si="13"/>
        <v>36</v>
      </c>
      <c r="S73" s="114">
        <f t="shared" si="14"/>
        <v>231</v>
      </c>
      <c r="T73" s="114">
        <f t="shared" si="15"/>
        <v>204</v>
      </c>
      <c r="U73" s="114">
        <f t="shared" si="18"/>
        <v>86</v>
      </c>
    </row>
    <row r="74" customHeight="1" spans="1:21">
      <c r="A74" s="106">
        <v>190236</v>
      </c>
      <c r="B74" s="107" t="s">
        <v>103</v>
      </c>
      <c r="C74" s="105">
        <v>40</v>
      </c>
      <c r="D74" s="105">
        <v>28.5</v>
      </c>
      <c r="E74" s="105">
        <v>48</v>
      </c>
      <c r="F74" s="105">
        <v>41</v>
      </c>
      <c r="G74" s="105">
        <v>49</v>
      </c>
      <c r="H74" s="105">
        <v>29</v>
      </c>
      <c r="I74" s="105">
        <v>36</v>
      </c>
      <c r="J74" s="105">
        <v>30</v>
      </c>
      <c r="K74" s="114">
        <f t="shared" si="19"/>
        <v>301.5</v>
      </c>
      <c r="L74" s="114">
        <f t="shared" si="16"/>
        <v>275</v>
      </c>
      <c r="M74" s="115">
        <f>初二2!L35</f>
        <v>28</v>
      </c>
      <c r="N74" s="114">
        <f t="shared" si="10"/>
        <v>282</v>
      </c>
      <c r="O74" s="114">
        <f t="shared" si="17"/>
        <v>232</v>
      </c>
      <c r="P74" s="114">
        <f t="shared" si="11"/>
        <v>221</v>
      </c>
      <c r="Q74" s="114">
        <f t="shared" si="12"/>
        <v>292</v>
      </c>
      <c r="R74" s="114">
        <f t="shared" si="13"/>
        <v>249</v>
      </c>
      <c r="S74" s="114">
        <f t="shared" si="14"/>
        <v>269</v>
      </c>
      <c r="T74" s="114">
        <f t="shared" si="15"/>
        <v>268</v>
      </c>
      <c r="U74" s="114">
        <f t="shared" si="18"/>
        <v>277</v>
      </c>
    </row>
    <row r="75" customHeight="1" spans="1:21">
      <c r="A75" s="106">
        <v>190237</v>
      </c>
      <c r="B75" s="107" t="s">
        <v>104</v>
      </c>
      <c r="C75" s="119"/>
      <c r="D75" s="150"/>
      <c r="E75" s="105"/>
      <c r="F75" s="128"/>
      <c r="G75" s="129"/>
      <c r="H75" s="128"/>
      <c r="I75" s="129"/>
      <c r="J75" s="105"/>
      <c r="K75" s="114">
        <f t="shared" si="19"/>
        <v>0</v>
      </c>
      <c r="L75" s="114">
        <f t="shared" si="16"/>
        <v>305</v>
      </c>
      <c r="M75" s="115">
        <f>初二2!L36</f>
        <v>36</v>
      </c>
      <c r="N75" s="114" t="e">
        <f t="shared" si="10"/>
        <v>#N/A</v>
      </c>
      <c r="O75" s="114" t="e">
        <f t="shared" si="17"/>
        <v>#N/A</v>
      </c>
      <c r="P75" s="114" t="e">
        <f t="shared" si="11"/>
        <v>#N/A</v>
      </c>
      <c r="Q75" s="114" t="e">
        <f t="shared" si="12"/>
        <v>#N/A</v>
      </c>
      <c r="R75" s="114" t="e">
        <f t="shared" si="13"/>
        <v>#N/A</v>
      </c>
      <c r="S75" s="114" t="e">
        <f t="shared" si="14"/>
        <v>#N/A</v>
      </c>
      <c r="T75" s="114" t="e">
        <f t="shared" si="15"/>
        <v>#N/A</v>
      </c>
      <c r="U75" s="114" t="e">
        <f t="shared" si="18"/>
        <v>#N/A</v>
      </c>
    </row>
    <row r="76" customHeight="1" spans="1:21">
      <c r="A76" s="106">
        <v>190238</v>
      </c>
      <c r="B76" s="107" t="s">
        <v>105</v>
      </c>
      <c r="C76" s="105">
        <v>73.5</v>
      </c>
      <c r="D76" s="105">
        <v>62.5</v>
      </c>
      <c r="E76" s="105">
        <v>35</v>
      </c>
      <c r="F76" s="105">
        <v>77</v>
      </c>
      <c r="G76" s="105">
        <v>77</v>
      </c>
      <c r="H76" s="105">
        <v>63</v>
      </c>
      <c r="I76" s="105">
        <v>54</v>
      </c>
      <c r="J76" s="105">
        <v>88</v>
      </c>
      <c r="K76" s="114">
        <f t="shared" si="19"/>
        <v>530</v>
      </c>
      <c r="L76" s="114">
        <f t="shared" si="16"/>
        <v>149</v>
      </c>
      <c r="M76" s="115">
        <f>初二2!L37</f>
        <v>9</v>
      </c>
      <c r="N76" s="114">
        <f t="shared" si="10"/>
        <v>187</v>
      </c>
      <c r="O76" s="114">
        <f t="shared" si="17"/>
        <v>141</v>
      </c>
      <c r="P76" s="114">
        <f t="shared" si="11"/>
        <v>259</v>
      </c>
      <c r="Q76" s="114">
        <f t="shared" si="12"/>
        <v>127</v>
      </c>
      <c r="R76" s="114">
        <f t="shared" si="13"/>
        <v>113</v>
      </c>
      <c r="S76" s="114">
        <f t="shared" si="14"/>
        <v>122</v>
      </c>
      <c r="T76" s="114">
        <f t="shared" si="15"/>
        <v>204</v>
      </c>
      <c r="U76" s="114">
        <f t="shared" si="18"/>
        <v>33</v>
      </c>
    </row>
    <row r="77" customHeight="1" spans="1:21">
      <c r="A77" s="111">
        <v>190301</v>
      </c>
      <c r="B77" s="112" t="s">
        <v>108</v>
      </c>
      <c r="C77" s="108">
        <v>93.5</v>
      </c>
      <c r="D77" s="105">
        <v>103</v>
      </c>
      <c r="E77" s="105">
        <v>103.5</v>
      </c>
      <c r="F77" s="105">
        <v>84</v>
      </c>
      <c r="G77" s="105">
        <v>84</v>
      </c>
      <c r="H77" s="105">
        <v>93</v>
      </c>
      <c r="I77" s="105">
        <v>85</v>
      </c>
      <c r="J77" s="105">
        <v>91</v>
      </c>
      <c r="K77" s="114">
        <f t="shared" si="19"/>
        <v>737</v>
      </c>
      <c r="L77" s="149">
        <f t="shared" si="16"/>
        <v>17</v>
      </c>
      <c r="M77" s="149">
        <f>初二3!L2</f>
        <v>8</v>
      </c>
      <c r="N77" s="114">
        <f t="shared" si="10"/>
        <v>52</v>
      </c>
      <c r="O77" s="114">
        <f t="shared" si="17"/>
        <v>16</v>
      </c>
      <c r="P77" s="114">
        <f t="shared" si="11"/>
        <v>9</v>
      </c>
      <c r="Q77" s="114">
        <f t="shared" si="12"/>
        <v>51</v>
      </c>
      <c r="R77" s="114">
        <f t="shared" si="13"/>
        <v>51</v>
      </c>
      <c r="S77" s="114">
        <f t="shared" si="14"/>
        <v>14</v>
      </c>
      <c r="T77" s="114">
        <f t="shared" si="15"/>
        <v>44</v>
      </c>
      <c r="U77" s="114">
        <f t="shared" si="18"/>
        <v>21</v>
      </c>
    </row>
    <row r="78" customHeight="1" spans="1:21">
      <c r="A78" s="103">
        <v>190101</v>
      </c>
      <c r="B78" s="104" t="s">
        <v>109</v>
      </c>
      <c r="C78" s="108">
        <v>97</v>
      </c>
      <c r="D78" s="105">
        <v>109</v>
      </c>
      <c r="E78" s="105">
        <v>101</v>
      </c>
      <c r="F78" s="105">
        <v>92</v>
      </c>
      <c r="G78" s="105">
        <v>94</v>
      </c>
      <c r="H78" s="105">
        <v>89</v>
      </c>
      <c r="I78" s="105">
        <v>87</v>
      </c>
      <c r="J78" s="105">
        <v>98</v>
      </c>
      <c r="K78" s="114">
        <f t="shared" si="19"/>
        <v>767</v>
      </c>
      <c r="L78" s="114">
        <f t="shared" si="16"/>
        <v>8</v>
      </c>
      <c r="M78" s="115">
        <f>初二3!L3</f>
        <v>3</v>
      </c>
      <c r="N78" s="114">
        <f t="shared" si="10"/>
        <v>28</v>
      </c>
      <c r="O78" s="114">
        <f t="shared" si="17"/>
        <v>10</v>
      </c>
      <c r="P78" s="114">
        <f t="shared" si="11"/>
        <v>17</v>
      </c>
      <c r="Q78" s="114">
        <f t="shared" si="12"/>
        <v>4</v>
      </c>
      <c r="R78" s="114">
        <f t="shared" si="13"/>
        <v>7</v>
      </c>
      <c r="S78" s="114">
        <f t="shared" si="14"/>
        <v>29</v>
      </c>
      <c r="T78" s="114">
        <f t="shared" si="15"/>
        <v>36</v>
      </c>
      <c r="U78" s="114">
        <f t="shared" si="18"/>
        <v>3</v>
      </c>
    </row>
    <row r="79" customHeight="1" spans="1:21">
      <c r="A79" s="106">
        <v>190303</v>
      </c>
      <c r="B79" s="107" t="s">
        <v>110</v>
      </c>
      <c r="C79" s="108">
        <v>103.5</v>
      </c>
      <c r="D79" s="105">
        <v>80</v>
      </c>
      <c r="E79" s="105">
        <v>102.5</v>
      </c>
      <c r="F79" s="105">
        <v>88</v>
      </c>
      <c r="G79" s="105">
        <v>91</v>
      </c>
      <c r="H79" s="105">
        <v>91</v>
      </c>
      <c r="I79" s="105">
        <v>91</v>
      </c>
      <c r="J79" s="105">
        <v>98</v>
      </c>
      <c r="K79" s="114">
        <f t="shared" si="19"/>
        <v>745</v>
      </c>
      <c r="L79" s="114">
        <f t="shared" si="16"/>
        <v>13</v>
      </c>
      <c r="M79" s="115">
        <f>初二3!L4</f>
        <v>5</v>
      </c>
      <c r="N79" s="114">
        <f t="shared" si="10"/>
        <v>6</v>
      </c>
      <c r="O79" s="114">
        <f t="shared" si="17"/>
        <v>66</v>
      </c>
      <c r="P79" s="114">
        <f t="shared" si="11"/>
        <v>12</v>
      </c>
      <c r="Q79" s="114">
        <f t="shared" si="12"/>
        <v>23</v>
      </c>
      <c r="R79" s="114">
        <f t="shared" si="13"/>
        <v>13</v>
      </c>
      <c r="S79" s="114">
        <f t="shared" si="14"/>
        <v>19</v>
      </c>
      <c r="T79" s="114">
        <f t="shared" si="15"/>
        <v>18</v>
      </c>
      <c r="U79" s="114">
        <f t="shared" si="18"/>
        <v>3</v>
      </c>
    </row>
    <row r="80" customHeight="1" spans="1:21">
      <c r="A80" s="106">
        <v>190304</v>
      </c>
      <c r="B80" s="107" t="s">
        <v>111</v>
      </c>
      <c r="C80" s="108">
        <v>100.5</v>
      </c>
      <c r="D80" s="105">
        <v>53</v>
      </c>
      <c r="E80" s="105">
        <v>82</v>
      </c>
      <c r="F80" s="105">
        <v>79</v>
      </c>
      <c r="G80" s="105">
        <v>79</v>
      </c>
      <c r="H80" s="105">
        <v>55</v>
      </c>
      <c r="I80" s="105">
        <v>64</v>
      </c>
      <c r="J80" s="105">
        <v>77</v>
      </c>
      <c r="K80" s="114">
        <f t="shared" si="19"/>
        <v>589.5</v>
      </c>
      <c r="L80" s="114">
        <f t="shared" si="16"/>
        <v>111</v>
      </c>
      <c r="M80" s="115">
        <f>初二3!L5</f>
        <v>32</v>
      </c>
      <c r="N80" s="114">
        <f t="shared" si="10"/>
        <v>14</v>
      </c>
      <c r="O80" s="114">
        <f t="shared" si="17"/>
        <v>171</v>
      </c>
      <c r="P80" s="114">
        <f t="shared" si="11"/>
        <v>87</v>
      </c>
      <c r="Q80" s="114">
        <f t="shared" si="12"/>
        <v>103</v>
      </c>
      <c r="R80" s="114">
        <f t="shared" si="13"/>
        <v>97</v>
      </c>
      <c r="S80" s="114">
        <f t="shared" si="14"/>
        <v>163</v>
      </c>
      <c r="T80" s="114">
        <f t="shared" si="15"/>
        <v>153</v>
      </c>
      <c r="U80" s="114">
        <f t="shared" si="18"/>
        <v>97</v>
      </c>
    </row>
    <row r="81" customHeight="1" spans="1:21">
      <c r="A81" s="106">
        <v>190305</v>
      </c>
      <c r="B81" s="107" t="s">
        <v>112</v>
      </c>
      <c r="C81" s="108">
        <v>88.5</v>
      </c>
      <c r="D81" s="105">
        <v>76</v>
      </c>
      <c r="E81" s="105">
        <v>29</v>
      </c>
      <c r="F81" s="105">
        <v>77</v>
      </c>
      <c r="G81" s="105">
        <v>58</v>
      </c>
      <c r="H81" s="105">
        <v>55</v>
      </c>
      <c r="I81" s="105">
        <v>66</v>
      </c>
      <c r="J81" s="105">
        <v>61</v>
      </c>
      <c r="K81" s="114">
        <f t="shared" si="19"/>
        <v>510.5</v>
      </c>
      <c r="L81" s="114">
        <f t="shared" si="16"/>
        <v>167</v>
      </c>
      <c r="M81" s="115">
        <f>初二3!L6</f>
        <v>33</v>
      </c>
      <c r="N81" s="114">
        <f t="shared" si="10"/>
        <v>82</v>
      </c>
      <c r="O81" s="114">
        <f t="shared" si="17"/>
        <v>87</v>
      </c>
      <c r="P81" s="114">
        <f t="shared" si="11"/>
        <v>275</v>
      </c>
      <c r="Q81" s="114">
        <f t="shared" si="12"/>
        <v>127</v>
      </c>
      <c r="R81" s="114">
        <f t="shared" si="13"/>
        <v>225</v>
      </c>
      <c r="S81" s="114">
        <f t="shared" si="14"/>
        <v>163</v>
      </c>
      <c r="T81" s="114">
        <f t="shared" si="15"/>
        <v>137</v>
      </c>
      <c r="U81" s="114">
        <f t="shared" si="18"/>
        <v>156</v>
      </c>
    </row>
    <row r="82" customHeight="1" spans="1:21">
      <c r="A82" s="106">
        <v>190306</v>
      </c>
      <c r="B82" s="107" t="s">
        <v>113</v>
      </c>
      <c r="C82" s="108">
        <v>93.5</v>
      </c>
      <c r="D82" s="105">
        <v>83</v>
      </c>
      <c r="E82" s="105">
        <v>104.5</v>
      </c>
      <c r="F82" s="105">
        <v>86</v>
      </c>
      <c r="G82" s="105">
        <v>89</v>
      </c>
      <c r="H82" s="105">
        <v>91</v>
      </c>
      <c r="I82" s="105">
        <v>96</v>
      </c>
      <c r="J82" s="105">
        <v>88</v>
      </c>
      <c r="K82" s="114">
        <f t="shared" si="19"/>
        <v>731</v>
      </c>
      <c r="L82" s="114">
        <f t="shared" si="16"/>
        <v>20</v>
      </c>
      <c r="M82" s="115">
        <f>初二3!L7</f>
        <v>11</v>
      </c>
      <c r="N82" s="114">
        <f t="shared" si="10"/>
        <v>52</v>
      </c>
      <c r="O82" s="114">
        <f t="shared" si="17"/>
        <v>58</v>
      </c>
      <c r="P82" s="114">
        <f t="shared" si="11"/>
        <v>7</v>
      </c>
      <c r="Q82" s="114">
        <f t="shared" si="12"/>
        <v>31</v>
      </c>
      <c r="R82" s="114">
        <f t="shared" si="13"/>
        <v>21</v>
      </c>
      <c r="S82" s="114">
        <f t="shared" si="14"/>
        <v>19</v>
      </c>
      <c r="T82" s="114">
        <f t="shared" si="15"/>
        <v>5</v>
      </c>
      <c r="U82" s="114">
        <f t="shared" si="18"/>
        <v>33</v>
      </c>
    </row>
    <row r="83" customHeight="1" spans="1:21">
      <c r="A83" s="106">
        <v>190307</v>
      </c>
      <c r="B83" s="107" t="s">
        <v>114</v>
      </c>
      <c r="C83" s="108">
        <v>98.5</v>
      </c>
      <c r="D83" s="105">
        <v>78</v>
      </c>
      <c r="E83" s="105">
        <v>84</v>
      </c>
      <c r="F83" s="105">
        <v>85</v>
      </c>
      <c r="G83" s="105">
        <v>82</v>
      </c>
      <c r="H83" s="105">
        <v>94</v>
      </c>
      <c r="I83" s="105">
        <v>89</v>
      </c>
      <c r="J83" s="105">
        <v>95</v>
      </c>
      <c r="K83" s="114">
        <f t="shared" si="19"/>
        <v>705.5</v>
      </c>
      <c r="L83" s="114">
        <f t="shared" si="16"/>
        <v>34</v>
      </c>
      <c r="M83" s="115">
        <f>初二3!L8</f>
        <v>15</v>
      </c>
      <c r="N83" s="114">
        <f t="shared" si="10"/>
        <v>22</v>
      </c>
      <c r="O83" s="114">
        <f t="shared" si="17"/>
        <v>76</v>
      </c>
      <c r="P83" s="114">
        <f t="shared" si="11"/>
        <v>77</v>
      </c>
      <c r="Q83" s="114">
        <f t="shared" si="12"/>
        <v>39</v>
      </c>
      <c r="R83" s="114">
        <f t="shared" si="13"/>
        <v>75</v>
      </c>
      <c r="S83" s="114">
        <f t="shared" si="14"/>
        <v>13</v>
      </c>
      <c r="T83" s="114">
        <f t="shared" si="15"/>
        <v>25</v>
      </c>
      <c r="U83" s="114">
        <f t="shared" si="18"/>
        <v>8</v>
      </c>
    </row>
    <row r="84" customHeight="1" spans="1:21">
      <c r="A84" s="106">
        <v>190308</v>
      </c>
      <c r="B84" s="107" t="s">
        <v>115</v>
      </c>
      <c r="C84" s="108">
        <v>94.5</v>
      </c>
      <c r="D84" s="105">
        <v>79.5</v>
      </c>
      <c r="E84" s="105">
        <v>71</v>
      </c>
      <c r="F84" s="105">
        <v>71</v>
      </c>
      <c r="G84" s="105">
        <v>83</v>
      </c>
      <c r="H84" s="105">
        <v>63</v>
      </c>
      <c r="I84" s="105">
        <v>68</v>
      </c>
      <c r="J84" s="105">
        <v>67</v>
      </c>
      <c r="K84" s="114">
        <f t="shared" si="19"/>
        <v>597</v>
      </c>
      <c r="L84" s="114">
        <f t="shared" si="16"/>
        <v>107</v>
      </c>
      <c r="M84" s="115">
        <f>初二3!L9</f>
        <v>31</v>
      </c>
      <c r="N84" s="114">
        <f t="shared" si="10"/>
        <v>41</v>
      </c>
      <c r="O84" s="114">
        <f t="shared" si="17"/>
        <v>68</v>
      </c>
      <c r="P84" s="114">
        <f t="shared" si="11"/>
        <v>124</v>
      </c>
      <c r="Q84" s="114">
        <f t="shared" si="12"/>
        <v>180</v>
      </c>
      <c r="R84" s="114">
        <f t="shared" si="13"/>
        <v>58</v>
      </c>
      <c r="S84" s="114">
        <f t="shared" si="14"/>
        <v>122</v>
      </c>
      <c r="T84" s="114">
        <f t="shared" si="15"/>
        <v>129</v>
      </c>
      <c r="U84" s="114">
        <f t="shared" si="18"/>
        <v>137</v>
      </c>
    </row>
    <row r="85" customHeight="1" spans="1:21">
      <c r="A85" s="106">
        <v>190309</v>
      </c>
      <c r="B85" s="107" t="s">
        <v>116</v>
      </c>
      <c r="C85" s="108">
        <v>85.5</v>
      </c>
      <c r="D85" s="105">
        <v>62</v>
      </c>
      <c r="E85" s="105">
        <v>88.5</v>
      </c>
      <c r="F85" s="105">
        <v>77</v>
      </c>
      <c r="G85" s="105">
        <v>87</v>
      </c>
      <c r="H85" s="105">
        <v>50</v>
      </c>
      <c r="I85" s="105">
        <v>66</v>
      </c>
      <c r="J85" s="105">
        <v>85</v>
      </c>
      <c r="K85" s="114">
        <f t="shared" si="19"/>
        <v>601</v>
      </c>
      <c r="L85" s="114">
        <f t="shared" si="16"/>
        <v>104</v>
      </c>
      <c r="M85" s="115">
        <f>初二3!L10</f>
        <v>30</v>
      </c>
      <c r="N85" s="114">
        <f t="shared" si="10"/>
        <v>106</v>
      </c>
      <c r="O85" s="114">
        <f t="shared" si="17"/>
        <v>145</v>
      </c>
      <c r="P85" s="114">
        <f t="shared" si="11"/>
        <v>53</v>
      </c>
      <c r="Q85" s="114">
        <f t="shared" si="12"/>
        <v>127</v>
      </c>
      <c r="R85" s="114">
        <f t="shared" si="13"/>
        <v>31</v>
      </c>
      <c r="S85" s="114">
        <f t="shared" si="14"/>
        <v>188</v>
      </c>
      <c r="T85" s="114">
        <f t="shared" si="15"/>
        <v>137</v>
      </c>
      <c r="U85" s="114">
        <f t="shared" si="18"/>
        <v>51</v>
      </c>
    </row>
    <row r="86" customHeight="1" spans="1:21">
      <c r="A86" s="106">
        <v>190310</v>
      </c>
      <c r="B86" s="107" t="s">
        <v>117</v>
      </c>
      <c r="C86" s="108">
        <v>85</v>
      </c>
      <c r="D86" s="105">
        <v>90</v>
      </c>
      <c r="E86" s="105">
        <v>83</v>
      </c>
      <c r="F86" s="105">
        <v>81</v>
      </c>
      <c r="G86" s="105">
        <v>69</v>
      </c>
      <c r="H86" s="105">
        <v>59</v>
      </c>
      <c r="I86" s="105">
        <v>66</v>
      </c>
      <c r="J86" s="105">
        <v>73</v>
      </c>
      <c r="K86" s="114">
        <f t="shared" si="19"/>
        <v>606</v>
      </c>
      <c r="L86" s="114">
        <f t="shared" si="16"/>
        <v>94</v>
      </c>
      <c r="M86" s="115">
        <f>初二3!L11</f>
        <v>27</v>
      </c>
      <c r="N86" s="114">
        <f t="shared" si="10"/>
        <v>111</v>
      </c>
      <c r="O86" s="114">
        <f t="shared" si="17"/>
        <v>48</v>
      </c>
      <c r="P86" s="114">
        <f t="shared" si="11"/>
        <v>83</v>
      </c>
      <c r="Q86" s="114">
        <f t="shared" si="12"/>
        <v>84</v>
      </c>
      <c r="R86" s="114">
        <f t="shared" si="13"/>
        <v>162</v>
      </c>
      <c r="S86" s="114">
        <f t="shared" si="14"/>
        <v>137</v>
      </c>
      <c r="T86" s="114">
        <f t="shared" si="15"/>
        <v>137</v>
      </c>
      <c r="U86" s="114">
        <f t="shared" si="18"/>
        <v>119</v>
      </c>
    </row>
    <row r="87" customHeight="1" spans="1:21">
      <c r="A87" s="106">
        <v>190311</v>
      </c>
      <c r="B87" s="107" t="s">
        <v>118</v>
      </c>
      <c r="C87" s="108">
        <v>95.5</v>
      </c>
      <c r="D87" s="105">
        <v>39.5</v>
      </c>
      <c r="E87" s="105">
        <v>82.5</v>
      </c>
      <c r="F87" s="105">
        <v>77</v>
      </c>
      <c r="G87" s="105">
        <v>69</v>
      </c>
      <c r="H87" s="105">
        <v>79</v>
      </c>
      <c r="I87" s="105">
        <v>71</v>
      </c>
      <c r="J87" s="105">
        <v>92</v>
      </c>
      <c r="K87" s="114">
        <f t="shared" si="19"/>
        <v>605.5</v>
      </c>
      <c r="L87" s="114">
        <f t="shared" si="16"/>
        <v>95</v>
      </c>
      <c r="M87" s="115">
        <f>初二3!L12</f>
        <v>28</v>
      </c>
      <c r="N87" s="114">
        <f t="shared" si="10"/>
        <v>35</v>
      </c>
      <c r="O87" s="114">
        <f t="shared" si="17"/>
        <v>205</v>
      </c>
      <c r="P87" s="114">
        <f t="shared" si="11"/>
        <v>85</v>
      </c>
      <c r="Q87" s="114">
        <f t="shared" si="12"/>
        <v>127</v>
      </c>
      <c r="R87" s="114">
        <f t="shared" si="13"/>
        <v>162</v>
      </c>
      <c r="S87" s="114">
        <f t="shared" si="14"/>
        <v>60</v>
      </c>
      <c r="T87" s="114">
        <f t="shared" si="15"/>
        <v>117</v>
      </c>
      <c r="U87" s="114">
        <f t="shared" si="18"/>
        <v>16</v>
      </c>
    </row>
    <row r="88" customHeight="1" spans="1:21">
      <c r="A88" s="106">
        <v>190312</v>
      </c>
      <c r="B88" s="107" t="s">
        <v>119</v>
      </c>
      <c r="C88" s="108">
        <v>86</v>
      </c>
      <c r="D88" s="105">
        <v>96</v>
      </c>
      <c r="E88" s="105">
        <v>87</v>
      </c>
      <c r="F88" s="105">
        <v>75</v>
      </c>
      <c r="G88" s="105">
        <v>67</v>
      </c>
      <c r="H88" s="105">
        <v>87</v>
      </c>
      <c r="I88" s="105">
        <v>72</v>
      </c>
      <c r="J88" s="105">
        <v>85</v>
      </c>
      <c r="K88" s="114">
        <f t="shared" si="19"/>
        <v>655</v>
      </c>
      <c r="L88" s="114">
        <f t="shared" si="16"/>
        <v>58</v>
      </c>
      <c r="M88" s="115">
        <f>初二3!L13</f>
        <v>22</v>
      </c>
      <c r="N88" s="114">
        <f t="shared" si="10"/>
        <v>100</v>
      </c>
      <c r="O88" s="114">
        <f t="shared" si="17"/>
        <v>37</v>
      </c>
      <c r="P88" s="114">
        <f t="shared" si="11"/>
        <v>66</v>
      </c>
      <c r="Q88" s="114">
        <f t="shared" si="12"/>
        <v>147</v>
      </c>
      <c r="R88" s="114">
        <f t="shared" si="13"/>
        <v>179</v>
      </c>
      <c r="S88" s="114">
        <f t="shared" si="14"/>
        <v>35</v>
      </c>
      <c r="T88" s="114">
        <f t="shared" si="15"/>
        <v>109</v>
      </c>
      <c r="U88" s="114">
        <f t="shared" si="18"/>
        <v>51</v>
      </c>
    </row>
    <row r="89" customHeight="1" spans="1:21">
      <c r="A89" s="106">
        <v>190313</v>
      </c>
      <c r="B89" s="107" t="s">
        <v>120</v>
      </c>
      <c r="C89" s="108">
        <v>70.5</v>
      </c>
      <c r="D89" s="105">
        <v>75</v>
      </c>
      <c r="E89" s="105">
        <v>77</v>
      </c>
      <c r="F89" s="105">
        <v>65</v>
      </c>
      <c r="G89" s="105">
        <v>51</v>
      </c>
      <c r="H89" s="105">
        <v>55</v>
      </c>
      <c r="I89" s="105">
        <v>55</v>
      </c>
      <c r="J89" s="105">
        <v>35</v>
      </c>
      <c r="K89" s="114">
        <f t="shared" si="19"/>
        <v>483.5</v>
      </c>
      <c r="L89" s="114">
        <f t="shared" si="16"/>
        <v>184</v>
      </c>
      <c r="M89" s="115">
        <f>初二3!L14</f>
        <v>35</v>
      </c>
      <c r="N89" s="114">
        <f t="shared" si="10"/>
        <v>202</v>
      </c>
      <c r="O89" s="114">
        <f t="shared" si="17"/>
        <v>92</v>
      </c>
      <c r="P89" s="114">
        <f t="shared" si="11"/>
        <v>100</v>
      </c>
      <c r="Q89" s="114">
        <f t="shared" si="12"/>
        <v>223</v>
      </c>
      <c r="R89" s="114">
        <f t="shared" si="13"/>
        <v>244</v>
      </c>
      <c r="S89" s="114">
        <f t="shared" si="14"/>
        <v>163</v>
      </c>
      <c r="T89" s="114">
        <f t="shared" si="15"/>
        <v>199</v>
      </c>
      <c r="U89" s="114">
        <f t="shared" si="18"/>
        <v>259</v>
      </c>
    </row>
    <row r="90" customHeight="1" spans="1:21">
      <c r="A90" s="106">
        <v>190314</v>
      </c>
      <c r="B90" s="107" t="s">
        <v>121</v>
      </c>
      <c r="C90" s="108">
        <v>97</v>
      </c>
      <c r="D90" s="105">
        <v>82</v>
      </c>
      <c r="E90" s="105">
        <v>100.5</v>
      </c>
      <c r="F90" s="105">
        <v>80</v>
      </c>
      <c r="G90" s="105">
        <v>80</v>
      </c>
      <c r="H90" s="105">
        <v>82</v>
      </c>
      <c r="I90" s="105">
        <v>76</v>
      </c>
      <c r="J90" s="105">
        <v>87</v>
      </c>
      <c r="K90" s="114">
        <f t="shared" si="19"/>
        <v>684.5</v>
      </c>
      <c r="L90" s="114">
        <f t="shared" si="16"/>
        <v>43</v>
      </c>
      <c r="M90" s="115">
        <f>初二3!L15</f>
        <v>18</v>
      </c>
      <c r="N90" s="114">
        <f t="shared" si="10"/>
        <v>28</v>
      </c>
      <c r="O90" s="114">
        <f t="shared" si="17"/>
        <v>60</v>
      </c>
      <c r="P90" s="114">
        <f t="shared" si="11"/>
        <v>19</v>
      </c>
      <c r="Q90" s="114">
        <f t="shared" si="12"/>
        <v>96</v>
      </c>
      <c r="R90" s="114">
        <f t="shared" si="13"/>
        <v>89</v>
      </c>
      <c r="S90" s="114">
        <f t="shared" si="14"/>
        <v>46</v>
      </c>
      <c r="T90" s="114">
        <f t="shared" si="15"/>
        <v>90</v>
      </c>
      <c r="U90" s="114">
        <f t="shared" si="18"/>
        <v>36</v>
      </c>
    </row>
    <row r="91" customHeight="1" spans="1:21">
      <c r="A91" s="106">
        <v>190315</v>
      </c>
      <c r="B91" s="107" t="s">
        <v>122</v>
      </c>
      <c r="C91" s="108">
        <v>96</v>
      </c>
      <c r="D91" s="105">
        <v>111</v>
      </c>
      <c r="E91" s="105">
        <v>106</v>
      </c>
      <c r="F91" s="105">
        <v>84</v>
      </c>
      <c r="G91" s="105">
        <v>78</v>
      </c>
      <c r="H91" s="105">
        <v>80</v>
      </c>
      <c r="I91" s="105">
        <v>93</v>
      </c>
      <c r="J91" s="105">
        <v>93</v>
      </c>
      <c r="K91" s="114">
        <f t="shared" si="19"/>
        <v>741</v>
      </c>
      <c r="L91" s="114">
        <f t="shared" si="16"/>
        <v>16</v>
      </c>
      <c r="M91" s="115">
        <f>初二3!L16</f>
        <v>7</v>
      </c>
      <c r="N91" s="114">
        <f t="shared" si="10"/>
        <v>33</v>
      </c>
      <c r="O91" s="114">
        <f t="shared" si="17"/>
        <v>8</v>
      </c>
      <c r="P91" s="114">
        <f t="shared" si="11"/>
        <v>5</v>
      </c>
      <c r="Q91" s="114">
        <f t="shared" si="12"/>
        <v>51</v>
      </c>
      <c r="R91" s="114">
        <f t="shared" si="13"/>
        <v>106</v>
      </c>
      <c r="S91" s="114">
        <f t="shared" si="14"/>
        <v>52</v>
      </c>
      <c r="T91" s="114">
        <f t="shared" si="15"/>
        <v>11</v>
      </c>
      <c r="U91" s="114">
        <f t="shared" si="18"/>
        <v>13</v>
      </c>
    </row>
    <row r="92" customHeight="1" spans="1:21">
      <c r="A92" s="106">
        <v>190316</v>
      </c>
      <c r="B92" s="107" t="s">
        <v>123</v>
      </c>
      <c r="C92" s="108">
        <v>86.5</v>
      </c>
      <c r="D92" s="105">
        <v>78</v>
      </c>
      <c r="E92" s="105">
        <v>87.5</v>
      </c>
      <c r="F92" s="105">
        <v>79</v>
      </c>
      <c r="G92" s="105">
        <v>74</v>
      </c>
      <c r="H92" s="105">
        <v>89</v>
      </c>
      <c r="I92" s="105">
        <v>84</v>
      </c>
      <c r="J92" s="105">
        <v>82</v>
      </c>
      <c r="K92" s="114">
        <f t="shared" si="19"/>
        <v>660</v>
      </c>
      <c r="L92" s="114">
        <f t="shared" si="16"/>
        <v>54</v>
      </c>
      <c r="M92" s="115">
        <f>初二3!L17</f>
        <v>19</v>
      </c>
      <c r="N92" s="114">
        <f t="shared" si="10"/>
        <v>96</v>
      </c>
      <c r="O92" s="114">
        <f t="shared" si="17"/>
        <v>76</v>
      </c>
      <c r="P92" s="114">
        <f t="shared" si="11"/>
        <v>61</v>
      </c>
      <c r="Q92" s="114">
        <f t="shared" si="12"/>
        <v>103</v>
      </c>
      <c r="R92" s="114">
        <f t="shared" si="13"/>
        <v>131</v>
      </c>
      <c r="S92" s="114">
        <f t="shared" si="14"/>
        <v>29</v>
      </c>
      <c r="T92" s="114">
        <f t="shared" si="15"/>
        <v>51</v>
      </c>
      <c r="U92" s="114">
        <f t="shared" si="18"/>
        <v>71</v>
      </c>
    </row>
    <row r="93" customHeight="1" spans="1:21">
      <c r="A93" s="106">
        <v>190317</v>
      </c>
      <c r="B93" s="107" t="s">
        <v>124</v>
      </c>
      <c r="C93" s="108">
        <v>93.5</v>
      </c>
      <c r="D93" s="105">
        <v>119</v>
      </c>
      <c r="E93" s="105">
        <v>101.5</v>
      </c>
      <c r="F93" s="105">
        <v>92</v>
      </c>
      <c r="G93" s="105">
        <v>91</v>
      </c>
      <c r="H93" s="105">
        <v>100</v>
      </c>
      <c r="I93" s="105">
        <v>98</v>
      </c>
      <c r="J93" s="105">
        <v>98</v>
      </c>
      <c r="K93" s="114">
        <f t="shared" si="19"/>
        <v>793</v>
      </c>
      <c r="L93" s="114">
        <f t="shared" si="16"/>
        <v>4</v>
      </c>
      <c r="M93" s="115">
        <f>初二3!L18</f>
        <v>2</v>
      </c>
      <c r="N93" s="114">
        <f t="shared" si="10"/>
        <v>52</v>
      </c>
      <c r="O93" s="114">
        <f t="shared" si="17"/>
        <v>3</v>
      </c>
      <c r="P93" s="114">
        <f t="shared" si="11"/>
        <v>16</v>
      </c>
      <c r="Q93" s="114">
        <f t="shared" si="12"/>
        <v>4</v>
      </c>
      <c r="R93" s="114">
        <f t="shared" si="13"/>
        <v>13</v>
      </c>
      <c r="S93" s="114">
        <f t="shared" si="14"/>
        <v>1</v>
      </c>
      <c r="T93" s="114">
        <f t="shared" si="15"/>
        <v>1</v>
      </c>
      <c r="U93" s="114">
        <f t="shared" si="18"/>
        <v>3</v>
      </c>
    </row>
    <row r="94" customHeight="1" spans="1:21">
      <c r="A94" s="106">
        <v>190318</v>
      </c>
      <c r="B94" s="107" t="s">
        <v>125</v>
      </c>
      <c r="C94" s="108">
        <v>82.5</v>
      </c>
      <c r="D94" s="105">
        <v>42</v>
      </c>
      <c r="E94" s="105">
        <v>71.5</v>
      </c>
      <c r="F94" s="105">
        <v>74</v>
      </c>
      <c r="G94" s="105">
        <v>69</v>
      </c>
      <c r="H94" s="105">
        <v>47</v>
      </c>
      <c r="I94" s="105">
        <v>68</v>
      </c>
      <c r="J94" s="105">
        <v>55</v>
      </c>
      <c r="K94" s="114">
        <f t="shared" si="19"/>
        <v>509</v>
      </c>
      <c r="L94" s="114">
        <f t="shared" si="16"/>
        <v>169</v>
      </c>
      <c r="M94" s="115">
        <f>初二3!L19</f>
        <v>34</v>
      </c>
      <c r="N94" s="114">
        <f t="shared" si="10"/>
        <v>125</v>
      </c>
      <c r="O94" s="114">
        <f t="shared" si="17"/>
        <v>199</v>
      </c>
      <c r="P94" s="114">
        <f t="shared" si="11"/>
        <v>120</v>
      </c>
      <c r="Q94" s="114">
        <f t="shared" si="12"/>
        <v>163</v>
      </c>
      <c r="R94" s="114">
        <f t="shared" si="13"/>
        <v>162</v>
      </c>
      <c r="S94" s="114">
        <f t="shared" si="14"/>
        <v>203</v>
      </c>
      <c r="T94" s="114">
        <f t="shared" si="15"/>
        <v>129</v>
      </c>
      <c r="U94" s="114">
        <f t="shared" si="18"/>
        <v>183</v>
      </c>
    </row>
    <row r="95" customHeight="1" spans="1:21">
      <c r="A95" s="106">
        <v>190319</v>
      </c>
      <c r="B95" s="107" t="s">
        <v>126</v>
      </c>
      <c r="C95" s="108">
        <v>89</v>
      </c>
      <c r="D95" s="105">
        <v>65.5</v>
      </c>
      <c r="E95" s="105">
        <v>84.5</v>
      </c>
      <c r="F95" s="105">
        <v>81</v>
      </c>
      <c r="G95" s="105">
        <v>81</v>
      </c>
      <c r="H95" s="105">
        <v>73</v>
      </c>
      <c r="I95" s="105">
        <v>80</v>
      </c>
      <c r="J95" s="105">
        <v>81</v>
      </c>
      <c r="K95" s="114">
        <f t="shared" si="19"/>
        <v>635</v>
      </c>
      <c r="L95" s="114">
        <f t="shared" si="16"/>
        <v>72</v>
      </c>
      <c r="M95" s="115">
        <f>初二3!L20</f>
        <v>24</v>
      </c>
      <c r="N95" s="114">
        <f t="shared" si="10"/>
        <v>78</v>
      </c>
      <c r="O95" s="114">
        <f t="shared" si="17"/>
        <v>130</v>
      </c>
      <c r="P95" s="114">
        <f t="shared" si="11"/>
        <v>75</v>
      </c>
      <c r="Q95" s="114">
        <f t="shared" si="12"/>
        <v>84</v>
      </c>
      <c r="R95" s="114">
        <f t="shared" si="13"/>
        <v>83</v>
      </c>
      <c r="S95" s="114">
        <f t="shared" si="14"/>
        <v>80</v>
      </c>
      <c r="T95" s="114">
        <f t="shared" si="15"/>
        <v>75</v>
      </c>
      <c r="U95" s="114">
        <f t="shared" si="18"/>
        <v>78</v>
      </c>
    </row>
    <row r="96" customHeight="1" spans="1:21">
      <c r="A96" s="106">
        <v>190320</v>
      </c>
      <c r="B96" s="107" t="s">
        <v>127</v>
      </c>
      <c r="C96" s="108">
        <v>97.5</v>
      </c>
      <c r="D96" s="105">
        <v>114</v>
      </c>
      <c r="E96" s="105">
        <v>101</v>
      </c>
      <c r="F96" s="105">
        <v>84</v>
      </c>
      <c r="G96" s="105">
        <v>85</v>
      </c>
      <c r="H96" s="105">
        <v>98</v>
      </c>
      <c r="I96" s="105">
        <v>92</v>
      </c>
      <c r="J96" s="105">
        <v>90</v>
      </c>
      <c r="K96" s="114">
        <f t="shared" si="19"/>
        <v>761.5</v>
      </c>
      <c r="L96" s="114">
        <f t="shared" si="16"/>
        <v>9</v>
      </c>
      <c r="M96" s="115">
        <f>初二3!L21</f>
        <v>4</v>
      </c>
      <c r="N96" s="114">
        <f t="shared" si="10"/>
        <v>26</v>
      </c>
      <c r="O96" s="114">
        <f t="shared" si="17"/>
        <v>7</v>
      </c>
      <c r="P96" s="114">
        <f t="shared" si="11"/>
        <v>17</v>
      </c>
      <c r="Q96" s="114">
        <f t="shared" si="12"/>
        <v>51</v>
      </c>
      <c r="R96" s="114">
        <f t="shared" si="13"/>
        <v>44</v>
      </c>
      <c r="S96" s="114">
        <f t="shared" si="14"/>
        <v>7</v>
      </c>
      <c r="T96" s="114">
        <f t="shared" si="15"/>
        <v>14</v>
      </c>
      <c r="U96" s="114">
        <f t="shared" si="18"/>
        <v>27</v>
      </c>
    </row>
    <row r="97" customHeight="1" spans="1:21">
      <c r="A97" s="106">
        <v>190321</v>
      </c>
      <c r="B97" s="107" t="s">
        <v>128</v>
      </c>
      <c r="C97" s="108">
        <v>96.5</v>
      </c>
      <c r="D97" s="105">
        <v>94</v>
      </c>
      <c r="E97" s="105">
        <v>93</v>
      </c>
      <c r="F97" s="105">
        <v>76</v>
      </c>
      <c r="G97" s="105">
        <v>82</v>
      </c>
      <c r="H97" s="105">
        <v>90</v>
      </c>
      <c r="I97" s="105">
        <v>89</v>
      </c>
      <c r="J97" s="105">
        <v>83</v>
      </c>
      <c r="K97" s="114">
        <f t="shared" si="19"/>
        <v>703.5</v>
      </c>
      <c r="L97" s="114">
        <f t="shared" si="16"/>
        <v>37</v>
      </c>
      <c r="M97" s="115">
        <f>初二3!L22</f>
        <v>16</v>
      </c>
      <c r="N97" s="114">
        <f t="shared" si="10"/>
        <v>31</v>
      </c>
      <c r="O97" s="114">
        <f t="shared" si="17"/>
        <v>40</v>
      </c>
      <c r="P97" s="114">
        <f t="shared" si="11"/>
        <v>39</v>
      </c>
      <c r="Q97" s="114">
        <f t="shared" si="12"/>
        <v>135</v>
      </c>
      <c r="R97" s="114">
        <f t="shared" si="13"/>
        <v>75</v>
      </c>
      <c r="S97" s="114">
        <f t="shared" si="14"/>
        <v>24</v>
      </c>
      <c r="T97" s="114">
        <f t="shared" si="15"/>
        <v>25</v>
      </c>
      <c r="U97" s="114">
        <f t="shared" si="18"/>
        <v>66</v>
      </c>
    </row>
    <row r="98" customHeight="1" spans="1:21">
      <c r="A98" s="106">
        <v>190322</v>
      </c>
      <c r="B98" s="107" t="s">
        <v>129</v>
      </c>
      <c r="C98" s="108">
        <v>94</v>
      </c>
      <c r="D98" s="105">
        <v>80</v>
      </c>
      <c r="E98" s="105">
        <v>87</v>
      </c>
      <c r="F98" s="105">
        <v>86</v>
      </c>
      <c r="G98" s="105">
        <v>63</v>
      </c>
      <c r="H98" s="105">
        <v>66</v>
      </c>
      <c r="I98" s="105">
        <v>69</v>
      </c>
      <c r="J98" s="105">
        <v>84</v>
      </c>
      <c r="K98" s="114">
        <f t="shared" si="19"/>
        <v>629</v>
      </c>
      <c r="L98" s="114">
        <f t="shared" si="16"/>
        <v>76</v>
      </c>
      <c r="M98" s="115">
        <f>初二3!L23</f>
        <v>25</v>
      </c>
      <c r="N98" s="114">
        <f t="shared" si="10"/>
        <v>47</v>
      </c>
      <c r="O98" s="114">
        <f t="shared" si="17"/>
        <v>66</v>
      </c>
      <c r="P98" s="114">
        <f t="shared" si="11"/>
        <v>66</v>
      </c>
      <c r="Q98" s="114">
        <f t="shared" si="12"/>
        <v>31</v>
      </c>
      <c r="R98" s="114">
        <f t="shared" si="13"/>
        <v>202</v>
      </c>
      <c r="S98" s="114">
        <f t="shared" si="14"/>
        <v>110</v>
      </c>
      <c r="T98" s="114">
        <f t="shared" si="15"/>
        <v>125</v>
      </c>
      <c r="U98" s="114">
        <f t="shared" si="18"/>
        <v>59</v>
      </c>
    </row>
    <row r="99" customHeight="1" spans="1:21">
      <c r="A99" s="106">
        <v>190323</v>
      </c>
      <c r="B99" s="107" t="s">
        <v>130</v>
      </c>
      <c r="C99" s="108">
        <v>83.5</v>
      </c>
      <c r="D99" s="105">
        <v>26</v>
      </c>
      <c r="E99" s="105">
        <v>44</v>
      </c>
      <c r="F99" s="105">
        <v>64</v>
      </c>
      <c r="G99" s="105">
        <v>66</v>
      </c>
      <c r="H99" s="105">
        <v>59</v>
      </c>
      <c r="I99" s="105">
        <v>82</v>
      </c>
      <c r="J99" s="105">
        <v>51</v>
      </c>
      <c r="K99" s="114">
        <f t="shared" si="19"/>
        <v>475.5</v>
      </c>
      <c r="L99" s="114">
        <f t="shared" si="16"/>
        <v>192</v>
      </c>
      <c r="M99" s="115">
        <f>初二3!L24</f>
        <v>37</v>
      </c>
      <c r="N99" s="114">
        <f t="shared" si="10"/>
        <v>119</v>
      </c>
      <c r="O99" s="114">
        <f t="shared" si="17"/>
        <v>240</v>
      </c>
      <c r="P99" s="114">
        <f t="shared" si="11"/>
        <v>230</v>
      </c>
      <c r="Q99" s="114">
        <f t="shared" si="12"/>
        <v>227</v>
      </c>
      <c r="R99" s="114">
        <f t="shared" si="13"/>
        <v>183</v>
      </c>
      <c r="S99" s="114">
        <f t="shared" si="14"/>
        <v>137</v>
      </c>
      <c r="T99" s="114">
        <f t="shared" si="15"/>
        <v>63</v>
      </c>
      <c r="U99" s="114">
        <f t="shared" si="18"/>
        <v>200</v>
      </c>
    </row>
    <row r="100" customHeight="1" spans="1:21">
      <c r="A100" s="106">
        <v>190324</v>
      </c>
      <c r="B100" s="107" t="s">
        <v>131</v>
      </c>
      <c r="C100" s="108">
        <v>77</v>
      </c>
      <c r="D100" s="105">
        <v>39.5</v>
      </c>
      <c r="E100" s="105">
        <v>55.5</v>
      </c>
      <c r="F100" s="105">
        <v>61</v>
      </c>
      <c r="G100" s="105">
        <v>46</v>
      </c>
      <c r="H100" s="105">
        <v>43</v>
      </c>
      <c r="I100" s="105">
        <v>48</v>
      </c>
      <c r="J100" s="105">
        <v>47</v>
      </c>
      <c r="K100" s="114">
        <f t="shared" si="19"/>
        <v>417</v>
      </c>
      <c r="L100" s="114">
        <f t="shared" si="16"/>
        <v>226</v>
      </c>
      <c r="M100" s="115">
        <f>初二3!L25</f>
        <v>38</v>
      </c>
      <c r="N100" s="114">
        <f t="shared" si="10"/>
        <v>165</v>
      </c>
      <c r="O100" s="114">
        <f t="shared" si="17"/>
        <v>205</v>
      </c>
      <c r="P100" s="114">
        <f t="shared" si="11"/>
        <v>191</v>
      </c>
      <c r="Q100" s="114">
        <f t="shared" si="12"/>
        <v>244</v>
      </c>
      <c r="R100" s="114">
        <f t="shared" si="13"/>
        <v>255</v>
      </c>
      <c r="S100" s="114">
        <f t="shared" si="14"/>
        <v>224</v>
      </c>
      <c r="T100" s="114">
        <f t="shared" si="15"/>
        <v>226</v>
      </c>
      <c r="U100" s="114">
        <f t="shared" si="18"/>
        <v>216</v>
      </c>
    </row>
    <row r="101" customHeight="1" spans="1:21">
      <c r="A101" s="106">
        <v>190325</v>
      </c>
      <c r="B101" s="107" t="s">
        <v>132</v>
      </c>
      <c r="C101" s="108">
        <v>99.5</v>
      </c>
      <c r="D101" s="105">
        <v>81</v>
      </c>
      <c r="E101" s="105">
        <v>89.5</v>
      </c>
      <c r="F101" s="105">
        <v>57</v>
      </c>
      <c r="G101" s="105">
        <v>81</v>
      </c>
      <c r="H101" s="105">
        <v>55</v>
      </c>
      <c r="I101" s="105">
        <v>76</v>
      </c>
      <c r="J101" s="105">
        <v>83</v>
      </c>
      <c r="K101" s="114">
        <f t="shared" si="19"/>
        <v>622</v>
      </c>
      <c r="L101" s="114">
        <f t="shared" si="16"/>
        <v>81</v>
      </c>
      <c r="M101" s="115">
        <f>初二3!L26</f>
        <v>26</v>
      </c>
      <c r="N101" s="114">
        <f t="shared" si="10"/>
        <v>18</v>
      </c>
      <c r="O101" s="114">
        <f t="shared" si="17"/>
        <v>62</v>
      </c>
      <c r="P101" s="114">
        <f t="shared" si="11"/>
        <v>49</v>
      </c>
      <c r="Q101" s="114">
        <f t="shared" si="12"/>
        <v>265</v>
      </c>
      <c r="R101" s="114">
        <f t="shared" si="13"/>
        <v>83</v>
      </c>
      <c r="S101" s="114">
        <f t="shared" si="14"/>
        <v>163</v>
      </c>
      <c r="T101" s="114">
        <f t="shared" si="15"/>
        <v>90</v>
      </c>
      <c r="U101" s="114">
        <f t="shared" si="18"/>
        <v>66</v>
      </c>
    </row>
    <row r="102" customHeight="1" spans="1:21">
      <c r="A102" s="106">
        <v>190326</v>
      </c>
      <c r="B102" s="107" t="s">
        <v>133</v>
      </c>
      <c r="C102" s="108">
        <v>81</v>
      </c>
      <c r="D102" s="105">
        <v>73.5</v>
      </c>
      <c r="E102" s="105">
        <v>79.5</v>
      </c>
      <c r="F102" s="105">
        <v>83</v>
      </c>
      <c r="G102" s="105">
        <v>83</v>
      </c>
      <c r="H102" s="105">
        <v>91</v>
      </c>
      <c r="I102" s="105">
        <v>83</v>
      </c>
      <c r="J102" s="105">
        <v>84</v>
      </c>
      <c r="K102" s="114">
        <f t="shared" si="19"/>
        <v>658</v>
      </c>
      <c r="L102" s="114">
        <f t="shared" si="16"/>
        <v>55</v>
      </c>
      <c r="M102" s="115">
        <f>初二3!L27</f>
        <v>20</v>
      </c>
      <c r="N102" s="114">
        <f t="shared" si="10"/>
        <v>134</v>
      </c>
      <c r="O102" s="114">
        <f t="shared" si="17"/>
        <v>99</v>
      </c>
      <c r="P102" s="114">
        <f t="shared" si="11"/>
        <v>94</v>
      </c>
      <c r="Q102" s="114">
        <f t="shared" si="12"/>
        <v>64</v>
      </c>
      <c r="R102" s="114">
        <f t="shared" si="13"/>
        <v>58</v>
      </c>
      <c r="S102" s="114">
        <f t="shared" si="14"/>
        <v>19</v>
      </c>
      <c r="T102" s="114">
        <f t="shared" si="15"/>
        <v>58</v>
      </c>
      <c r="U102" s="114">
        <f t="shared" si="18"/>
        <v>59</v>
      </c>
    </row>
    <row r="103" customHeight="1" spans="1:21">
      <c r="A103" s="106">
        <v>190327</v>
      </c>
      <c r="B103" s="107" t="s">
        <v>134</v>
      </c>
      <c r="C103" s="108">
        <v>95</v>
      </c>
      <c r="D103" s="105">
        <v>102</v>
      </c>
      <c r="E103" s="105">
        <v>98</v>
      </c>
      <c r="F103" s="105">
        <v>75</v>
      </c>
      <c r="G103" s="105">
        <v>89</v>
      </c>
      <c r="H103" s="105">
        <v>95</v>
      </c>
      <c r="I103" s="105">
        <v>88</v>
      </c>
      <c r="J103" s="105">
        <v>93</v>
      </c>
      <c r="K103" s="114">
        <f t="shared" si="19"/>
        <v>735</v>
      </c>
      <c r="L103" s="114">
        <f t="shared" si="16"/>
        <v>18</v>
      </c>
      <c r="M103" s="115">
        <f>初二3!L28</f>
        <v>9</v>
      </c>
      <c r="N103" s="114">
        <f t="shared" si="10"/>
        <v>37</v>
      </c>
      <c r="O103" s="114">
        <f t="shared" si="17"/>
        <v>21</v>
      </c>
      <c r="P103" s="114">
        <f t="shared" si="11"/>
        <v>28</v>
      </c>
      <c r="Q103" s="114">
        <f t="shared" si="12"/>
        <v>147</v>
      </c>
      <c r="R103" s="114">
        <f t="shared" si="13"/>
        <v>21</v>
      </c>
      <c r="S103" s="114">
        <f t="shared" si="14"/>
        <v>9</v>
      </c>
      <c r="T103" s="114">
        <f t="shared" si="15"/>
        <v>31</v>
      </c>
      <c r="U103" s="114">
        <f t="shared" si="18"/>
        <v>13</v>
      </c>
    </row>
    <row r="104" customHeight="1" spans="1:21">
      <c r="A104" s="106">
        <v>190328</v>
      </c>
      <c r="B104" s="107" t="s">
        <v>135</v>
      </c>
      <c r="C104" s="108">
        <v>101</v>
      </c>
      <c r="D104" s="105">
        <v>85</v>
      </c>
      <c r="E104" s="105">
        <v>103</v>
      </c>
      <c r="F104" s="105">
        <v>82</v>
      </c>
      <c r="G104" s="105">
        <v>86</v>
      </c>
      <c r="H104" s="105">
        <v>81</v>
      </c>
      <c r="I104" s="105">
        <v>83</v>
      </c>
      <c r="J104" s="105">
        <v>86</v>
      </c>
      <c r="K104" s="114">
        <f t="shared" si="19"/>
        <v>707</v>
      </c>
      <c r="L104" s="114">
        <f t="shared" si="16"/>
        <v>32</v>
      </c>
      <c r="M104" s="115">
        <f>初二3!L29</f>
        <v>14</v>
      </c>
      <c r="N104" s="114">
        <f t="shared" si="10"/>
        <v>11</v>
      </c>
      <c r="O104" s="114">
        <f t="shared" si="17"/>
        <v>56</v>
      </c>
      <c r="P104" s="114">
        <f t="shared" si="11"/>
        <v>10</v>
      </c>
      <c r="Q104" s="114">
        <f t="shared" si="12"/>
        <v>73</v>
      </c>
      <c r="R104" s="114">
        <f t="shared" si="13"/>
        <v>36</v>
      </c>
      <c r="S104" s="114">
        <f t="shared" si="14"/>
        <v>50</v>
      </c>
      <c r="T104" s="114">
        <f t="shared" si="15"/>
        <v>58</v>
      </c>
      <c r="U104" s="114">
        <f t="shared" si="18"/>
        <v>46</v>
      </c>
    </row>
    <row r="105" customHeight="1" spans="1:21">
      <c r="A105" s="106">
        <v>190329</v>
      </c>
      <c r="B105" s="107" t="s">
        <v>136</v>
      </c>
      <c r="C105" s="108">
        <v>78</v>
      </c>
      <c r="D105" s="105">
        <v>57</v>
      </c>
      <c r="E105" s="105">
        <v>78</v>
      </c>
      <c r="F105" s="105">
        <v>84</v>
      </c>
      <c r="G105" s="105">
        <v>46</v>
      </c>
      <c r="H105" s="105">
        <v>38</v>
      </c>
      <c r="I105" s="105">
        <v>38</v>
      </c>
      <c r="J105" s="105">
        <v>57</v>
      </c>
      <c r="K105" s="114">
        <f t="shared" si="19"/>
        <v>476</v>
      </c>
      <c r="L105" s="114">
        <f t="shared" si="16"/>
        <v>191</v>
      </c>
      <c r="M105" s="115">
        <f>初二3!L30</f>
        <v>36</v>
      </c>
      <c r="N105" s="114">
        <f t="shared" si="10"/>
        <v>155</v>
      </c>
      <c r="O105" s="114">
        <f t="shared" si="17"/>
        <v>159</v>
      </c>
      <c r="P105" s="114">
        <f t="shared" si="11"/>
        <v>98</v>
      </c>
      <c r="Q105" s="114">
        <f t="shared" si="12"/>
        <v>51</v>
      </c>
      <c r="R105" s="114">
        <f t="shared" si="13"/>
        <v>255</v>
      </c>
      <c r="S105" s="114">
        <f t="shared" si="14"/>
        <v>249</v>
      </c>
      <c r="T105" s="114">
        <f t="shared" si="15"/>
        <v>265</v>
      </c>
      <c r="U105" s="114">
        <f t="shared" si="18"/>
        <v>174</v>
      </c>
    </row>
    <row r="106" customHeight="1" spans="1:21">
      <c r="A106" s="106">
        <v>190330</v>
      </c>
      <c r="B106" s="107" t="s">
        <v>137</v>
      </c>
      <c r="C106" s="108">
        <v>90</v>
      </c>
      <c r="D106" s="105">
        <v>62</v>
      </c>
      <c r="E106" s="105">
        <v>88</v>
      </c>
      <c r="F106" s="105">
        <v>85</v>
      </c>
      <c r="G106" s="105">
        <v>63</v>
      </c>
      <c r="H106" s="105">
        <v>60</v>
      </c>
      <c r="I106" s="105">
        <v>76</v>
      </c>
      <c r="J106" s="105">
        <v>80</v>
      </c>
      <c r="K106" s="114">
        <f t="shared" si="19"/>
        <v>604</v>
      </c>
      <c r="L106" s="114">
        <f t="shared" si="16"/>
        <v>100</v>
      </c>
      <c r="M106" s="115">
        <f>初二3!L31</f>
        <v>29</v>
      </c>
      <c r="N106" s="114">
        <f t="shared" si="10"/>
        <v>70</v>
      </c>
      <c r="O106" s="114">
        <f t="shared" si="17"/>
        <v>145</v>
      </c>
      <c r="P106" s="114">
        <f t="shared" si="11"/>
        <v>57</v>
      </c>
      <c r="Q106" s="114">
        <f t="shared" si="12"/>
        <v>39</v>
      </c>
      <c r="R106" s="114">
        <f t="shared" si="13"/>
        <v>202</v>
      </c>
      <c r="S106" s="114">
        <f t="shared" si="14"/>
        <v>134</v>
      </c>
      <c r="T106" s="114">
        <f t="shared" si="15"/>
        <v>90</v>
      </c>
      <c r="U106" s="114">
        <f t="shared" si="18"/>
        <v>81</v>
      </c>
    </row>
    <row r="107" customHeight="1" spans="1:21">
      <c r="A107" s="103">
        <v>190203</v>
      </c>
      <c r="B107" s="104" t="s">
        <v>138</v>
      </c>
      <c r="C107" s="108">
        <v>101</v>
      </c>
      <c r="D107" s="105">
        <v>106.5</v>
      </c>
      <c r="E107" s="105">
        <v>102</v>
      </c>
      <c r="F107" s="105">
        <v>81</v>
      </c>
      <c r="G107" s="105">
        <v>88</v>
      </c>
      <c r="H107" s="105">
        <v>98</v>
      </c>
      <c r="I107" s="105">
        <v>89</v>
      </c>
      <c r="J107" s="105">
        <v>78</v>
      </c>
      <c r="K107" s="114">
        <f t="shared" si="19"/>
        <v>743.5</v>
      </c>
      <c r="L107" s="114">
        <f t="shared" si="16"/>
        <v>14</v>
      </c>
      <c r="M107" s="115">
        <f>初二3!L32</f>
        <v>6</v>
      </c>
      <c r="N107" s="114">
        <f t="shared" si="10"/>
        <v>11</v>
      </c>
      <c r="O107" s="114">
        <f t="shared" si="17"/>
        <v>13</v>
      </c>
      <c r="P107" s="114">
        <f t="shared" si="11"/>
        <v>14</v>
      </c>
      <c r="Q107" s="114">
        <f t="shared" si="12"/>
        <v>84</v>
      </c>
      <c r="R107" s="114">
        <f t="shared" si="13"/>
        <v>25</v>
      </c>
      <c r="S107" s="114">
        <f t="shared" si="14"/>
        <v>7</v>
      </c>
      <c r="T107" s="114">
        <f t="shared" si="15"/>
        <v>25</v>
      </c>
      <c r="U107" s="114">
        <f t="shared" si="18"/>
        <v>90</v>
      </c>
    </row>
    <row r="108" customHeight="1" spans="1:21">
      <c r="A108" s="106">
        <v>190332</v>
      </c>
      <c r="B108" s="107" t="s">
        <v>139</v>
      </c>
      <c r="C108" s="108">
        <v>106.5</v>
      </c>
      <c r="D108" s="105">
        <v>118</v>
      </c>
      <c r="E108" s="105">
        <v>109</v>
      </c>
      <c r="F108" s="105">
        <v>89</v>
      </c>
      <c r="G108" s="105">
        <v>89</v>
      </c>
      <c r="H108" s="105">
        <v>99</v>
      </c>
      <c r="I108" s="105">
        <v>94</v>
      </c>
      <c r="J108" s="105">
        <v>97</v>
      </c>
      <c r="K108" s="114">
        <f t="shared" si="19"/>
        <v>801.5</v>
      </c>
      <c r="L108" s="114">
        <f t="shared" si="16"/>
        <v>2</v>
      </c>
      <c r="M108" s="115">
        <f>初二3!L33</f>
        <v>1</v>
      </c>
      <c r="N108" s="114">
        <f t="shared" si="10"/>
        <v>3</v>
      </c>
      <c r="O108" s="114">
        <f t="shared" si="17"/>
        <v>4</v>
      </c>
      <c r="P108" s="114">
        <f t="shared" si="11"/>
        <v>4</v>
      </c>
      <c r="Q108" s="114">
        <f t="shared" si="12"/>
        <v>16</v>
      </c>
      <c r="R108" s="114">
        <f t="shared" si="13"/>
        <v>21</v>
      </c>
      <c r="S108" s="114">
        <f t="shared" si="14"/>
        <v>2</v>
      </c>
      <c r="T108" s="114">
        <f t="shared" si="15"/>
        <v>8</v>
      </c>
      <c r="U108" s="114">
        <f t="shared" si="18"/>
        <v>6</v>
      </c>
    </row>
    <row r="109" customHeight="1" spans="1:21">
      <c r="A109" s="106">
        <v>190333</v>
      </c>
      <c r="B109" s="107" t="s">
        <v>140</v>
      </c>
      <c r="C109" s="108">
        <v>89</v>
      </c>
      <c r="D109" s="105">
        <v>74</v>
      </c>
      <c r="E109" s="105">
        <v>98.5</v>
      </c>
      <c r="F109" s="105">
        <v>87</v>
      </c>
      <c r="G109" s="105">
        <v>87</v>
      </c>
      <c r="H109" s="105">
        <v>85</v>
      </c>
      <c r="I109" s="105">
        <v>87</v>
      </c>
      <c r="J109" s="105">
        <v>83</v>
      </c>
      <c r="K109" s="114">
        <f t="shared" si="19"/>
        <v>690.5</v>
      </c>
      <c r="L109" s="114">
        <f t="shared" si="16"/>
        <v>40</v>
      </c>
      <c r="M109" s="115">
        <f>初二3!L34</f>
        <v>17</v>
      </c>
      <c r="N109" s="114">
        <f t="shared" si="10"/>
        <v>78</v>
      </c>
      <c r="O109" s="114">
        <f t="shared" si="17"/>
        <v>96</v>
      </c>
      <c r="P109" s="114">
        <f t="shared" si="11"/>
        <v>25</v>
      </c>
      <c r="Q109" s="114">
        <f t="shared" si="12"/>
        <v>27</v>
      </c>
      <c r="R109" s="114">
        <f t="shared" si="13"/>
        <v>31</v>
      </c>
      <c r="S109" s="114">
        <f t="shared" si="14"/>
        <v>40</v>
      </c>
      <c r="T109" s="114">
        <f t="shared" si="15"/>
        <v>36</v>
      </c>
      <c r="U109" s="114">
        <f t="shared" si="18"/>
        <v>66</v>
      </c>
    </row>
    <row r="110" customHeight="1" spans="1:21">
      <c r="A110" s="106">
        <v>190334</v>
      </c>
      <c r="B110" s="107" t="s">
        <v>141</v>
      </c>
      <c r="C110" s="108">
        <v>93</v>
      </c>
      <c r="D110" s="105">
        <v>65</v>
      </c>
      <c r="E110" s="105">
        <v>87.5</v>
      </c>
      <c r="F110" s="105">
        <v>89</v>
      </c>
      <c r="G110" s="105">
        <v>83</v>
      </c>
      <c r="H110" s="105">
        <v>80</v>
      </c>
      <c r="I110" s="105">
        <v>78</v>
      </c>
      <c r="J110" s="105">
        <v>65</v>
      </c>
      <c r="K110" s="114">
        <f t="shared" si="19"/>
        <v>640.5</v>
      </c>
      <c r="L110" s="114">
        <f t="shared" si="16"/>
        <v>66</v>
      </c>
      <c r="M110" s="115">
        <f>初二3!L35</f>
        <v>23</v>
      </c>
      <c r="N110" s="114">
        <f t="shared" si="10"/>
        <v>59</v>
      </c>
      <c r="O110" s="114">
        <f t="shared" si="17"/>
        <v>132</v>
      </c>
      <c r="P110" s="114">
        <f t="shared" si="11"/>
        <v>61</v>
      </c>
      <c r="Q110" s="114">
        <f t="shared" si="12"/>
        <v>16</v>
      </c>
      <c r="R110" s="114">
        <f t="shared" si="13"/>
        <v>58</v>
      </c>
      <c r="S110" s="114">
        <f t="shared" si="14"/>
        <v>52</v>
      </c>
      <c r="T110" s="114">
        <f t="shared" si="15"/>
        <v>79</v>
      </c>
      <c r="U110" s="114">
        <f t="shared" si="18"/>
        <v>144</v>
      </c>
    </row>
    <row r="111" customHeight="1" spans="1:21">
      <c r="A111" s="106">
        <v>190335</v>
      </c>
      <c r="B111" s="107" t="s">
        <v>142</v>
      </c>
      <c r="C111" s="108">
        <v>33.5</v>
      </c>
      <c r="D111" s="105">
        <v>70</v>
      </c>
      <c r="E111" s="105">
        <v>100.5</v>
      </c>
      <c r="F111" s="105"/>
      <c r="G111" s="116"/>
      <c r="H111" s="105">
        <v>50</v>
      </c>
      <c r="I111" s="105">
        <v>67</v>
      </c>
      <c r="J111" s="116"/>
      <c r="K111" s="114">
        <f t="shared" si="19"/>
        <v>321</v>
      </c>
      <c r="L111" s="114">
        <f t="shared" si="16"/>
        <v>267</v>
      </c>
      <c r="M111" s="115">
        <f>初二3!L36</f>
        <v>40</v>
      </c>
      <c r="N111" s="114">
        <f t="shared" si="10"/>
        <v>288</v>
      </c>
      <c r="O111" s="114">
        <f t="shared" si="17"/>
        <v>110</v>
      </c>
      <c r="P111" s="114">
        <f t="shared" si="11"/>
        <v>19</v>
      </c>
      <c r="Q111" s="114" t="e">
        <f t="shared" si="12"/>
        <v>#N/A</v>
      </c>
      <c r="R111" s="114" t="e">
        <f t="shared" si="13"/>
        <v>#N/A</v>
      </c>
      <c r="S111" s="114">
        <f t="shared" si="14"/>
        <v>188</v>
      </c>
      <c r="T111" s="114">
        <f t="shared" si="15"/>
        <v>132</v>
      </c>
      <c r="U111" s="114" t="e">
        <f t="shared" si="18"/>
        <v>#N/A</v>
      </c>
    </row>
    <row r="112" customHeight="1" spans="1:21">
      <c r="A112" s="106">
        <v>190336</v>
      </c>
      <c r="B112" s="107" t="s">
        <v>143</v>
      </c>
      <c r="C112" s="108">
        <v>94</v>
      </c>
      <c r="D112" s="105">
        <v>76</v>
      </c>
      <c r="E112" s="105">
        <v>82</v>
      </c>
      <c r="F112" s="105">
        <v>79</v>
      </c>
      <c r="G112" s="105">
        <v>70</v>
      </c>
      <c r="H112" s="105">
        <v>80</v>
      </c>
      <c r="I112" s="105">
        <v>84</v>
      </c>
      <c r="J112" s="105">
        <v>91</v>
      </c>
      <c r="K112" s="114">
        <f t="shared" si="19"/>
        <v>656</v>
      </c>
      <c r="L112" s="114">
        <f t="shared" si="16"/>
        <v>57</v>
      </c>
      <c r="M112" s="115">
        <f>初二3!L37</f>
        <v>21</v>
      </c>
      <c r="N112" s="114">
        <f t="shared" si="10"/>
        <v>47</v>
      </c>
      <c r="O112" s="114">
        <f t="shared" si="17"/>
        <v>87</v>
      </c>
      <c r="P112" s="114">
        <f t="shared" si="11"/>
        <v>87</v>
      </c>
      <c r="Q112" s="114">
        <f t="shared" si="12"/>
        <v>103</v>
      </c>
      <c r="R112" s="114">
        <f t="shared" si="13"/>
        <v>156</v>
      </c>
      <c r="S112" s="114">
        <f t="shared" si="14"/>
        <v>52</v>
      </c>
      <c r="T112" s="114">
        <f t="shared" si="15"/>
        <v>51</v>
      </c>
      <c r="U112" s="114">
        <f t="shared" si="18"/>
        <v>21</v>
      </c>
    </row>
    <row r="113" customHeight="1" spans="1:21">
      <c r="A113" s="106">
        <v>190337</v>
      </c>
      <c r="B113" s="107" t="s">
        <v>144</v>
      </c>
      <c r="C113" s="108">
        <v>73.5</v>
      </c>
      <c r="D113" s="105">
        <v>20</v>
      </c>
      <c r="E113" s="105">
        <v>35</v>
      </c>
      <c r="F113" s="105">
        <v>64</v>
      </c>
      <c r="G113" s="105">
        <v>62</v>
      </c>
      <c r="H113" s="105">
        <v>55</v>
      </c>
      <c r="I113" s="105">
        <v>55</v>
      </c>
      <c r="J113" s="105">
        <v>52</v>
      </c>
      <c r="K113" s="114">
        <f t="shared" si="19"/>
        <v>416.5</v>
      </c>
      <c r="L113" s="114">
        <f t="shared" si="16"/>
        <v>227</v>
      </c>
      <c r="M113" s="115">
        <f>初二3!L38</f>
        <v>39</v>
      </c>
      <c r="N113" s="114">
        <f t="shared" si="10"/>
        <v>187</v>
      </c>
      <c r="O113" s="114">
        <f t="shared" si="17"/>
        <v>254</v>
      </c>
      <c r="P113" s="114">
        <f t="shared" si="11"/>
        <v>259</v>
      </c>
      <c r="Q113" s="114">
        <f t="shared" si="12"/>
        <v>227</v>
      </c>
      <c r="R113" s="114">
        <f t="shared" si="13"/>
        <v>210</v>
      </c>
      <c r="S113" s="114">
        <f t="shared" si="14"/>
        <v>163</v>
      </c>
      <c r="T113" s="114">
        <f t="shared" si="15"/>
        <v>199</v>
      </c>
      <c r="U113" s="114">
        <f t="shared" si="18"/>
        <v>192</v>
      </c>
    </row>
    <row r="114" customHeight="1" spans="1:21">
      <c r="A114" s="103">
        <v>190534</v>
      </c>
      <c r="B114" s="104" t="s">
        <v>145</v>
      </c>
      <c r="C114" s="108">
        <v>93.5</v>
      </c>
      <c r="D114" s="105">
        <v>76</v>
      </c>
      <c r="E114" s="105">
        <v>109.5</v>
      </c>
      <c r="F114" s="105">
        <v>85</v>
      </c>
      <c r="G114" s="105">
        <v>84</v>
      </c>
      <c r="H114" s="105">
        <v>89</v>
      </c>
      <c r="I114" s="105">
        <v>94</v>
      </c>
      <c r="J114" s="105">
        <v>92</v>
      </c>
      <c r="K114" s="114">
        <f t="shared" si="19"/>
        <v>723</v>
      </c>
      <c r="L114" s="114">
        <f t="shared" si="16"/>
        <v>24</v>
      </c>
      <c r="M114" s="115">
        <f>初二3!L39</f>
        <v>12</v>
      </c>
      <c r="N114" s="114">
        <f t="shared" si="10"/>
        <v>52</v>
      </c>
      <c r="O114" s="114">
        <f t="shared" si="17"/>
        <v>87</v>
      </c>
      <c r="P114" s="114">
        <f t="shared" si="11"/>
        <v>2</v>
      </c>
      <c r="Q114" s="114">
        <f t="shared" si="12"/>
        <v>39</v>
      </c>
      <c r="R114" s="114">
        <f t="shared" si="13"/>
        <v>51</v>
      </c>
      <c r="S114" s="114">
        <f t="shared" si="14"/>
        <v>29</v>
      </c>
      <c r="T114" s="114">
        <f t="shared" si="15"/>
        <v>8</v>
      </c>
      <c r="U114" s="114">
        <f t="shared" si="18"/>
        <v>16</v>
      </c>
    </row>
    <row r="115" customHeight="1" spans="1:21">
      <c r="A115" s="103">
        <v>190627</v>
      </c>
      <c r="B115" s="104" t="s">
        <v>146</v>
      </c>
      <c r="C115" s="108">
        <v>92</v>
      </c>
      <c r="D115" s="105">
        <v>99.5</v>
      </c>
      <c r="E115" s="105">
        <v>104</v>
      </c>
      <c r="F115" s="105">
        <v>84</v>
      </c>
      <c r="G115" s="105">
        <v>82</v>
      </c>
      <c r="H115" s="105">
        <v>79</v>
      </c>
      <c r="I115" s="105">
        <v>88</v>
      </c>
      <c r="J115" s="105">
        <v>85</v>
      </c>
      <c r="K115" s="114">
        <f t="shared" si="19"/>
        <v>713.5</v>
      </c>
      <c r="L115" s="114">
        <f t="shared" si="16"/>
        <v>29</v>
      </c>
      <c r="M115" s="115">
        <f>初二3!L40</f>
        <v>13</v>
      </c>
      <c r="N115" s="114">
        <f t="shared" si="10"/>
        <v>61</v>
      </c>
      <c r="O115" s="114">
        <f t="shared" si="17"/>
        <v>28</v>
      </c>
      <c r="P115" s="114">
        <f t="shared" si="11"/>
        <v>8</v>
      </c>
      <c r="Q115" s="114">
        <f t="shared" si="12"/>
        <v>51</v>
      </c>
      <c r="R115" s="114">
        <f t="shared" si="13"/>
        <v>75</v>
      </c>
      <c r="S115" s="114">
        <f t="shared" si="14"/>
        <v>60</v>
      </c>
      <c r="T115" s="114">
        <f t="shared" si="15"/>
        <v>31</v>
      </c>
      <c r="U115" s="114">
        <f t="shared" si="18"/>
        <v>51</v>
      </c>
    </row>
    <row r="116" customHeight="1" spans="1:21">
      <c r="A116" s="103">
        <v>190720</v>
      </c>
      <c r="B116" s="104" t="s">
        <v>147</v>
      </c>
      <c r="C116" s="108">
        <v>98</v>
      </c>
      <c r="D116" s="105">
        <v>92.5</v>
      </c>
      <c r="E116" s="105">
        <v>93.5</v>
      </c>
      <c r="F116" s="105">
        <v>82</v>
      </c>
      <c r="G116" s="105">
        <v>86</v>
      </c>
      <c r="H116" s="105">
        <v>95</v>
      </c>
      <c r="I116" s="105">
        <v>93</v>
      </c>
      <c r="J116" s="105">
        <v>92</v>
      </c>
      <c r="K116" s="114">
        <f t="shared" si="19"/>
        <v>732</v>
      </c>
      <c r="L116" s="114">
        <f t="shared" si="16"/>
        <v>19</v>
      </c>
      <c r="M116" s="115">
        <f>初二3!L41</f>
        <v>10</v>
      </c>
      <c r="N116" s="114">
        <f t="shared" si="10"/>
        <v>23</v>
      </c>
      <c r="O116" s="114">
        <f t="shared" si="17"/>
        <v>42</v>
      </c>
      <c r="P116" s="114">
        <f t="shared" si="11"/>
        <v>38</v>
      </c>
      <c r="Q116" s="114">
        <f t="shared" si="12"/>
        <v>73</v>
      </c>
      <c r="R116" s="114">
        <f t="shared" si="13"/>
        <v>36</v>
      </c>
      <c r="S116" s="114">
        <f t="shared" si="14"/>
        <v>9</v>
      </c>
      <c r="T116" s="114">
        <f t="shared" si="15"/>
        <v>11</v>
      </c>
      <c r="U116" s="114">
        <f t="shared" si="18"/>
        <v>16</v>
      </c>
    </row>
    <row r="117" customHeight="1" spans="1:21">
      <c r="A117" s="111">
        <v>190401</v>
      </c>
      <c r="B117" s="112" t="s">
        <v>148</v>
      </c>
      <c r="C117" s="105">
        <v>56.5</v>
      </c>
      <c r="D117" s="105">
        <v>24</v>
      </c>
      <c r="E117" s="105">
        <v>29</v>
      </c>
      <c r="F117" s="105">
        <v>46</v>
      </c>
      <c r="G117" s="105">
        <v>39</v>
      </c>
      <c r="H117" s="105">
        <v>20</v>
      </c>
      <c r="I117" s="105">
        <v>33</v>
      </c>
      <c r="J117" s="105">
        <v>23</v>
      </c>
      <c r="K117" s="114">
        <f t="shared" si="19"/>
        <v>270.5</v>
      </c>
      <c r="L117" s="149">
        <f t="shared" si="16"/>
        <v>285</v>
      </c>
      <c r="M117" s="149">
        <f>初二4!L2</f>
        <v>34</v>
      </c>
      <c r="N117" s="114">
        <f t="shared" si="10"/>
        <v>266</v>
      </c>
      <c r="O117" s="114">
        <f t="shared" si="17"/>
        <v>246</v>
      </c>
      <c r="P117" s="114">
        <f t="shared" si="11"/>
        <v>275</v>
      </c>
      <c r="Q117" s="114">
        <f t="shared" si="12"/>
        <v>287</v>
      </c>
      <c r="R117" s="114">
        <f t="shared" si="13"/>
        <v>272</v>
      </c>
      <c r="S117" s="114">
        <f t="shared" si="14"/>
        <v>290</v>
      </c>
      <c r="T117" s="114">
        <f t="shared" si="15"/>
        <v>272</v>
      </c>
      <c r="U117" s="114">
        <f t="shared" si="18"/>
        <v>289</v>
      </c>
    </row>
    <row r="118" customHeight="1" spans="1:21">
      <c r="A118" s="106">
        <v>190402</v>
      </c>
      <c r="B118" s="107" t="s">
        <v>149</v>
      </c>
      <c r="C118" s="105">
        <v>90</v>
      </c>
      <c r="D118" s="105">
        <v>89</v>
      </c>
      <c r="E118" s="105">
        <v>88.5</v>
      </c>
      <c r="F118" s="105">
        <v>82</v>
      </c>
      <c r="G118" s="105">
        <v>77</v>
      </c>
      <c r="H118" s="105">
        <v>80</v>
      </c>
      <c r="I118" s="105">
        <v>81</v>
      </c>
      <c r="J118" s="105">
        <v>91</v>
      </c>
      <c r="K118" s="114">
        <f t="shared" si="19"/>
        <v>678.5</v>
      </c>
      <c r="L118" s="114">
        <f t="shared" si="16"/>
        <v>46</v>
      </c>
      <c r="M118" s="115">
        <f>初二4!L3</f>
        <v>4</v>
      </c>
      <c r="N118" s="114">
        <f t="shared" si="10"/>
        <v>70</v>
      </c>
      <c r="O118" s="114">
        <f t="shared" si="17"/>
        <v>49</v>
      </c>
      <c r="P118" s="114">
        <f t="shared" si="11"/>
        <v>53</v>
      </c>
      <c r="Q118" s="114">
        <f t="shared" si="12"/>
        <v>73</v>
      </c>
      <c r="R118" s="114">
        <f t="shared" si="13"/>
        <v>113</v>
      </c>
      <c r="S118" s="114">
        <f t="shared" si="14"/>
        <v>52</v>
      </c>
      <c r="T118" s="114">
        <f t="shared" si="15"/>
        <v>71</v>
      </c>
      <c r="U118" s="114">
        <f t="shared" si="18"/>
        <v>21</v>
      </c>
    </row>
    <row r="119" customHeight="1" spans="1:21">
      <c r="A119" s="106">
        <v>190403</v>
      </c>
      <c r="B119" s="107" t="s">
        <v>150</v>
      </c>
      <c r="C119" s="105">
        <v>70</v>
      </c>
      <c r="D119" s="105">
        <v>13</v>
      </c>
      <c r="E119" s="105">
        <v>47.5</v>
      </c>
      <c r="F119" s="105">
        <v>58</v>
      </c>
      <c r="G119" s="105">
        <v>38</v>
      </c>
      <c r="H119" s="105">
        <v>35</v>
      </c>
      <c r="I119" s="105">
        <v>46</v>
      </c>
      <c r="J119" s="105">
        <v>38</v>
      </c>
      <c r="K119" s="114">
        <f t="shared" si="19"/>
        <v>345.5</v>
      </c>
      <c r="L119" s="114">
        <f t="shared" si="16"/>
        <v>259</v>
      </c>
      <c r="M119" s="115">
        <f>初二4!L4</f>
        <v>30</v>
      </c>
      <c r="N119" s="114">
        <f t="shared" si="10"/>
        <v>204</v>
      </c>
      <c r="O119" s="114">
        <f t="shared" si="17"/>
        <v>272</v>
      </c>
      <c r="P119" s="114">
        <f t="shared" si="11"/>
        <v>222</v>
      </c>
      <c r="Q119" s="114">
        <f t="shared" si="12"/>
        <v>258</v>
      </c>
      <c r="R119" s="114">
        <f t="shared" si="13"/>
        <v>276</v>
      </c>
      <c r="S119" s="114">
        <f t="shared" si="14"/>
        <v>257</v>
      </c>
      <c r="T119" s="114">
        <f t="shared" si="15"/>
        <v>233</v>
      </c>
      <c r="U119" s="114">
        <f t="shared" si="18"/>
        <v>254</v>
      </c>
    </row>
    <row r="120" customHeight="1" spans="1:21">
      <c r="A120" s="106">
        <v>190404</v>
      </c>
      <c r="B120" s="107" t="s">
        <v>151</v>
      </c>
      <c r="C120" s="105">
        <v>74</v>
      </c>
      <c r="D120" s="105">
        <v>74</v>
      </c>
      <c r="E120" s="105">
        <v>52</v>
      </c>
      <c r="F120" s="105">
        <v>62</v>
      </c>
      <c r="G120" s="105">
        <v>77</v>
      </c>
      <c r="H120" s="105">
        <v>70</v>
      </c>
      <c r="I120" s="105">
        <v>73</v>
      </c>
      <c r="J120" s="105">
        <v>72</v>
      </c>
      <c r="K120" s="114">
        <f t="shared" si="19"/>
        <v>554</v>
      </c>
      <c r="L120" s="114">
        <f t="shared" si="16"/>
        <v>132</v>
      </c>
      <c r="M120" s="115">
        <f>初二4!L5</f>
        <v>14</v>
      </c>
      <c r="N120" s="114">
        <f t="shared" si="10"/>
        <v>184</v>
      </c>
      <c r="O120" s="114">
        <f t="shared" si="17"/>
        <v>96</v>
      </c>
      <c r="P120" s="114">
        <f t="shared" si="11"/>
        <v>204</v>
      </c>
      <c r="Q120" s="114">
        <f t="shared" si="12"/>
        <v>240</v>
      </c>
      <c r="R120" s="114">
        <f t="shared" si="13"/>
        <v>113</v>
      </c>
      <c r="S120" s="114">
        <f t="shared" si="14"/>
        <v>93</v>
      </c>
      <c r="T120" s="114">
        <f t="shared" si="15"/>
        <v>104</v>
      </c>
      <c r="U120" s="114">
        <f t="shared" si="18"/>
        <v>121</v>
      </c>
    </row>
    <row r="121" customHeight="1" spans="1:21">
      <c r="A121" s="106">
        <v>190405</v>
      </c>
      <c r="B121" s="107" t="s">
        <v>152</v>
      </c>
      <c r="C121" s="105">
        <v>3</v>
      </c>
      <c r="D121" s="105">
        <v>12</v>
      </c>
      <c r="E121" s="105">
        <v>39</v>
      </c>
      <c r="F121" s="105">
        <v>44</v>
      </c>
      <c r="G121" s="105">
        <v>24</v>
      </c>
      <c r="H121" s="105">
        <v>22</v>
      </c>
      <c r="I121" s="105">
        <v>47</v>
      </c>
      <c r="J121" s="105">
        <v>22</v>
      </c>
      <c r="K121" s="114">
        <f t="shared" si="19"/>
        <v>213</v>
      </c>
      <c r="L121" s="114">
        <f t="shared" si="16"/>
        <v>298</v>
      </c>
      <c r="M121" s="115">
        <f>初二4!L6</f>
        <v>35</v>
      </c>
      <c r="N121" s="114">
        <f t="shared" si="10"/>
        <v>304</v>
      </c>
      <c r="O121" s="114">
        <f t="shared" si="17"/>
        <v>276</v>
      </c>
      <c r="P121" s="114">
        <f t="shared" si="11"/>
        <v>251</v>
      </c>
      <c r="Q121" s="114">
        <f t="shared" si="12"/>
        <v>291</v>
      </c>
      <c r="R121" s="114">
        <f t="shared" si="13"/>
        <v>292</v>
      </c>
      <c r="S121" s="114">
        <f t="shared" si="14"/>
        <v>285</v>
      </c>
      <c r="T121" s="114">
        <f t="shared" si="15"/>
        <v>229</v>
      </c>
      <c r="U121" s="114">
        <f t="shared" si="18"/>
        <v>290</v>
      </c>
    </row>
    <row r="122" customHeight="1" spans="1:21">
      <c r="A122" s="106">
        <v>190406</v>
      </c>
      <c r="B122" s="107" t="s">
        <v>153</v>
      </c>
      <c r="C122" s="105">
        <v>95</v>
      </c>
      <c r="D122" s="105">
        <v>60</v>
      </c>
      <c r="E122" s="105">
        <v>76.5</v>
      </c>
      <c r="F122" s="105">
        <v>70</v>
      </c>
      <c r="G122" s="105">
        <v>83</v>
      </c>
      <c r="H122" s="105">
        <v>82</v>
      </c>
      <c r="I122" s="105">
        <v>82</v>
      </c>
      <c r="J122" s="105">
        <v>75</v>
      </c>
      <c r="K122" s="114">
        <f t="shared" si="19"/>
        <v>623.5</v>
      </c>
      <c r="L122" s="114">
        <f t="shared" si="16"/>
        <v>80</v>
      </c>
      <c r="M122" s="115">
        <f>初二4!L7</f>
        <v>6</v>
      </c>
      <c r="N122" s="114">
        <f t="shared" si="10"/>
        <v>37</v>
      </c>
      <c r="O122" s="114">
        <f t="shared" si="17"/>
        <v>153</v>
      </c>
      <c r="P122" s="114">
        <f t="shared" si="11"/>
        <v>106</v>
      </c>
      <c r="Q122" s="114">
        <f t="shared" si="12"/>
        <v>190</v>
      </c>
      <c r="R122" s="114">
        <f t="shared" si="13"/>
        <v>58</v>
      </c>
      <c r="S122" s="114">
        <f t="shared" si="14"/>
        <v>46</v>
      </c>
      <c r="T122" s="114">
        <f t="shared" si="15"/>
        <v>63</v>
      </c>
      <c r="U122" s="114">
        <f t="shared" si="18"/>
        <v>109</v>
      </c>
    </row>
    <row r="123" customHeight="1" spans="1:21">
      <c r="A123" s="106">
        <v>190407</v>
      </c>
      <c r="B123" s="107" t="s">
        <v>154</v>
      </c>
      <c r="C123" s="105">
        <v>86</v>
      </c>
      <c r="D123" s="105">
        <v>47.5</v>
      </c>
      <c r="E123" s="105">
        <v>45.5</v>
      </c>
      <c r="F123" s="105">
        <v>66</v>
      </c>
      <c r="G123" s="105">
        <v>88</v>
      </c>
      <c r="H123" s="105">
        <v>53</v>
      </c>
      <c r="I123" s="105">
        <v>52</v>
      </c>
      <c r="J123" s="105">
        <v>47</v>
      </c>
      <c r="K123" s="114">
        <f t="shared" si="19"/>
        <v>485</v>
      </c>
      <c r="L123" s="114">
        <f t="shared" si="16"/>
        <v>182</v>
      </c>
      <c r="M123" s="115">
        <f>初二4!L8</f>
        <v>20</v>
      </c>
      <c r="N123" s="114">
        <f t="shared" si="10"/>
        <v>100</v>
      </c>
      <c r="O123" s="114">
        <f t="shared" si="17"/>
        <v>184</v>
      </c>
      <c r="P123" s="114">
        <f t="shared" si="11"/>
        <v>224</v>
      </c>
      <c r="Q123" s="114">
        <f t="shared" si="12"/>
        <v>216</v>
      </c>
      <c r="R123" s="114">
        <f t="shared" si="13"/>
        <v>25</v>
      </c>
      <c r="S123" s="114">
        <f t="shared" si="14"/>
        <v>173</v>
      </c>
      <c r="T123" s="114">
        <f t="shared" si="15"/>
        <v>218</v>
      </c>
      <c r="U123" s="114">
        <f t="shared" si="18"/>
        <v>216</v>
      </c>
    </row>
    <row r="124" customHeight="1" spans="1:21">
      <c r="A124" s="106">
        <v>190408</v>
      </c>
      <c r="B124" s="107" t="s">
        <v>155</v>
      </c>
      <c r="C124" s="105">
        <v>94.5</v>
      </c>
      <c r="D124" s="105">
        <v>100</v>
      </c>
      <c r="E124" s="105">
        <v>93</v>
      </c>
      <c r="F124" s="105">
        <v>78</v>
      </c>
      <c r="G124" s="105">
        <v>92</v>
      </c>
      <c r="H124" s="105">
        <v>83</v>
      </c>
      <c r="I124" s="105">
        <v>78</v>
      </c>
      <c r="J124" s="105">
        <v>87</v>
      </c>
      <c r="K124" s="114">
        <f t="shared" si="19"/>
        <v>705.5</v>
      </c>
      <c r="L124" s="114">
        <f t="shared" si="16"/>
        <v>34</v>
      </c>
      <c r="M124" s="115">
        <f>初二4!L9</f>
        <v>2</v>
      </c>
      <c r="N124" s="114">
        <f t="shared" si="10"/>
        <v>41</v>
      </c>
      <c r="O124" s="114">
        <f t="shared" si="17"/>
        <v>24</v>
      </c>
      <c r="P124" s="114">
        <f t="shared" si="11"/>
        <v>39</v>
      </c>
      <c r="Q124" s="114">
        <f t="shared" si="12"/>
        <v>114</v>
      </c>
      <c r="R124" s="114">
        <f t="shared" si="13"/>
        <v>8</v>
      </c>
      <c r="S124" s="114">
        <f t="shared" si="14"/>
        <v>43</v>
      </c>
      <c r="T124" s="114">
        <f t="shared" si="15"/>
        <v>79</v>
      </c>
      <c r="U124" s="114">
        <f t="shared" si="18"/>
        <v>36</v>
      </c>
    </row>
    <row r="125" customHeight="1" spans="1:21">
      <c r="A125" s="106">
        <v>190409</v>
      </c>
      <c r="B125" s="107" t="s">
        <v>156</v>
      </c>
      <c r="C125" s="105">
        <v>82.5</v>
      </c>
      <c r="D125" s="105">
        <v>16</v>
      </c>
      <c r="E125" s="105">
        <v>30.5</v>
      </c>
      <c r="F125" s="105">
        <v>68</v>
      </c>
      <c r="G125" s="105">
        <v>65</v>
      </c>
      <c r="H125" s="105">
        <v>26</v>
      </c>
      <c r="I125" s="105">
        <v>45</v>
      </c>
      <c r="J125" s="105">
        <v>30</v>
      </c>
      <c r="K125" s="114">
        <f t="shared" si="19"/>
        <v>363</v>
      </c>
      <c r="L125" s="114">
        <f t="shared" si="16"/>
        <v>250</v>
      </c>
      <c r="M125" s="115">
        <f>初二4!L10</f>
        <v>28</v>
      </c>
      <c r="N125" s="114">
        <f t="shared" si="10"/>
        <v>125</v>
      </c>
      <c r="O125" s="114">
        <f t="shared" si="17"/>
        <v>263</v>
      </c>
      <c r="P125" s="114">
        <f t="shared" si="11"/>
        <v>271</v>
      </c>
      <c r="Q125" s="114">
        <f t="shared" si="12"/>
        <v>202</v>
      </c>
      <c r="R125" s="114">
        <f t="shared" si="13"/>
        <v>191</v>
      </c>
      <c r="S125" s="114">
        <f t="shared" si="14"/>
        <v>275</v>
      </c>
      <c r="T125" s="114">
        <f t="shared" si="15"/>
        <v>241</v>
      </c>
      <c r="U125" s="114">
        <f t="shared" si="18"/>
        <v>277</v>
      </c>
    </row>
    <row r="126" customHeight="1" spans="1:21">
      <c r="A126" s="106">
        <v>190410</v>
      </c>
      <c r="B126" s="107" t="s">
        <v>157</v>
      </c>
      <c r="C126" s="105">
        <v>74</v>
      </c>
      <c r="D126" s="105">
        <v>34</v>
      </c>
      <c r="E126" s="105">
        <v>50</v>
      </c>
      <c r="F126" s="105">
        <v>65</v>
      </c>
      <c r="G126" s="105">
        <v>56</v>
      </c>
      <c r="H126" s="105">
        <v>47</v>
      </c>
      <c r="I126" s="105">
        <v>66</v>
      </c>
      <c r="J126" s="105">
        <v>43</v>
      </c>
      <c r="K126" s="114">
        <f t="shared" si="19"/>
        <v>435</v>
      </c>
      <c r="L126" s="114">
        <f t="shared" si="16"/>
        <v>217</v>
      </c>
      <c r="M126" s="115">
        <f>初二4!L11</f>
        <v>24</v>
      </c>
      <c r="N126" s="114">
        <f t="shared" si="10"/>
        <v>184</v>
      </c>
      <c r="O126" s="114">
        <f t="shared" si="17"/>
        <v>217</v>
      </c>
      <c r="P126" s="114">
        <f t="shared" si="11"/>
        <v>212</v>
      </c>
      <c r="Q126" s="114">
        <f t="shared" si="12"/>
        <v>223</v>
      </c>
      <c r="R126" s="114">
        <f t="shared" si="13"/>
        <v>229</v>
      </c>
      <c r="S126" s="114">
        <f t="shared" si="14"/>
        <v>203</v>
      </c>
      <c r="T126" s="114">
        <f t="shared" si="15"/>
        <v>137</v>
      </c>
      <c r="U126" s="114">
        <f t="shared" si="18"/>
        <v>234</v>
      </c>
    </row>
    <row r="127" customHeight="1" spans="1:21">
      <c r="A127" s="106">
        <v>190411</v>
      </c>
      <c r="B127" s="107" t="s">
        <v>158</v>
      </c>
      <c r="C127" s="105">
        <v>86</v>
      </c>
      <c r="D127" s="105">
        <v>60</v>
      </c>
      <c r="E127" s="105">
        <v>49</v>
      </c>
      <c r="F127" s="105">
        <v>63</v>
      </c>
      <c r="G127" s="105">
        <v>61</v>
      </c>
      <c r="H127" s="105">
        <v>57</v>
      </c>
      <c r="I127" s="105">
        <v>53</v>
      </c>
      <c r="J127" s="105">
        <v>70</v>
      </c>
      <c r="K127" s="114">
        <f t="shared" si="19"/>
        <v>499</v>
      </c>
      <c r="L127" s="114">
        <f t="shared" si="16"/>
        <v>172</v>
      </c>
      <c r="M127" s="115">
        <f>初二4!L12</f>
        <v>18</v>
      </c>
      <c r="N127" s="114">
        <f t="shared" si="10"/>
        <v>100</v>
      </c>
      <c r="O127" s="114">
        <f t="shared" si="17"/>
        <v>153</v>
      </c>
      <c r="P127" s="114">
        <f t="shared" si="11"/>
        <v>213</v>
      </c>
      <c r="Q127" s="114">
        <f t="shared" si="12"/>
        <v>231</v>
      </c>
      <c r="R127" s="114">
        <f t="shared" si="13"/>
        <v>215</v>
      </c>
      <c r="S127" s="114">
        <f t="shared" si="14"/>
        <v>154</v>
      </c>
      <c r="T127" s="114">
        <f t="shared" si="15"/>
        <v>211</v>
      </c>
      <c r="U127" s="114">
        <f t="shared" si="18"/>
        <v>129</v>
      </c>
    </row>
    <row r="128" customHeight="1" spans="1:21">
      <c r="A128" s="106">
        <v>190412</v>
      </c>
      <c r="B128" s="107" t="s">
        <v>159</v>
      </c>
      <c r="C128" s="105">
        <v>97</v>
      </c>
      <c r="D128" s="105">
        <v>68.5</v>
      </c>
      <c r="E128" s="105">
        <v>69</v>
      </c>
      <c r="F128" s="105">
        <v>84</v>
      </c>
      <c r="G128" s="105">
        <v>75</v>
      </c>
      <c r="H128" s="105">
        <v>64</v>
      </c>
      <c r="I128" s="105">
        <v>87</v>
      </c>
      <c r="J128" s="105">
        <v>57</v>
      </c>
      <c r="K128" s="114">
        <f t="shared" si="19"/>
        <v>601.5</v>
      </c>
      <c r="L128" s="114">
        <f t="shared" si="16"/>
        <v>103</v>
      </c>
      <c r="M128" s="115">
        <f>初二4!L13</f>
        <v>10</v>
      </c>
      <c r="N128" s="114">
        <f t="shared" si="10"/>
        <v>28</v>
      </c>
      <c r="O128" s="114">
        <f t="shared" si="17"/>
        <v>117</v>
      </c>
      <c r="P128" s="114">
        <f t="shared" si="11"/>
        <v>130</v>
      </c>
      <c r="Q128" s="114">
        <f t="shared" si="12"/>
        <v>51</v>
      </c>
      <c r="R128" s="114">
        <f t="shared" si="13"/>
        <v>123</v>
      </c>
      <c r="S128" s="114">
        <f t="shared" si="14"/>
        <v>119</v>
      </c>
      <c r="T128" s="114">
        <f t="shared" si="15"/>
        <v>36</v>
      </c>
      <c r="U128" s="114">
        <f t="shared" si="18"/>
        <v>174</v>
      </c>
    </row>
    <row r="129" customHeight="1" spans="1:21">
      <c r="A129" s="106">
        <v>190413</v>
      </c>
      <c r="B129" s="107" t="s">
        <v>160</v>
      </c>
      <c r="C129" s="105">
        <v>94</v>
      </c>
      <c r="D129" s="105">
        <v>54.5</v>
      </c>
      <c r="E129" s="105">
        <v>77</v>
      </c>
      <c r="F129" s="105">
        <v>75</v>
      </c>
      <c r="G129" s="105">
        <v>73</v>
      </c>
      <c r="H129" s="105">
        <v>65</v>
      </c>
      <c r="I129" s="105">
        <v>59</v>
      </c>
      <c r="J129" s="105">
        <v>65</v>
      </c>
      <c r="K129" s="114">
        <f t="shared" si="19"/>
        <v>562.5</v>
      </c>
      <c r="L129" s="114">
        <f t="shared" si="16"/>
        <v>130</v>
      </c>
      <c r="M129" s="115">
        <f>初二4!L14</f>
        <v>13</v>
      </c>
      <c r="N129" s="114">
        <f t="shared" ref="N129:N192" si="20">RANK(C129,$C$2:$C$308,0)</f>
        <v>47</v>
      </c>
      <c r="O129" s="114">
        <f t="shared" si="17"/>
        <v>167</v>
      </c>
      <c r="P129" s="114">
        <f t="shared" ref="P129:P192" si="21">RANK(E129,$E$2:$E$308,0)</f>
        <v>100</v>
      </c>
      <c r="Q129" s="114">
        <f t="shared" ref="Q129:Q192" si="22">RANK(F129,$F$2:$F$308,0)</f>
        <v>147</v>
      </c>
      <c r="R129" s="114">
        <f t="shared" ref="R129:R192" si="23">RANK(G129,$G$2:$G$308,0)</f>
        <v>141</v>
      </c>
      <c r="S129" s="114">
        <f t="shared" ref="S129:S192" si="24">RANK(H129,$H$2:$H$308,0)</f>
        <v>115</v>
      </c>
      <c r="T129" s="114">
        <f t="shared" ref="T129:T192" si="25">RANK(I129,$I$2:$I$308,0)</f>
        <v>181</v>
      </c>
      <c r="U129" s="114">
        <f t="shared" si="18"/>
        <v>144</v>
      </c>
    </row>
    <row r="130" customHeight="1" spans="1:21">
      <c r="A130" s="106">
        <v>190414</v>
      </c>
      <c r="B130" s="107" t="s">
        <v>161</v>
      </c>
      <c r="C130" s="105">
        <v>87</v>
      </c>
      <c r="D130" s="105">
        <v>60.5</v>
      </c>
      <c r="E130" s="105">
        <v>41.5</v>
      </c>
      <c r="F130" s="105">
        <v>67</v>
      </c>
      <c r="G130" s="105">
        <v>69</v>
      </c>
      <c r="H130" s="105">
        <v>59</v>
      </c>
      <c r="I130" s="105">
        <v>76</v>
      </c>
      <c r="J130" s="105">
        <v>50</v>
      </c>
      <c r="K130" s="114">
        <f t="shared" si="19"/>
        <v>510</v>
      </c>
      <c r="L130" s="114">
        <f t="shared" ref="L130:L193" si="26">RANK(K130,$K$2:$K$308,0)</f>
        <v>168</v>
      </c>
      <c r="M130" s="115">
        <f>初二4!L15</f>
        <v>17</v>
      </c>
      <c r="N130" s="114">
        <f t="shared" si="20"/>
        <v>92</v>
      </c>
      <c r="O130" s="114">
        <f t="shared" ref="O130:O193" si="27">RANK(D130,$D$2:$D$308,0)</f>
        <v>152</v>
      </c>
      <c r="P130" s="114">
        <f t="shared" si="21"/>
        <v>240</v>
      </c>
      <c r="Q130" s="114">
        <f t="shared" si="22"/>
        <v>209</v>
      </c>
      <c r="R130" s="114">
        <f t="shared" si="23"/>
        <v>162</v>
      </c>
      <c r="S130" s="114">
        <f t="shared" si="24"/>
        <v>137</v>
      </c>
      <c r="T130" s="114">
        <f t="shared" si="25"/>
        <v>90</v>
      </c>
      <c r="U130" s="114">
        <f t="shared" ref="U130:U193" si="28">RANK(J130,$J$2:$J$308,0)</f>
        <v>204</v>
      </c>
    </row>
    <row r="131" customHeight="1" spans="1:21">
      <c r="A131" s="106">
        <v>190415</v>
      </c>
      <c r="B131" s="107" t="s">
        <v>162</v>
      </c>
      <c r="C131" s="105">
        <v>76.5</v>
      </c>
      <c r="D131" s="105">
        <v>4</v>
      </c>
      <c r="E131" s="105">
        <v>54</v>
      </c>
      <c r="F131" s="105">
        <v>71</v>
      </c>
      <c r="G131" s="105">
        <v>57</v>
      </c>
      <c r="H131" s="105">
        <v>39</v>
      </c>
      <c r="I131" s="105">
        <v>47</v>
      </c>
      <c r="J131" s="105">
        <v>34</v>
      </c>
      <c r="K131" s="114">
        <f t="shared" ref="K131:K194" si="29">C131+D131+E131+F131+G131+H131+I131+J131</f>
        <v>382.5</v>
      </c>
      <c r="L131" s="114">
        <f t="shared" si="26"/>
        <v>241</v>
      </c>
      <c r="M131" s="115">
        <f>初二4!L16</f>
        <v>27</v>
      </c>
      <c r="N131" s="114">
        <f t="shared" si="20"/>
        <v>168</v>
      </c>
      <c r="O131" s="114">
        <f t="shared" si="27"/>
        <v>298</v>
      </c>
      <c r="P131" s="114">
        <f t="shared" si="21"/>
        <v>196</v>
      </c>
      <c r="Q131" s="114">
        <f t="shared" si="22"/>
        <v>180</v>
      </c>
      <c r="R131" s="114">
        <f t="shared" si="23"/>
        <v>228</v>
      </c>
      <c r="S131" s="114">
        <f t="shared" si="24"/>
        <v>244</v>
      </c>
      <c r="T131" s="114">
        <f t="shared" si="25"/>
        <v>229</v>
      </c>
      <c r="U131" s="114">
        <f t="shared" si="28"/>
        <v>262</v>
      </c>
    </row>
    <row r="132" customHeight="1" spans="1:21">
      <c r="A132" s="106">
        <v>190416</v>
      </c>
      <c r="B132" s="107" t="s">
        <v>163</v>
      </c>
      <c r="C132" s="105">
        <v>63.5</v>
      </c>
      <c r="D132" s="105">
        <v>88.5</v>
      </c>
      <c r="E132" s="105">
        <v>44.5</v>
      </c>
      <c r="F132" s="105">
        <v>69</v>
      </c>
      <c r="G132" s="105">
        <v>83</v>
      </c>
      <c r="H132" s="105">
        <v>60</v>
      </c>
      <c r="I132" s="105">
        <v>62</v>
      </c>
      <c r="J132" s="105">
        <v>50</v>
      </c>
      <c r="K132" s="114">
        <f t="shared" si="29"/>
        <v>520.5</v>
      </c>
      <c r="L132" s="114">
        <f t="shared" si="26"/>
        <v>157</v>
      </c>
      <c r="M132" s="115">
        <f>初二4!L17</f>
        <v>16</v>
      </c>
      <c r="N132" s="114">
        <f t="shared" si="20"/>
        <v>239</v>
      </c>
      <c r="O132" s="114">
        <f t="shared" si="27"/>
        <v>51</v>
      </c>
      <c r="P132" s="114">
        <f t="shared" si="21"/>
        <v>227</v>
      </c>
      <c r="Q132" s="114">
        <f t="shared" si="22"/>
        <v>194</v>
      </c>
      <c r="R132" s="114">
        <f t="shared" si="23"/>
        <v>58</v>
      </c>
      <c r="S132" s="114">
        <f t="shared" si="24"/>
        <v>134</v>
      </c>
      <c r="T132" s="114">
        <f t="shared" si="25"/>
        <v>159</v>
      </c>
      <c r="U132" s="114">
        <f t="shared" si="28"/>
        <v>204</v>
      </c>
    </row>
    <row r="133" customHeight="1" spans="1:21">
      <c r="A133" s="106">
        <v>190417</v>
      </c>
      <c r="B133" s="107" t="s">
        <v>164</v>
      </c>
      <c r="C133" s="105">
        <v>58</v>
      </c>
      <c r="D133" s="105">
        <v>39.5</v>
      </c>
      <c r="E133" s="105">
        <v>44</v>
      </c>
      <c r="F133" s="105">
        <v>55</v>
      </c>
      <c r="G133" s="105">
        <v>48</v>
      </c>
      <c r="H133" s="105">
        <v>57</v>
      </c>
      <c r="I133" s="105">
        <v>52</v>
      </c>
      <c r="J133" s="105">
        <v>35</v>
      </c>
      <c r="K133" s="114">
        <f t="shared" si="29"/>
        <v>388.5</v>
      </c>
      <c r="L133" s="114">
        <f t="shared" si="26"/>
        <v>239</v>
      </c>
      <c r="M133" s="115">
        <f>初二4!L18</f>
        <v>26</v>
      </c>
      <c r="N133" s="114">
        <f t="shared" si="20"/>
        <v>261</v>
      </c>
      <c r="O133" s="114">
        <f t="shared" si="27"/>
        <v>205</v>
      </c>
      <c r="P133" s="114">
        <f t="shared" si="21"/>
        <v>230</v>
      </c>
      <c r="Q133" s="114">
        <f t="shared" si="22"/>
        <v>271</v>
      </c>
      <c r="R133" s="114">
        <f t="shared" si="23"/>
        <v>252</v>
      </c>
      <c r="S133" s="114">
        <f t="shared" si="24"/>
        <v>154</v>
      </c>
      <c r="T133" s="114">
        <f t="shared" si="25"/>
        <v>218</v>
      </c>
      <c r="U133" s="114">
        <f t="shared" si="28"/>
        <v>259</v>
      </c>
    </row>
    <row r="134" customHeight="1" spans="1:21">
      <c r="A134" s="106">
        <v>190418</v>
      </c>
      <c r="B134" s="107" t="s">
        <v>165</v>
      </c>
      <c r="C134" s="105">
        <v>93.5</v>
      </c>
      <c r="D134" s="105">
        <v>46</v>
      </c>
      <c r="E134" s="105">
        <v>61</v>
      </c>
      <c r="F134" s="105">
        <v>73</v>
      </c>
      <c r="G134" s="105">
        <v>67</v>
      </c>
      <c r="H134" s="105">
        <v>56</v>
      </c>
      <c r="I134" s="105">
        <v>71</v>
      </c>
      <c r="J134" s="105">
        <v>55</v>
      </c>
      <c r="K134" s="114">
        <f t="shared" si="29"/>
        <v>522.5</v>
      </c>
      <c r="L134" s="114">
        <f t="shared" si="26"/>
        <v>155</v>
      </c>
      <c r="M134" s="115">
        <f>初二4!L19</f>
        <v>15</v>
      </c>
      <c r="N134" s="114">
        <f t="shared" si="20"/>
        <v>52</v>
      </c>
      <c r="O134" s="114">
        <f t="shared" si="27"/>
        <v>189</v>
      </c>
      <c r="P134" s="114">
        <f t="shared" si="21"/>
        <v>163</v>
      </c>
      <c r="Q134" s="114">
        <f t="shared" si="22"/>
        <v>167</v>
      </c>
      <c r="R134" s="114">
        <f t="shared" si="23"/>
        <v>179</v>
      </c>
      <c r="S134" s="114">
        <f t="shared" si="24"/>
        <v>158</v>
      </c>
      <c r="T134" s="114">
        <f t="shared" si="25"/>
        <v>117</v>
      </c>
      <c r="U134" s="114">
        <f t="shared" si="28"/>
        <v>183</v>
      </c>
    </row>
    <row r="135" customHeight="1" spans="1:21">
      <c r="A135" s="106">
        <v>190419</v>
      </c>
      <c r="B135" s="107" t="s">
        <v>166</v>
      </c>
      <c r="C135" s="105">
        <v>70</v>
      </c>
      <c r="D135" s="105">
        <v>9</v>
      </c>
      <c r="E135" s="105">
        <v>28.5</v>
      </c>
      <c r="F135" s="105">
        <v>53</v>
      </c>
      <c r="G135" s="105">
        <v>40</v>
      </c>
      <c r="H135" s="105">
        <v>24</v>
      </c>
      <c r="I135" s="105">
        <v>31</v>
      </c>
      <c r="J135" s="105">
        <v>42</v>
      </c>
      <c r="K135" s="114">
        <f t="shared" si="29"/>
        <v>297.5</v>
      </c>
      <c r="L135" s="114">
        <f t="shared" si="26"/>
        <v>276</v>
      </c>
      <c r="M135" s="115">
        <f>初二4!L20</f>
        <v>33</v>
      </c>
      <c r="N135" s="114">
        <f t="shared" si="20"/>
        <v>204</v>
      </c>
      <c r="O135" s="114">
        <f t="shared" si="27"/>
        <v>287</v>
      </c>
      <c r="P135" s="114">
        <f t="shared" si="21"/>
        <v>282</v>
      </c>
      <c r="Q135" s="114">
        <f t="shared" si="22"/>
        <v>277</v>
      </c>
      <c r="R135" s="114">
        <f t="shared" si="23"/>
        <v>269</v>
      </c>
      <c r="S135" s="114">
        <f t="shared" si="24"/>
        <v>280</v>
      </c>
      <c r="T135" s="114">
        <f t="shared" si="25"/>
        <v>277</v>
      </c>
      <c r="U135" s="114">
        <f t="shared" si="28"/>
        <v>241</v>
      </c>
    </row>
    <row r="136" customHeight="1" spans="1:21">
      <c r="A136" s="106">
        <v>190420</v>
      </c>
      <c r="B136" s="107" t="s">
        <v>167</v>
      </c>
      <c r="C136" s="105">
        <v>78</v>
      </c>
      <c r="D136" s="105">
        <v>56</v>
      </c>
      <c r="E136" s="105">
        <v>52</v>
      </c>
      <c r="F136" s="105">
        <v>63</v>
      </c>
      <c r="G136" s="105">
        <v>64</v>
      </c>
      <c r="H136" s="105">
        <v>52</v>
      </c>
      <c r="I136" s="105">
        <v>67</v>
      </c>
      <c r="J136" s="105">
        <v>61</v>
      </c>
      <c r="K136" s="114">
        <f t="shared" si="29"/>
        <v>493</v>
      </c>
      <c r="L136" s="114">
        <f t="shared" si="26"/>
        <v>174</v>
      </c>
      <c r="M136" s="115">
        <f>初二4!L21</f>
        <v>19</v>
      </c>
      <c r="N136" s="114">
        <f t="shared" si="20"/>
        <v>155</v>
      </c>
      <c r="O136" s="114">
        <f t="shared" si="27"/>
        <v>163</v>
      </c>
      <c r="P136" s="114">
        <f t="shared" si="21"/>
        <v>204</v>
      </c>
      <c r="Q136" s="114">
        <f t="shared" si="22"/>
        <v>231</v>
      </c>
      <c r="R136" s="114">
        <f t="shared" si="23"/>
        <v>196</v>
      </c>
      <c r="S136" s="114">
        <f t="shared" si="24"/>
        <v>176</v>
      </c>
      <c r="T136" s="114">
        <f t="shared" si="25"/>
        <v>132</v>
      </c>
      <c r="U136" s="114">
        <f t="shared" si="28"/>
        <v>156</v>
      </c>
    </row>
    <row r="137" customHeight="1" spans="1:21">
      <c r="A137" s="106">
        <v>190421</v>
      </c>
      <c r="B137" s="107" t="s">
        <v>168</v>
      </c>
      <c r="C137" s="105">
        <v>89.5</v>
      </c>
      <c r="D137" s="105">
        <v>89</v>
      </c>
      <c r="E137" s="105">
        <v>94</v>
      </c>
      <c r="F137" s="105">
        <v>83</v>
      </c>
      <c r="G137" s="105">
        <v>81</v>
      </c>
      <c r="H137" s="105">
        <v>72</v>
      </c>
      <c r="I137" s="105">
        <v>92</v>
      </c>
      <c r="J137" s="105">
        <v>84</v>
      </c>
      <c r="K137" s="114">
        <f t="shared" si="29"/>
        <v>684.5</v>
      </c>
      <c r="L137" s="114">
        <f t="shared" si="26"/>
        <v>43</v>
      </c>
      <c r="M137" s="115">
        <f>初二4!L22</f>
        <v>3</v>
      </c>
      <c r="N137" s="114">
        <f t="shared" si="20"/>
        <v>75</v>
      </c>
      <c r="O137" s="114">
        <f t="shared" si="27"/>
        <v>49</v>
      </c>
      <c r="P137" s="114">
        <f t="shared" si="21"/>
        <v>37</v>
      </c>
      <c r="Q137" s="114">
        <f t="shared" si="22"/>
        <v>64</v>
      </c>
      <c r="R137" s="114">
        <f t="shared" si="23"/>
        <v>83</v>
      </c>
      <c r="S137" s="114">
        <f t="shared" si="24"/>
        <v>85</v>
      </c>
      <c r="T137" s="114">
        <f t="shared" si="25"/>
        <v>14</v>
      </c>
      <c r="U137" s="114">
        <f t="shared" si="28"/>
        <v>59</v>
      </c>
    </row>
    <row r="138" customHeight="1" spans="1:21">
      <c r="A138" s="106">
        <v>190422</v>
      </c>
      <c r="B138" s="107" t="s">
        <v>169</v>
      </c>
      <c r="C138" s="105">
        <v>65</v>
      </c>
      <c r="D138" s="105">
        <v>31.5</v>
      </c>
      <c r="E138" s="105">
        <v>32</v>
      </c>
      <c r="F138" s="105">
        <v>61</v>
      </c>
      <c r="G138" s="105">
        <v>40</v>
      </c>
      <c r="H138" s="105">
        <v>35</v>
      </c>
      <c r="I138" s="105">
        <v>57</v>
      </c>
      <c r="J138" s="105">
        <v>32</v>
      </c>
      <c r="K138" s="114">
        <f t="shared" si="29"/>
        <v>353.5</v>
      </c>
      <c r="L138" s="114">
        <f t="shared" si="26"/>
        <v>257</v>
      </c>
      <c r="M138" s="115">
        <f>初二4!L23</f>
        <v>29</v>
      </c>
      <c r="N138" s="114">
        <f t="shared" si="20"/>
        <v>231</v>
      </c>
      <c r="O138" s="114">
        <f t="shared" si="27"/>
        <v>224</v>
      </c>
      <c r="P138" s="114">
        <f t="shared" si="21"/>
        <v>269</v>
      </c>
      <c r="Q138" s="114">
        <f t="shared" si="22"/>
        <v>244</v>
      </c>
      <c r="R138" s="114">
        <f t="shared" si="23"/>
        <v>269</v>
      </c>
      <c r="S138" s="114">
        <f t="shared" si="24"/>
        <v>257</v>
      </c>
      <c r="T138" s="114">
        <f t="shared" si="25"/>
        <v>189</v>
      </c>
      <c r="U138" s="114">
        <f t="shared" si="28"/>
        <v>269</v>
      </c>
    </row>
    <row r="139" customHeight="1" spans="1:21">
      <c r="A139" s="106">
        <v>190423</v>
      </c>
      <c r="B139" s="107" t="s">
        <v>170</v>
      </c>
      <c r="C139" s="105">
        <v>95</v>
      </c>
      <c r="D139" s="105">
        <v>69</v>
      </c>
      <c r="E139" s="105">
        <v>83.5</v>
      </c>
      <c r="F139" s="105">
        <v>70</v>
      </c>
      <c r="G139" s="105">
        <v>85</v>
      </c>
      <c r="H139" s="105">
        <v>68</v>
      </c>
      <c r="I139" s="105">
        <v>80</v>
      </c>
      <c r="J139" s="105">
        <v>77</v>
      </c>
      <c r="K139" s="114">
        <f t="shared" si="29"/>
        <v>627.5</v>
      </c>
      <c r="L139" s="114">
        <f t="shared" si="26"/>
        <v>77</v>
      </c>
      <c r="M139" s="115">
        <f>初二4!L24</f>
        <v>5</v>
      </c>
      <c r="N139" s="114">
        <f t="shared" si="20"/>
        <v>37</v>
      </c>
      <c r="O139" s="114">
        <f t="shared" si="27"/>
        <v>114</v>
      </c>
      <c r="P139" s="114">
        <f t="shared" si="21"/>
        <v>80</v>
      </c>
      <c r="Q139" s="114">
        <f t="shared" si="22"/>
        <v>190</v>
      </c>
      <c r="R139" s="114">
        <f t="shared" si="23"/>
        <v>44</v>
      </c>
      <c r="S139" s="114">
        <f t="shared" si="24"/>
        <v>102</v>
      </c>
      <c r="T139" s="114">
        <f t="shared" si="25"/>
        <v>75</v>
      </c>
      <c r="U139" s="114">
        <f t="shared" si="28"/>
        <v>97</v>
      </c>
    </row>
    <row r="140" customHeight="1" spans="1:21">
      <c r="A140" s="106">
        <v>190424</v>
      </c>
      <c r="B140" s="107" t="s">
        <v>171</v>
      </c>
      <c r="C140" s="105">
        <v>100</v>
      </c>
      <c r="D140" s="105">
        <v>91</v>
      </c>
      <c r="E140" s="105">
        <v>98</v>
      </c>
      <c r="F140" s="105">
        <v>86</v>
      </c>
      <c r="G140" s="105">
        <v>88</v>
      </c>
      <c r="H140" s="105">
        <v>91</v>
      </c>
      <c r="I140" s="105">
        <v>98</v>
      </c>
      <c r="J140" s="105">
        <v>77</v>
      </c>
      <c r="K140" s="114">
        <f t="shared" si="29"/>
        <v>729</v>
      </c>
      <c r="L140" s="114">
        <f t="shared" si="26"/>
        <v>22</v>
      </c>
      <c r="M140" s="115">
        <f>初二4!L25</f>
        <v>1</v>
      </c>
      <c r="N140" s="114">
        <f t="shared" si="20"/>
        <v>16</v>
      </c>
      <c r="O140" s="114">
        <f t="shared" si="27"/>
        <v>44</v>
      </c>
      <c r="P140" s="114">
        <f t="shared" si="21"/>
        <v>28</v>
      </c>
      <c r="Q140" s="114">
        <f t="shared" si="22"/>
        <v>31</v>
      </c>
      <c r="R140" s="114">
        <f t="shared" si="23"/>
        <v>25</v>
      </c>
      <c r="S140" s="114">
        <f t="shared" si="24"/>
        <v>19</v>
      </c>
      <c r="T140" s="114">
        <f t="shared" si="25"/>
        <v>1</v>
      </c>
      <c r="U140" s="114">
        <f t="shared" si="28"/>
        <v>97</v>
      </c>
    </row>
    <row r="141" customHeight="1" spans="1:21">
      <c r="A141" s="106">
        <v>190425</v>
      </c>
      <c r="B141" s="107" t="s">
        <v>172</v>
      </c>
      <c r="C141" s="105">
        <v>7</v>
      </c>
      <c r="D141" s="105">
        <v>12</v>
      </c>
      <c r="E141" s="105">
        <v>34</v>
      </c>
      <c r="F141" s="105">
        <v>15</v>
      </c>
      <c r="G141" s="105">
        <v>13</v>
      </c>
      <c r="H141" s="105">
        <v>25</v>
      </c>
      <c r="I141" s="105">
        <v>22</v>
      </c>
      <c r="J141" s="105">
        <v>8</v>
      </c>
      <c r="K141" s="114">
        <f t="shared" si="29"/>
        <v>136</v>
      </c>
      <c r="L141" s="114">
        <f t="shared" si="26"/>
        <v>301</v>
      </c>
      <c r="M141" s="115">
        <f>初二4!L26</f>
        <v>36</v>
      </c>
      <c r="N141" s="114">
        <f t="shared" si="20"/>
        <v>300</v>
      </c>
      <c r="O141" s="114">
        <f t="shared" si="27"/>
        <v>276</v>
      </c>
      <c r="P141" s="114">
        <f t="shared" si="21"/>
        <v>265</v>
      </c>
      <c r="Q141" s="114">
        <f t="shared" si="22"/>
        <v>300</v>
      </c>
      <c r="R141" s="114">
        <f t="shared" si="23"/>
        <v>299</v>
      </c>
      <c r="S141" s="114">
        <f t="shared" si="24"/>
        <v>277</v>
      </c>
      <c r="T141" s="114">
        <f t="shared" si="25"/>
        <v>297</v>
      </c>
      <c r="U141" s="114">
        <f t="shared" si="28"/>
        <v>301</v>
      </c>
    </row>
    <row r="142" customHeight="1" spans="1:21">
      <c r="A142" s="106">
        <v>190426</v>
      </c>
      <c r="B142" s="107" t="s">
        <v>173</v>
      </c>
      <c r="C142" s="105">
        <v>73</v>
      </c>
      <c r="D142" s="105">
        <v>43.5</v>
      </c>
      <c r="E142" s="105">
        <v>50.5</v>
      </c>
      <c r="F142" s="105">
        <v>56</v>
      </c>
      <c r="G142" s="105">
        <v>55</v>
      </c>
      <c r="H142" s="105">
        <v>44</v>
      </c>
      <c r="I142" s="105">
        <v>55</v>
      </c>
      <c r="J142" s="105">
        <v>62</v>
      </c>
      <c r="K142" s="114">
        <f t="shared" si="29"/>
        <v>439</v>
      </c>
      <c r="L142" s="114">
        <f t="shared" si="26"/>
        <v>216</v>
      </c>
      <c r="M142" s="115">
        <f>初二4!L27</f>
        <v>23</v>
      </c>
      <c r="N142" s="114">
        <f t="shared" si="20"/>
        <v>190</v>
      </c>
      <c r="O142" s="114">
        <f t="shared" si="27"/>
        <v>196</v>
      </c>
      <c r="P142" s="114">
        <f t="shared" si="21"/>
        <v>210</v>
      </c>
      <c r="Q142" s="114">
        <f t="shared" si="22"/>
        <v>267</v>
      </c>
      <c r="R142" s="114">
        <f t="shared" si="23"/>
        <v>235</v>
      </c>
      <c r="S142" s="114">
        <f t="shared" si="24"/>
        <v>219</v>
      </c>
      <c r="T142" s="114">
        <f t="shared" si="25"/>
        <v>199</v>
      </c>
      <c r="U142" s="114">
        <f t="shared" si="28"/>
        <v>153</v>
      </c>
    </row>
    <row r="143" customHeight="1" spans="1:21">
      <c r="A143" s="106">
        <v>190427</v>
      </c>
      <c r="B143" s="107" t="s">
        <v>174</v>
      </c>
      <c r="C143" s="105">
        <v>77</v>
      </c>
      <c r="D143" s="105">
        <v>66.5</v>
      </c>
      <c r="E143" s="105">
        <v>35.5</v>
      </c>
      <c r="F143" s="105">
        <v>56</v>
      </c>
      <c r="G143" s="105">
        <v>65</v>
      </c>
      <c r="H143" s="105">
        <v>67</v>
      </c>
      <c r="I143" s="105">
        <v>67</v>
      </c>
      <c r="J143" s="105">
        <v>34</v>
      </c>
      <c r="K143" s="114">
        <f t="shared" si="29"/>
        <v>468</v>
      </c>
      <c r="L143" s="114">
        <f t="shared" si="26"/>
        <v>199</v>
      </c>
      <c r="M143" s="115">
        <f>初二4!L28</f>
        <v>21</v>
      </c>
      <c r="N143" s="114">
        <f t="shared" si="20"/>
        <v>165</v>
      </c>
      <c r="O143" s="114">
        <f t="shared" si="27"/>
        <v>128</v>
      </c>
      <c r="P143" s="114">
        <f t="shared" si="21"/>
        <v>256</v>
      </c>
      <c r="Q143" s="114">
        <f t="shared" si="22"/>
        <v>267</v>
      </c>
      <c r="R143" s="114">
        <f t="shared" si="23"/>
        <v>191</v>
      </c>
      <c r="S143" s="114">
        <f t="shared" si="24"/>
        <v>106</v>
      </c>
      <c r="T143" s="114">
        <f t="shared" si="25"/>
        <v>132</v>
      </c>
      <c r="U143" s="114">
        <f t="shared" si="28"/>
        <v>262</v>
      </c>
    </row>
    <row r="144" customHeight="1" spans="1:21">
      <c r="A144" s="106">
        <v>190428</v>
      </c>
      <c r="B144" s="107" t="s">
        <v>175</v>
      </c>
      <c r="C144" s="105">
        <v>81.5</v>
      </c>
      <c r="D144" s="105">
        <v>68</v>
      </c>
      <c r="E144" s="105">
        <v>68.5</v>
      </c>
      <c r="F144" s="105">
        <v>69</v>
      </c>
      <c r="G144" s="105">
        <v>90</v>
      </c>
      <c r="H144" s="105">
        <v>74</v>
      </c>
      <c r="I144" s="105">
        <v>85</v>
      </c>
      <c r="J144" s="105">
        <v>85</v>
      </c>
      <c r="K144" s="114">
        <f t="shared" si="29"/>
        <v>621</v>
      </c>
      <c r="L144" s="114">
        <f t="shared" si="26"/>
        <v>83</v>
      </c>
      <c r="M144" s="115">
        <f>初二4!L29</f>
        <v>7</v>
      </c>
      <c r="N144" s="114">
        <f t="shared" si="20"/>
        <v>133</v>
      </c>
      <c r="O144" s="114">
        <f t="shared" si="27"/>
        <v>119</v>
      </c>
      <c r="P144" s="114">
        <f t="shared" si="21"/>
        <v>133</v>
      </c>
      <c r="Q144" s="114">
        <f t="shared" si="22"/>
        <v>194</v>
      </c>
      <c r="R144" s="114">
        <f t="shared" si="23"/>
        <v>18</v>
      </c>
      <c r="S144" s="114">
        <f t="shared" si="24"/>
        <v>75</v>
      </c>
      <c r="T144" s="114">
        <f t="shared" si="25"/>
        <v>44</v>
      </c>
      <c r="U144" s="114">
        <f t="shared" si="28"/>
        <v>51</v>
      </c>
    </row>
    <row r="145" customHeight="1" spans="1:21">
      <c r="A145" s="106">
        <v>190429</v>
      </c>
      <c r="B145" s="107" t="s">
        <v>176</v>
      </c>
      <c r="C145" s="105">
        <v>79.5</v>
      </c>
      <c r="D145" s="105">
        <v>97.5</v>
      </c>
      <c r="E145" s="105">
        <v>70.5</v>
      </c>
      <c r="F145" s="105">
        <v>71</v>
      </c>
      <c r="G145" s="105">
        <v>56</v>
      </c>
      <c r="H145" s="105">
        <v>72</v>
      </c>
      <c r="I145" s="105">
        <v>82</v>
      </c>
      <c r="J145" s="105">
        <v>76</v>
      </c>
      <c r="K145" s="114">
        <f t="shared" si="29"/>
        <v>604.5</v>
      </c>
      <c r="L145" s="114">
        <f t="shared" si="26"/>
        <v>99</v>
      </c>
      <c r="M145" s="115">
        <f>初二4!L30</f>
        <v>9</v>
      </c>
      <c r="N145" s="114">
        <f t="shared" si="20"/>
        <v>146</v>
      </c>
      <c r="O145" s="114">
        <f t="shared" si="27"/>
        <v>35</v>
      </c>
      <c r="P145" s="114">
        <f t="shared" si="21"/>
        <v>127</v>
      </c>
      <c r="Q145" s="114">
        <f t="shared" si="22"/>
        <v>180</v>
      </c>
      <c r="R145" s="114">
        <f t="shared" si="23"/>
        <v>229</v>
      </c>
      <c r="S145" s="114">
        <f t="shared" si="24"/>
        <v>85</v>
      </c>
      <c r="T145" s="114">
        <f t="shared" si="25"/>
        <v>63</v>
      </c>
      <c r="U145" s="114">
        <f t="shared" si="28"/>
        <v>106</v>
      </c>
    </row>
    <row r="146" customHeight="1" spans="1:21">
      <c r="A146" s="106">
        <v>190431</v>
      </c>
      <c r="B146" s="107" t="s">
        <v>177</v>
      </c>
      <c r="C146" s="105">
        <v>66.5</v>
      </c>
      <c r="D146" s="105">
        <v>69.5</v>
      </c>
      <c r="E146" s="105">
        <v>41</v>
      </c>
      <c r="F146" s="105">
        <v>62</v>
      </c>
      <c r="G146" s="105">
        <v>56</v>
      </c>
      <c r="H146" s="105">
        <v>30</v>
      </c>
      <c r="I146" s="105">
        <v>45</v>
      </c>
      <c r="J146" s="105">
        <v>52</v>
      </c>
      <c r="K146" s="114">
        <f t="shared" si="29"/>
        <v>422</v>
      </c>
      <c r="L146" s="114">
        <f t="shared" si="26"/>
        <v>223</v>
      </c>
      <c r="M146" s="115">
        <f>初二4!L31</f>
        <v>25</v>
      </c>
      <c r="N146" s="114">
        <f t="shared" si="20"/>
        <v>226</v>
      </c>
      <c r="O146" s="114">
        <f t="shared" si="27"/>
        <v>111</v>
      </c>
      <c r="P146" s="114">
        <f t="shared" si="21"/>
        <v>242</v>
      </c>
      <c r="Q146" s="114">
        <f t="shared" si="22"/>
        <v>240</v>
      </c>
      <c r="R146" s="114">
        <f t="shared" si="23"/>
        <v>229</v>
      </c>
      <c r="S146" s="114">
        <f t="shared" si="24"/>
        <v>265</v>
      </c>
      <c r="T146" s="114">
        <f t="shared" si="25"/>
        <v>241</v>
      </c>
      <c r="U146" s="114">
        <f t="shared" si="28"/>
        <v>192</v>
      </c>
    </row>
    <row r="147" customHeight="1" spans="1:21">
      <c r="A147" s="106">
        <v>190432</v>
      </c>
      <c r="B147" s="107" t="s">
        <v>178</v>
      </c>
      <c r="C147" s="105">
        <v>84.5</v>
      </c>
      <c r="D147" s="105">
        <v>31.5</v>
      </c>
      <c r="E147" s="105">
        <v>78</v>
      </c>
      <c r="F147" s="105">
        <v>72</v>
      </c>
      <c r="G147" s="105">
        <v>47</v>
      </c>
      <c r="H147" s="105">
        <v>50</v>
      </c>
      <c r="I147" s="105">
        <v>63</v>
      </c>
      <c r="J147" s="105">
        <v>30</v>
      </c>
      <c r="K147" s="114">
        <f t="shared" si="29"/>
        <v>456</v>
      </c>
      <c r="L147" s="114">
        <f t="shared" si="26"/>
        <v>209</v>
      </c>
      <c r="M147" s="115">
        <f>初二4!L32</f>
        <v>22</v>
      </c>
      <c r="N147" s="114">
        <f t="shared" si="20"/>
        <v>114</v>
      </c>
      <c r="O147" s="114">
        <f t="shared" si="27"/>
        <v>224</v>
      </c>
      <c r="P147" s="114">
        <f t="shared" si="21"/>
        <v>98</v>
      </c>
      <c r="Q147" s="114">
        <f t="shared" si="22"/>
        <v>173</v>
      </c>
      <c r="R147" s="114">
        <f t="shared" si="23"/>
        <v>254</v>
      </c>
      <c r="S147" s="114">
        <f t="shared" si="24"/>
        <v>188</v>
      </c>
      <c r="T147" s="114">
        <f t="shared" si="25"/>
        <v>157</v>
      </c>
      <c r="U147" s="114">
        <f t="shared" si="28"/>
        <v>277</v>
      </c>
    </row>
    <row r="148" customHeight="1" spans="1:21">
      <c r="A148" s="106">
        <v>190433</v>
      </c>
      <c r="B148" s="107" t="s">
        <v>179</v>
      </c>
      <c r="C148" s="105">
        <v>86</v>
      </c>
      <c r="D148" s="105">
        <v>68.5</v>
      </c>
      <c r="E148" s="105">
        <v>72.5</v>
      </c>
      <c r="F148" s="105">
        <v>87</v>
      </c>
      <c r="G148" s="105">
        <v>73</v>
      </c>
      <c r="H148" s="105">
        <v>57</v>
      </c>
      <c r="I148" s="105">
        <v>73</v>
      </c>
      <c r="J148" s="105">
        <v>53</v>
      </c>
      <c r="K148" s="114">
        <f t="shared" si="29"/>
        <v>570</v>
      </c>
      <c r="L148" s="114">
        <f t="shared" si="26"/>
        <v>124</v>
      </c>
      <c r="M148" s="115">
        <f>初二4!L33</f>
        <v>12</v>
      </c>
      <c r="N148" s="114">
        <f t="shared" si="20"/>
        <v>100</v>
      </c>
      <c r="O148" s="114">
        <f t="shared" si="27"/>
        <v>117</v>
      </c>
      <c r="P148" s="114">
        <f t="shared" si="21"/>
        <v>117</v>
      </c>
      <c r="Q148" s="114">
        <f t="shared" si="22"/>
        <v>27</v>
      </c>
      <c r="R148" s="114">
        <f t="shared" si="23"/>
        <v>141</v>
      </c>
      <c r="S148" s="114">
        <f t="shared" si="24"/>
        <v>154</v>
      </c>
      <c r="T148" s="114">
        <f t="shared" si="25"/>
        <v>104</v>
      </c>
      <c r="U148" s="114">
        <f t="shared" si="28"/>
        <v>190</v>
      </c>
    </row>
    <row r="149" customHeight="1" spans="1:21">
      <c r="A149" s="106">
        <v>190435</v>
      </c>
      <c r="B149" s="107" t="s">
        <v>180</v>
      </c>
      <c r="C149" s="105">
        <v>86.5</v>
      </c>
      <c r="D149" s="105">
        <v>61</v>
      </c>
      <c r="E149" s="105">
        <v>75</v>
      </c>
      <c r="F149" s="105">
        <v>71</v>
      </c>
      <c r="G149" s="105">
        <v>74</v>
      </c>
      <c r="H149" s="105">
        <v>75</v>
      </c>
      <c r="I149" s="105">
        <v>72</v>
      </c>
      <c r="J149" s="105">
        <v>60</v>
      </c>
      <c r="K149" s="114">
        <f t="shared" si="29"/>
        <v>574.5</v>
      </c>
      <c r="L149" s="114">
        <f t="shared" si="26"/>
        <v>120</v>
      </c>
      <c r="M149" s="115">
        <f>初二4!L34</f>
        <v>11</v>
      </c>
      <c r="N149" s="114">
        <f t="shared" si="20"/>
        <v>96</v>
      </c>
      <c r="O149" s="114">
        <f t="shared" si="27"/>
        <v>149</v>
      </c>
      <c r="P149" s="114">
        <f t="shared" si="21"/>
        <v>108</v>
      </c>
      <c r="Q149" s="114">
        <f t="shared" si="22"/>
        <v>180</v>
      </c>
      <c r="R149" s="114">
        <f t="shared" si="23"/>
        <v>131</v>
      </c>
      <c r="S149" s="114">
        <f t="shared" si="24"/>
        <v>69</v>
      </c>
      <c r="T149" s="114">
        <f t="shared" si="25"/>
        <v>109</v>
      </c>
      <c r="U149" s="114">
        <f t="shared" si="28"/>
        <v>162</v>
      </c>
    </row>
    <row r="150" customHeight="1" spans="1:21">
      <c r="A150" s="106">
        <v>190436</v>
      </c>
      <c r="B150" s="107" t="s">
        <v>181</v>
      </c>
      <c r="C150" s="105">
        <v>78</v>
      </c>
      <c r="D150" s="105">
        <v>16</v>
      </c>
      <c r="E150" s="105">
        <v>43.5</v>
      </c>
      <c r="F150" s="105">
        <v>53</v>
      </c>
      <c r="G150" s="105">
        <v>41</v>
      </c>
      <c r="H150" s="105">
        <v>24</v>
      </c>
      <c r="I150" s="105">
        <v>48</v>
      </c>
      <c r="J150" s="105">
        <v>32</v>
      </c>
      <c r="K150" s="114">
        <f t="shared" si="29"/>
        <v>335.5</v>
      </c>
      <c r="L150" s="114">
        <f t="shared" si="26"/>
        <v>263</v>
      </c>
      <c r="M150" s="115">
        <f>初二4!L35</f>
        <v>31</v>
      </c>
      <c r="N150" s="114">
        <f t="shared" si="20"/>
        <v>155</v>
      </c>
      <c r="O150" s="114">
        <f t="shared" si="27"/>
        <v>263</v>
      </c>
      <c r="P150" s="114">
        <f t="shared" si="21"/>
        <v>234</v>
      </c>
      <c r="Q150" s="114">
        <f t="shared" si="22"/>
        <v>277</v>
      </c>
      <c r="R150" s="114">
        <f t="shared" si="23"/>
        <v>267</v>
      </c>
      <c r="S150" s="114">
        <f t="shared" si="24"/>
        <v>280</v>
      </c>
      <c r="T150" s="114">
        <f t="shared" si="25"/>
        <v>226</v>
      </c>
      <c r="U150" s="114">
        <f t="shared" si="28"/>
        <v>269</v>
      </c>
    </row>
    <row r="151" customHeight="1" spans="1:21">
      <c r="A151" s="106">
        <v>190437</v>
      </c>
      <c r="B151" s="107" t="s">
        <v>182</v>
      </c>
      <c r="C151" s="105">
        <v>86.5</v>
      </c>
      <c r="D151" s="105">
        <v>79.5</v>
      </c>
      <c r="E151" s="105">
        <v>74.5</v>
      </c>
      <c r="F151" s="105">
        <v>76</v>
      </c>
      <c r="G151" s="105">
        <v>79</v>
      </c>
      <c r="H151" s="105">
        <v>51</v>
      </c>
      <c r="I151" s="105">
        <v>84</v>
      </c>
      <c r="J151" s="105">
        <v>76</v>
      </c>
      <c r="K151" s="114">
        <f t="shared" si="29"/>
        <v>606.5</v>
      </c>
      <c r="L151" s="114">
        <f t="shared" si="26"/>
        <v>92</v>
      </c>
      <c r="M151" s="115">
        <f>初二4!L36</f>
        <v>8</v>
      </c>
      <c r="N151" s="114">
        <f t="shared" si="20"/>
        <v>96</v>
      </c>
      <c r="O151" s="114">
        <f t="shared" si="27"/>
        <v>68</v>
      </c>
      <c r="P151" s="114">
        <f t="shared" si="21"/>
        <v>110</v>
      </c>
      <c r="Q151" s="114">
        <f t="shared" si="22"/>
        <v>135</v>
      </c>
      <c r="R151" s="114">
        <f t="shared" si="23"/>
        <v>97</v>
      </c>
      <c r="S151" s="114">
        <f t="shared" si="24"/>
        <v>180</v>
      </c>
      <c r="T151" s="114">
        <f t="shared" si="25"/>
        <v>51</v>
      </c>
      <c r="U151" s="114">
        <f t="shared" si="28"/>
        <v>106</v>
      </c>
    </row>
    <row r="152" customHeight="1" spans="1:21">
      <c r="A152" s="106">
        <v>190438</v>
      </c>
      <c r="B152" s="107" t="s">
        <v>183</v>
      </c>
      <c r="C152" s="105">
        <v>5</v>
      </c>
      <c r="D152" s="105">
        <v>9</v>
      </c>
      <c r="E152" s="105">
        <v>22</v>
      </c>
      <c r="F152" s="105">
        <v>27</v>
      </c>
      <c r="G152" s="105">
        <v>21</v>
      </c>
      <c r="H152" s="105">
        <v>22</v>
      </c>
      <c r="I152" s="105">
        <v>16</v>
      </c>
      <c r="J152" s="105">
        <v>12</v>
      </c>
      <c r="K152" s="114">
        <f t="shared" si="29"/>
        <v>134</v>
      </c>
      <c r="L152" s="114">
        <f t="shared" si="26"/>
        <v>302</v>
      </c>
      <c r="M152" s="115">
        <f>初二4!L37</f>
        <v>37</v>
      </c>
      <c r="N152" s="114">
        <f t="shared" si="20"/>
        <v>302</v>
      </c>
      <c r="O152" s="114">
        <f t="shared" si="27"/>
        <v>287</v>
      </c>
      <c r="P152" s="114">
        <f t="shared" si="21"/>
        <v>299</v>
      </c>
      <c r="Q152" s="114">
        <f t="shared" si="22"/>
        <v>298</v>
      </c>
      <c r="R152" s="114">
        <f t="shared" si="23"/>
        <v>295</v>
      </c>
      <c r="S152" s="114">
        <f t="shared" si="24"/>
        <v>285</v>
      </c>
      <c r="T152" s="114">
        <f t="shared" si="25"/>
        <v>300</v>
      </c>
      <c r="U152" s="114">
        <f t="shared" si="28"/>
        <v>298</v>
      </c>
    </row>
    <row r="153" customHeight="1" spans="1:21">
      <c r="A153" s="106">
        <v>190439</v>
      </c>
      <c r="B153" s="107" t="s">
        <v>184</v>
      </c>
      <c r="C153" s="105">
        <v>65.5</v>
      </c>
      <c r="D153" s="105">
        <v>15</v>
      </c>
      <c r="E153" s="105">
        <v>29.5</v>
      </c>
      <c r="F153" s="105">
        <v>61</v>
      </c>
      <c r="G153" s="105">
        <v>56</v>
      </c>
      <c r="H153" s="105">
        <v>30</v>
      </c>
      <c r="I153" s="105">
        <v>57</v>
      </c>
      <c r="J153" s="105">
        <v>14</v>
      </c>
      <c r="K153" s="114">
        <f t="shared" si="29"/>
        <v>328</v>
      </c>
      <c r="L153" s="114">
        <f t="shared" si="26"/>
        <v>266</v>
      </c>
      <c r="M153" s="115">
        <f>初二4!L38</f>
        <v>32</v>
      </c>
      <c r="N153" s="114">
        <f t="shared" si="20"/>
        <v>230</v>
      </c>
      <c r="O153" s="114">
        <f t="shared" si="27"/>
        <v>267</v>
      </c>
      <c r="P153" s="114">
        <f t="shared" si="21"/>
        <v>272</v>
      </c>
      <c r="Q153" s="114">
        <f t="shared" si="22"/>
        <v>244</v>
      </c>
      <c r="R153" s="114">
        <f t="shared" si="23"/>
        <v>229</v>
      </c>
      <c r="S153" s="114">
        <f t="shared" si="24"/>
        <v>265</v>
      </c>
      <c r="T153" s="114">
        <f t="shared" si="25"/>
        <v>189</v>
      </c>
      <c r="U153" s="114">
        <f t="shared" si="28"/>
        <v>296</v>
      </c>
    </row>
    <row r="154" customHeight="1" spans="1:21">
      <c r="A154" s="106">
        <v>190440</v>
      </c>
      <c r="B154" s="107" t="s">
        <v>185</v>
      </c>
      <c r="C154" s="105">
        <v>6</v>
      </c>
      <c r="D154" s="105">
        <v>6</v>
      </c>
      <c r="E154" s="105">
        <v>27</v>
      </c>
      <c r="F154" s="105">
        <v>12</v>
      </c>
      <c r="G154" s="105">
        <v>6</v>
      </c>
      <c r="H154" s="105">
        <v>20</v>
      </c>
      <c r="I154" s="105">
        <v>18</v>
      </c>
      <c r="J154" s="105">
        <v>9</v>
      </c>
      <c r="K154" s="114">
        <f t="shared" si="29"/>
        <v>104</v>
      </c>
      <c r="L154" s="114">
        <f t="shared" si="26"/>
        <v>303</v>
      </c>
      <c r="M154" s="115">
        <f>初二4!L39</f>
        <v>38</v>
      </c>
      <c r="N154" s="114">
        <f t="shared" si="20"/>
        <v>301</v>
      </c>
      <c r="O154" s="114">
        <f t="shared" si="27"/>
        <v>294</v>
      </c>
      <c r="P154" s="114">
        <f t="shared" si="21"/>
        <v>286</v>
      </c>
      <c r="Q154" s="114">
        <f t="shared" si="22"/>
        <v>301</v>
      </c>
      <c r="R154" s="114">
        <f t="shared" si="23"/>
        <v>301</v>
      </c>
      <c r="S154" s="114">
        <f t="shared" si="24"/>
        <v>290</v>
      </c>
      <c r="T154" s="114">
        <f t="shared" si="25"/>
        <v>299</v>
      </c>
      <c r="U154" s="114">
        <f t="shared" si="28"/>
        <v>299</v>
      </c>
    </row>
    <row r="155" customHeight="1" spans="1:21">
      <c r="A155" s="106">
        <v>190501</v>
      </c>
      <c r="B155" s="107" t="s">
        <v>186</v>
      </c>
      <c r="C155" s="105">
        <v>38.5</v>
      </c>
      <c r="D155" s="105">
        <v>7</v>
      </c>
      <c r="E155" s="105">
        <v>42</v>
      </c>
      <c r="F155" s="105">
        <v>53</v>
      </c>
      <c r="G155" s="105">
        <v>37</v>
      </c>
      <c r="H155" s="105">
        <v>39</v>
      </c>
      <c r="I155" s="105">
        <v>51</v>
      </c>
      <c r="J155" s="105">
        <v>52</v>
      </c>
      <c r="K155" s="114">
        <f t="shared" si="29"/>
        <v>319.5</v>
      </c>
      <c r="L155" s="149">
        <f t="shared" si="26"/>
        <v>268</v>
      </c>
      <c r="M155" s="149">
        <f>初二5!L2</f>
        <v>33</v>
      </c>
      <c r="N155" s="114">
        <f t="shared" si="20"/>
        <v>285</v>
      </c>
      <c r="O155" s="114">
        <f t="shared" si="27"/>
        <v>293</v>
      </c>
      <c r="P155" s="114">
        <f t="shared" si="21"/>
        <v>237</v>
      </c>
      <c r="Q155" s="114">
        <f t="shared" si="22"/>
        <v>277</v>
      </c>
      <c r="R155" s="114">
        <f t="shared" si="23"/>
        <v>279</v>
      </c>
      <c r="S155" s="114">
        <f t="shared" si="24"/>
        <v>244</v>
      </c>
      <c r="T155" s="114">
        <f t="shared" si="25"/>
        <v>221</v>
      </c>
      <c r="U155" s="114">
        <f t="shared" si="28"/>
        <v>192</v>
      </c>
    </row>
    <row r="156" customHeight="1" spans="1:21">
      <c r="A156" s="106">
        <v>190502</v>
      </c>
      <c r="B156" s="107" t="s">
        <v>187</v>
      </c>
      <c r="C156" s="105">
        <v>58</v>
      </c>
      <c r="D156" s="125"/>
      <c r="E156" s="126"/>
      <c r="F156" s="105">
        <v>81</v>
      </c>
      <c r="G156" s="105">
        <v>60</v>
      </c>
      <c r="H156" s="105">
        <v>36</v>
      </c>
      <c r="I156" s="116"/>
      <c r="J156" s="105">
        <v>43</v>
      </c>
      <c r="K156" s="114">
        <f t="shared" si="29"/>
        <v>278</v>
      </c>
      <c r="L156" s="114">
        <f t="shared" si="26"/>
        <v>284</v>
      </c>
      <c r="M156" s="115">
        <f>初二5!L3</f>
        <v>35</v>
      </c>
      <c r="N156" s="114">
        <f t="shared" si="20"/>
        <v>261</v>
      </c>
      <c r="O156" s="114" t="e">
        <f t="shared" si="27"/>
        <v>#N/A</v>
      </c>
      <c r="P156" s="114" t="e">
        <f t="shared" si="21"/>
        <v>#N/A</v>
      </c>
      <c r="Q156" s="114">
        <f t="shared" si="22"/>
        <v>84</v>
      </c>
      <c r="R156" s="114">
        <f t="shared" si="23"/>
        <v>217</v>
      </c>
      <c r="S156" s="114">
        <f t="shared" si="24"/>
        <v>254</v>
      </c>
      <c r="T156" s="114" t="e">
        <f t="shared" si="25"/>
        <v>#N/A</v>
      </c>
      <c r="U156" s="114">
        <f t="shared" si="28"/>
        <v>234</v>
      </c>
    </row>
    <row r="157" customHeight="1" spans="1:21">
      <c r="A157" s="106">
        <v>190503</v>
      </c>
      <c r="B157" s="107" t="s">
        <v>188</v>
      </c>
      <c r="C157" s="105">
        <v>69</v>
      </c>
      <c r="D157" s="105">
        <v>38.5</v>
      </c>
      <c r="E157" s="105">
        <v>51</v>
      </c>
      <c r="F157" s="105">
        <v>69</v>
      </c>
      <c r="G157" s="105">
        <v>50</v>
      </c>
      <c r="H157" s="105">
        <v>36</v>
      </c>
      <c r="I157" s="105">
        <v>57</v>
      </c>
      <c r="J157" s="105">
        <v>58</v>
      </c>
      <c r="K157" s="114">
        <f t="shared" si="29"/>
        <v>428.5</v>
      </c>
      <c r="L157" s="114">
        <f t="shared" si="26"/>
        <v>220</v>
      </c>
      <c r="M157" s="115">
        <f>初二5!L4</f>
        <v>28</v>
      </c>
      <c r="N157" s="114">
        <f t="shared" si="20"/>
        <v>210</v>
      </c>
      <c r="O157" s="114">
        <f t="shared" si="27"/>
        <v>209</v>
      </c>
      <c r="P157" s="114">
        <f t="shared" si="21"/>
        <v>209</v>
      </c>
      <c r="Q157" s="114">
        <f t="shared" si="22"/>
        <v>194</v>
      </c>
      <c r="R157" s="114">
        <f t="shared" si="23"/>
        <v>246</v>
      </c>
      <c r="S157" s="114">
        <f t="shared" si="24"/>
        <v>254</v>
      </c>
      <c r="T157" s="114">
        <f t="shared" si="25"/>
        <v>189</v>
      </c>
      <c r="U157" s="114">
        <f t="shared" si="28"/>
        <v>167</v>
      </c>
    </row>
    <row r="158" customHeight="1" spans="1:21">
      <c r="A158" s="106">
        <v>190504</v>
      </c>
      <c r="B158" s="107" t="s">
        <v>189</v>
      </c>
      <c r="C158" s="105">
        <v>89.5</v>
      </c>
      <c r="D158" s="105">
        <v>46.5</v>
      </c>
      <c r="E158" s="105">
        <v>61.5</v>
      </c>
      <c r="F158" s="105">
        <v>89</v>
      </c>
      <c r="G158" s="105">
        <v>78</v>
      </c>
      <c r="H158" s="105">
        <v>72</v>
      </c>
      <c r="I158" s="105">
        <v>82</v>
      </c>
      <c r="J158" s="105">
        <v>87</v>
      </c>
      <c r="K158" s="114">
        <f t="shared" si="29"/>
        <v>605.5</v>
      </c>
      <c r="L158" s="114">
        <f t="shared" si="26"/>
        <v>95</v>
      </c>
      <c r="M158" s="115">
        <f>初二5!L5</f>
        <v>15</v>
      </c>
      <c r="N158" s="114">
        <f t="shared" si="20"/>
        <v>75</v>
      </c>
      <c r="O158" s="114">
        <f t="shared" si="27"/>
        <v>187</v>
      </c>
      <c r="P158" s="114">
        <f t="shared" si="21"/>
        <v>156</v>
      </c>
      <c r="Q158" s="114">
        <f t="shared" si="22"/>
        <v>16</v>
      </c>
      <c r="R158" s="114">
        <f t="shared" si="23"/>
        <v>106</v>
      </c>
      <c r="S158" s="114">
        <f t="shared" si="24"/>
        <v>85</v>
      </c>
      <c r="T158" s="114">
        <f t="shared" si="25"/>
        <v>63</v>
      </c>
      <c r="U158" s="114">
        <f t="shared" si="28"/>
        <v>36</v>
      </c>
    </row>
    <row r="159" customHeight="1" spans="1:21">
      <c r="A159" s="106">
        <v>190505</v>
      </c>
      <c r="B159" s="107" t="s">
        <v>190</v>
      </c>
      <c r="C159" s="105">
        <v>87.5</v>
      </c>
      <c r="D159" s="105">
        <v>76.5</v>
      </c>
      <c r="E159" s="105">
        <v>80.65</v>
      </c>
      <c r="F159" s="105">
        <v>88</v>
      </c>
      <c r="G159" s="105">
        <v>86</v>
      </c>
      <c r="H159" s="105">
        <v>74</v>
      </c>
      <c r="I159" s="105">
        <v>84</v>
      </c>
      <c r="J159" s="105">
        <v>87</v>
      </c>
      <c r="K159" s="114">
        <f t="shared" si="29"/>
        <v>663.65</v>
      </c>
      <c r="L159" s="114">
        <f t="shared" si="26"/>
        <v>52</v>
      </c>
      <c r="M159" s="115">
        <f>初二5!L6</f>
        <v>7</v>
      </c>
      <c r="N159" s="114">
        <f t="shared" si="20"/>
        <v>88</v>
      </c>
      <c r="O159" s="114">
        <f t="shared" si="27"/>
        <v>84</v>
      </c>
      <c r="P159" s="114">
        <f t="shared" si="21"/>
        <v>91</v>
      </c>
      <c r="Q159" s="114">
        <f t="shared" si="22"/>
        <v>23</v>
      </c>
      <c r="R159" s="114">
        <f t="shared" si="23"/>
        <v>36</v>
      </c>
      <c r="S159" s="114">
        <f t="shared" si="24"/>
        <v>75</v>
      </c>
      <c r="T159" s="114">
        <f t="shared" si="25"/>
        <v>51</v>
      </c>
      <c r="U159" s="114">
        <f t="shared" si="28"/>
        <v>36</v>
      </c>
    </row>
    <row r="160" customHeight="1" spans="1:21">
      <c r="A160" s="106">
        <v>190506</v>
      </c>
      <c r="B160" s="107" t="s">
        <v>191</v>
      </c>
      <c r="C160" s="105">
        <v>64</v>
      </c>
      <c r="D160" s="105">
        <v>54.5</v>
      </c>
      <c r="E160" s="105">
        <v>53.5</v>
      </c>
      <c r="F160" s="105">
        <v>65</v>
      </c>
      <c r="G160" s="105">
        <v>59</v>
      </c>
      <c r="H160" s="105">
        <v>44</v>
      </c>
      <c r="I160" s="105">
        <v>66</v>
      </c>
      <c r="J160" s="105">
        <v>65</v>
      </c>
      <c r="K160" s="114">
        <f t="shared" si="29"/>
        <v>471</v>
      </c>
      <c r="L160" s="114">
        <f t="shared" si="26"/>
        <v>195</v>
      </c>
      <c r="M160" s="115">
        <f>初二5!L7</f>
        <v>24</v>
      </c>
      <c r="N160" s="114">
        <f t="shared" si="20"/>
        <v>237</v>
      </c>
      <c r="O160" s="114">
        <f t="shared" si="27"/>
        <v>167</v>
      </c>
      <c r="P160" s="114">
        <f t="shared" si="21"/>
        <v>200</v>
      </c>
      <c r="Q160" s="114">
        <f t="shared" si="22"/>
        <v>223</v>
      </c>
      <c r="R160" s="114">
        <f t="shared" si="23"/>
        <v>220</v>
      </c>
      <c r="S160" s="114">
        <f t="shared" si="24"/>
        <v>219</v>
      </c>
      <c r="T160" s="114">
        <f t="shared" si="25"/>
        <v>137</v>
      </c>
      <c r="U160" s="114">
        <f t="shared" si="28"/>
        <v>144</v>
      </c>
    </row>
    <row r="161" customHeight="1" spans="1:21">
      <c r="A161" s="106">
        <v>190507</v>
      </c>
      <c r="B161" s="107" t="s">
        <v>192</v>
      </c>
      <c r="C161" s="105">
        <v>74.5</v>
      </c>
      <c r="D161" s="105">
        <v>22.5</v>
      </c>
      <c r="E161" s="105">
        <v>65</v>
      </c>
      <c r="F161" s="105">
        <v>76</v>
      </c>
      <c r="G161" s="105">
        <v>82</v>
      </c>
      <c r="H161" s="105">
        <v>73</v>
      </c>
      <c r="I161" s="105">
        <v>81</v>
      </c>
      <c r="J161" s="105">
        <v>54</v>
      </c>
      <c r="K161" s="114">
        <f t="shared" si="29"/>
        <v>528</v>
      </c>
      <c r="L161" s="114">
        <f t="shared" si="26"/>
        <v>153</v>
      </c>
      <c r="M161" s="115">
        <f>初二5!L8</f>
        <v>20</v>
      </c>
      <c r="N161" s="114">
        <f t="shared" si="20"/>
        <v>179</v>
      </c>
      <c r="O161" s="114">
        <f t="shared" si="27"/>
        <v>252</v>
      </c>
      <c r="P161" s="114">
        <f t="shared" si="21"/>
        <v>142</v>
      </c>
      <c r="Q161" s="114">
        <f t="shared" si="22"/>
        <v>135</v>
      </c>
      <c r="R161" s="114">
        <f t="shared" si="23"/>
        <v>75</v>
      </c>
      <c r="S161" s="114">
        <f t="shared" si="24"/>
        <v>80</v>
      </c>
      <c r="T161" s="114">
        <f t="shared" si="25"/>
        <v>71</v>
      </c>
      <c r="U161" s="114">
        <f t="shared" si="28"/>
        <v>188</v>
      </c>
    </row>
    <row r="162" customHeight="1" spans="1:21">
      <c r="A162" s="106">
        <v>190508</v>
      </c>
      <c r="B162" s="107" t="s">
        <v>193</v>
      </c>
      <c r="C162" s="105">
        <v>54</v>
      </c>
      <c r="D162" s="105">
        <v>16</v>
      </c>
      <c r="E162" s="105">
        <v>40</v>
      </c>
      <c r="F162" s="105">
        <v>59</v>
      </c>
      <c r="G162" s="105">
        <v>25</v>
      </c>
      <c r="H162" s="105">
        <v>33</v>
      </c>
      <c r="I162" s="105">
        <v>42</v>
      </c>
      <c r="J162" s="105">
        <v>20</v>
      </c>
      <c r="K162" s="114">
        <f t="shared" si="29"/>
        <v>289</v>
      </c>
      <c r="L162" s="114">
        <f t="shared" si="26"/>
        <v>278</v>
      </c>
      <c r="M162" s="115">
        <f>初二5!L9</f>
        <v>34</v>
      </c>
      <c r="N162" s="114">
        <f t="shared" si="20"/>
        <v>272</v>
      </c>
      <c r="O162" s="114">
        <f t="shared" si="27"/>
        <v>263</v>
      </c>
      <c r="P162" s="114">
        <f t="shared" si="21"/>
        <v>247</v>
      </c>
      <c r="Q162" s="114">
        <f t="shared" si="22"/>
        <v>255</v>
      </c>
      <c r="R162" s="114">
        <f t="shared" si="23"/>
        <v>290</v>
      </c>
      <c r="S162" s="114">
        <f t="shared" si="24"/>
        <v>262</v>
      </c>
      <c r="T162" s="114">
        <f t="shared" si="25"/>
        <v>250</v>
      </c>
      <c r="U162" s="114">
        <f t="shared" si="28"/>
        <v>292</v>
      </c>
    </row>
    <row r="163" customHeight="1" spans="1:21">
      <c r="A163" s="106">
        <v>190509</v>
      </c>
      <c r="B163" s="107" t="s">
        <v>194</v>
      </c>
      <c r="C163" s="105">
        <v>63.5</v>
      </c>
      <c r="D163" s="105">
        <v>16</v>
      </c>
      <c r="E163" s="105">
        <v>27.5</v>
      </c>
      <c r="F163" s="105">
        <v>58</v>
      </c>
      <c r="G163" s="105">
        <v>63</v>
      </c>
      <c r="H163" s="105">
        <v>46</v>
      </c>
      <c r="I163" s="105">
        <v>41</v>
      </c>
      <c r="J163" s="105">
        <v>43</v>
      </c>
      <c r="K163" s="114">
        <f t="shared" si="29"/>
        <v>358</v>
      </c>
      <c r="L163" s="114">
        <f t="shared" si="26"/>
        <v>254</v>
      </c>
      <c r="M163" s="115">
        <f>初二5!L10</f>
        <v>31</v>
      </c>
      <c r="N163" s="114">
        <f t="shared" si="20"/>
        <v>239</v>
      </c>
      <c r="O163" s="114">
        <f t="shared" si="27"/>
        <v>263</v>
      </c>
      <c r="P163" s="114">
        <f t="shared" si="21"/>
        <v>284</v>
      </c>
      <c r="Q163" s="114">
        <f t="shared" si="22"/>
        <v>258</v>
      </c>
      <c r="R163" s="114">
        <f t="shared" si="23"/>
        <v>202</v>
      </c>
      <c r="S163" s="114">
        <f t="shared" si="24"/>
        <v>210</v>
      </c>
      <c r="T163" s="114">
        <f t="shared" si="25"/>
        <v>253</v>
      </c>
      <c r="U163" s="114">
        <f t="shared" si="28"/>
        <v>234</v>
      </c>
    </row>
    <row r="164" customHeight="1" spans="1:21">
      <c r="A164" s="106">
        <v>190510</v>
      </c>
      <c r="B164" s="107" t="s">
        <v>195</v>
      </c>
      <c r="C164" s="105">
        <v>57</v>
      </c>
      <c r="D164" s="105">
        <v>36.5</v>
      </c>
      <c r="E164" s="105">
        <v>57.5</v>
      </c>
      <c r="F164" s="105">
        <v>55</v>
      </c>
      <c r="G164" s="105">
        <v>66</v>
      </c>
      <c r="H164" s="105">
        <v>59</v>
      </c>
      <c r="I164" s="105">
        <v>62</v>
      </c>
      <c r="J164" s="105">
        <v>50</v>
      </c>
      <c r="K164" s="114">
        <f t="shared" si="29"/>
        <v>443</v>
      </c>
      <c r="L164" s="114">
        <f t="shared" si="26"/>
        <v>215</v>
      </c>
      <c r="M164" s="115">
        <f>初二5!L11</f>
        <v>26</v>
      </c>
      <c r="N164" s="114">
        <f t="shared" si="20"/>
        <v>264</v>
      </c>
      <c r="O164" s="114">
        <f t="shared" si="27"/>
        <v>212</v>
      </c>
      <c r="P164" s="114">
        <f t="shared" si="21"/>
        <v>180</v>
      </c>
      <c r="Q164" s="114">
        <f t="shared" si="22"/>
        <v>271</v>
      </c>
      <c r="R164" s="114">
        <f t="shared" si="23"/>
        <v>183</v>
      </c>
      <c r="S164" s="114">
        <f t="shared" si="24"/>
        <v>137</v>
      </c>
      <c r="T164" s="114">
        <f t="shared" si="25"/>
        <v>159</v>
      </c>
      <c r="U164" s="114">
        <f t="shared" si="28"/>
        <v>204</v>
      </c>
    </row>
    <row r="165" customHeight="1" spans="1:21">
      <c r="A165" s="106">
        <v>190511</v>
      </c>
      <c r="B165" s="107" t="s">
        <v>196</v>
      </c>
      <c r="C165" s="105">
        <v>61</v>
      </c>
      <c r="D165" s="105">
        <v>37.5</v>
      </c>
      <c r="E165" s="105">
        <v>56.5</v>
      </c>
      <c r="F165" s="105">
        <v>73</v>
      </c>
      <c r="G165" s="105">
        <v>88</v>
      </c>
      <c r="H165" s="105">
        <v>51</v>
      </c>
      <c r="I165" s="105">
        <v>89</v>
      </c>
      <c r="J165" s="105">
        <v>78</v>
      </c>
      <c r="K165" s="114">
        <f t="shared" si="29"/>
        <v>534</v>
      </c>
      <c r="L165" s="114">
        <f t="shared" si="26"/>
        <v>146</v>
      </c>
      <c r="M165" s="115">
        <f>初二5!L12</f>
        <v>18</v>
      </c>
      <c r="N165" s="114">
        <f t="shared" si="20"/>
        <v>249</v>
      </c>
      <c r="O165" s="114">
        <f t="shared" si="27"/>
        <v>211</v>
      </c>
      <c r="P165" s="114">
        <f t="shared" si="21"/>
        <v>189</v>
      </c>
      <c r="Q165" s="114">
        <f t="shared" si="22"/>
        <v>167</v>
      </c>
      <c r="R165" s="114">
        <f t="shared" si="23"/>
        <v>25</v>
      </c>
      <c r="S165" s="114">
        <f t="shared" si="24"/>
        <v>180</v>
      </c>
      <c r="T165" s="114">
        <f t="shared" si="25"/>
        <v>25</v>
      </c>
      <c r="U165" s="114">
        <f t="shared" si="28"/>
        <v>90</v>
      </c>
    </row>
    <row r="166" customHeight="1" spans="1:21">
      <c r="A166" s="106">
        <v>190512</v>
      </c>
      <c r="B166" s="107" t="s">
        <v>197</v>
      </c>
      <c r="C166" s="105">
        <v>86.5</v>
      </c>
      <c r="D166" s="105">
        <v>73</v>
      </c>
      <c r="E166" s="105">
        <v>61</v>
      </c>
      <c r="F166" s="105">
        <v>78</v>
      </c>
      <c r="G166" s="105">
        <v>83</v>
      </c>
      <c r="H166" s="105">
        <v>67</v>
      </c>
      <c r="I166" s="105">
        <v>82</v>
      </c>
      <c r="J166" s="105">
        <v>77</v>
      </c>
      <c r="K166" s="114">
        <f t="shared" si="29"/>
        <v>607.5</v>
      </c>
      <c r="L166" s="114">
        <f t="shared" si="26"/>
        <v>89</v>
      </c>
      <c r="M166" s="115">
        <f>初二5!L13</f>
        <v>13</v>
      </c>
      <c r="N166" s="114">
        <f t="shared" si="20"/>
        <v>96</v>
      </c>
      <c r="O166" s="114">
        <f t="shared" si="27"/>
        <v>102</v>
      </c>
      <c r="P166" s="114">
        <f t="shared" si="21"/>
        <v>163</v>
      </c>
      <c r="Q166" s="114">
        <f t="shared" si="22"/>
        <v>114</v>
      </c>
      <c r="R166" s="114">
        <f t="shared" si="23"/>
        <v>58</v>
      </c>
      <c r="S166" s="114">
        <f t="shared" si="24"/>
        <v>106</v>
      </c>
      <c r="T166" s="114">
        <f t="shared" si="25"/>
        <v>63</v>
      </c>
      <c r="U166" s="114">
        <f t="shared" si="28"/>
        <v>97</v>
      </c>
    </row>
    <row r="167" customHeight="1" spans="1:21">
      <c r="A167" s="106">
        <v>190513</v>
      </c>
      <c r="B167" s="107" t="s">
        <v>198</v>
      </c>
      <c r="C167" s="105">
        <v>61</v>
      </c>
      <c r="D167" s="105">
        <v>30</v>
      </c>
      <c r="E167" s="105">
        <v>57</v>
      </c>
      <c r="F167" s="105">
        <v>70</v>
      </c>
      <c r="G167" s="105">
        <v>65</v>
      </c>
      <c r="H167" s="105">
        <v>47</v>
      </c>
      <c r="I167" s="105">
        <v>74</v>
      </c>
      <c r="J167" s="105">
        <v>52</v>
      </c>
      <c r="K167" s="114">
        <f t="shared" si="29"/>
        <v>456</v>
      </c>
      <c r="L167" s="114">
        <f t="shared" si="26"/>
        <v>209</v>
      </c>
      <c r="M167" s="115">
        <f>初二5!L14</f>
        <v>25</v>
      </c>
      <c r="N167" s="114">
        <f t="shared" si="20"/>
        <v>249</v>
      </c>
      <c r="O167" s="114">
        <f t="shared" si="27"/>
        <v>229</v>
      </c>
      <c r="P167" s="114">
        <f t="shared" si="21"/>
        <v>183</v>
      </c>
      <c r="Q167" s="114">
        <f t="shared" si="22"/>
        <v>190</v>
      </c>
      <c r="R167" s="114">
        <f t="shared" si="23"/>
        <v>191</v>
      </c>
      <c r="S167" s="114">
        <f t="shared" si="24"/>
        <v>203</v>
      </c>
      <c r="T167" s="114">
        <f t="shared" si="25"/>
        <v>102</v>
      </c>
      <c r="U167" s="114">
        <f t="shared" si="28"/>
        <v>192</v>
      </c>
    </row>
    <row r="168" customHeight="1" spans="1:21">
      <c r="A168" s="106">
        <v>190514</v>
      </c>
      <c r="B168" s="107" t="s">
        <v>199</v>
      </c>
      <c r="C168" s="105">
        <v>51</v>
      </c>
      <c r="D168" s="105">
        <v>19</v>
      </c>
      <c r="E168" s="105">
        <v>59.5</v>
      </c>
      <c r="F168" s="105">
        <v>53</v>
      </c>
      <c r="G168" s="105">
        <v>45</v>
      </c>
      <c r="H168" s="105">
        <v>23</v>
      </c>
      <c r="I168" s="105">
        <v>56</v>
      </c>
      <c r="J168" s="105">
        <v>42</v>
      </c>
      <c r="K168" s="114">
        <f t="shared" si="29"/>
        <v>348.5</v>
      </c>
      <c r="L168" s="114">
        <f t="shared" si="26"/>
        <v>258</v>
      </c>
      <c r="M168" s="115">
        <f>初二5!L15</f>
        <v>32</v>
      </c>
      <c r="N168" s="114">
        <f t="shared" si="20"/>
        <v>277</v>
      </c>
      <c r="O168" s="114">
        <f t="shared" si="27"/>
        <v>256</v>
      </c>
      <c r="P168" s="114">
        <f t="shared" si="21"/>
        <v>172</v>
      </c>
      <c r="Q168" s="114">
        <f t="shared" si="22"/>
        <v>277</v>
      </c>
      <c r="R168" s="114">
        <f t="shared" si="23"/>
        <v>258</v>
      </c>
      <c r="S168" s="114">
        <f t="shared" si="24"/>
        <v>283</v>
      </c>
      <c r="T168" s="114">
        <f t="shared" si="25"/>
        <v>194</v>
      </c>
      <c r="U168" s="114">
        <f t="shared" si="28"/>
        <v>241</v>
      </c>
    </row>
    <row r="169" customHeight="1" spans="1:21">
      <c r="A169" s="106">
        <v>190515</v>
      </c>
      <c r="B169" s="107" t="s">
        <v>200</v>
      </c>
      <c r="C169" s="105">
        <v>65</v>
      </c>
      <c r="D169" s="105">
        <v>53.5</v>
      </c>
      <c r="E169" s="105">
        <v>53</v>
      </c>
      <c r="F169" s="105">
        <v>66</v>
      </c>
      <c r="G169" s="105">
        <v>55</v>
      </c>
      <c r="H169" s="105">
        <v>51</v>
      </c>
      <c r="I169" s="105">
        <v>66</v>
      </c>
      <c r="J169" s="105">
        <v>77</v>
      </c>
      <c r="K169" s="114">
        <f t="shared" si="29"/>
        <v>486.5</v>
      </c>
      <c r="L169" s="114">
        <f t="shared" si="26"/>
        <v>180</v>
      </c>
      <c r="M169" s="115">
        <f>初二5!L16</f>
        <v>23</v>
      </c>
      <c r="N169" s="114">
        <f t="shared" si="20"/>
        <v>231</v>
      </c>
      <c r="O169" s="114">
        <f t="shared" si="27"/>
        <v>170</v>
      </c>
      <c r="P169" s="114">
        <f t="shared" si="21"/>
        <v>201</v>
      </c>
      <c r="Q169" s="114">
        <f t="shared" si="22"/>
        <v>216</v>
      </c>
      <c r="R169" s="114">
        <f t="shared" si="23"/>
        <v>235</v>
      </c>
      <c r="S169" s="114">
        <f t="shared" si="24"/>
        <v>180</v>
      </c>
      <c r="T169" s="114">
        <f t="shared" si="25"/>
        <v>137</v>
      </c>
      <c r="U169" s="114">
        <f t="shared" si="28"/>
        <v>97</v>
      </c>
    </row>
    <row r="170" customHeight="1" spans="1:21">
      <c r="A170" s="106">
        <v>190516</v>
      </c>
      <c r="B170" s="107" t="s">
        <v>201</v>
      </c>
      <c r="C170" s="105">
        <v>28.5</v>
      </c>
      <c r="D170" s="105">
        <v>71</v>
      </c>
      <c r="E170" s="105">
        <v>59</v>
      </c>
      <c r="F170" s="105">
        <v>55</v>
      </c>
      <c r="G170" s="105">
        <v>54</v>
      </c>
      <c r="H170" s="105">
        <v>48</v>
      </c>
      <c r="I170" s="105">
        <v>67</v>
      </c>
      <c r="J170" s="105">
        <v>50</v>
      </c>
      <c r="K170" s="114">
        <f t="shared" si="29"/>
        <v>432.5</v>
      </c>
      <c r="L170" s="114">
        <f t="shared" si="26"/>
        <v>218</v>
      </c>
      <c r="M170" s="115">
        <f>初二5!L17</f>
        <v>27</v>
      </c>
      <c r="N170" s="114">
        <f t="shared" si="20"/>
        <v>292</v>
      </c>
      <c r="O170" s="114">
        <f t="shared" si="27"/>
        <v>105</v>
      </c>
      <c r="P170" s="114">
        <f t="shared" si="21"/>
        <v>173</v>
      </c>
      <c r="Q170" s="114">
        <f t="shared" si="22"/>
        <v>271</v>
      </c>
      <c r="R170" s="114">
        <f t="shared" si="23"/>
        <v>239</v>
      </c>
      <c r="S170" s="114">
        <f t="shared" si="24"/>
        <v>198</v>
      </c>
      <c r="T170" s="114">
        <f t="shared" si="25"/>
        <v>132</v>
      </c>
      <c r="U170" s="114">
        <f t="shared" si="28"/>
        <v>204</v>
      </c>
    </row>
    <row r="171" customHeight="1" spans="1:21">
      <c r="A171" s="106">
        <v>190517</v>
      </c>
      <c r="B171" s="107" t="s">
        <v>202</v>
      </c>
      <c r="C171" s="105">
        <v>82.5</v>
      </c>
      <c r="D171" s="105">
        <v>76.5</v>
      </c>
      <c r="E171" s="105">
        <v>74.5</v>
      </c>
      <c r="F171" s="105">
        <v>85</v>
      </c>
      <c r="G171" s="105">
        <v>86</v>
      </c>
      <c r="H171" s="105">
        <v>87</v>
      </c>
      <c r="I171" s="105">
        <v>90</v>
      </c>
      <c r="J171" s="105">
        <v>87</v>
      </c>
      <c r="K171" s="114">
        <f t="shared" si="29"/>
        <v>668.5</v>
      </c>
      <c r="L171" s="114">
        <f t="shared" si="26"/>
        <v>50</v>
      </c>
      <c r="M171" s="115">
        <f>初二5!L18</f>
        <v>5</v>
      </c>
      <c r="N171" s="114">
        <f t="shared" si="20"/>
        <v>125</v>
      </c>
      <c r="O171" s="114">
        <f t="shared" si="27"/>
        <v>84</v>
      </c>
      <c r="P171" s="114">
        <f t="shared" si="21"/>
        <v>110</v>
      </c>
      <c r="Q171" s="114">
        <f t="shared" si="22"/>
        <v>39</v>
      </c>
      <c r="R171" s="114">
        <f t="shared" si="23"/>
        <v>36</v>
      </c>
      <c r="S171" s="114">
        <f t="shared" si="24"/>
        <v>35</v>
      </c>
      <c r="T171" s="114">
        <f t="shared" si="25"/>
        <v>24</v>
      </c>
      <c r="U171" s="114">
        <f t="shared" si="28"/>
        <v>36</v>
      </c>
    </row>
    <row r="172" customHeight="1" spans="1:21">
      <c r="A172" s="106">
        <v>190518</v>
      </c>
      <c r="B172" s="107" t="s">
        <v>203</v>
      </c>
      <c r="C172" s="105">
        <v>100.5</v>
      </c>
      <c r="D172" s="105">
        <v>64</v>
      </c>
      <c r="E172" s="105">
        <v>88.5</v>
      </c>
      <c r="F172" s="105">
        <v>91</v>
      </c>
      <c r="G172" s="105">
        <v>88</v>
      </c>
      <c r="H172" s="105">
        <v>80</v>
      </c>
      <c r="I172" s="105">
        <v>88</v>
      </c>
      <c r="J172" s="105">
        <v>72</v>
      </c>
      <c r="K172" s="114">
        <f t="shared" si="29"/>
        <v>672</v>
      </c>
      <c r="L172" s="114">
        <f t="shared" si="26"/>
        <v>48</v>
      </c>
      <c r="M172" s="115">
        <f>初二5!L19</f>
        <v>4</v>
      </c>
      <c r="N172" s="114">
        <f t="shared" si="20"/>
        <v>14</v>
      </c>
      <c r="O172" s="114">
        <f t="shared" si="27"/>
        <v>135</v>
      </c>
      <c r="P172" s="114">
        <f t="shared" si="21"/>
        <v>53</v>
      </c>
      <c r="Q172" s="114">
        <f t="shared" si="22"/>
        <v>9</v>
      </c>
      <c r="R172" s="114">
        <f t="shared" si="23"/>
        <v>25</v>
      </c>
      <c r="S172" s="114">
        <f t="shared" si="24"/>
        <v>52</v>
      </c>
      <c r="T172" s="114">
        <f t="shared" si="25"/>
        <v>31</v>
      </c>
      <c r="U172" s="114">
        <f t="shared" si="28"/>
        <v>121</v>
      </c>
    </row>
    <row r="173" customHeight="1" spans="1:21">
      <c r="A173" s="106">
        <v>190519</v>
      </c>
      <c r="B173" s="107" t="s">
        <v>204</v>
      </c>
      <c r="C173" s="105">
        <v>83.5</v>
      </c>
      <c r="D173" s="105">
        <v>77.5</v>
      </c>
      <c r="E173" s="105">
        <v>87.5</v>
      </c>
      <c r="F173" s="105">
        <v>82</v>
      </c>
      <c r="G173" s="105">
        <v>84</v>
      </c>
      <c r="H173" s="105">
        <v>72</v>
      </c>
      <c r="I173" s="105">
        <v>89</v>
      </c>
      <c r="J173" s="105">
        <v>91</v>
      </c>
      <c r="K173" s="114">
        <f t="shared" si="29"/>
        <v>666.5</v>
      </c>
      <c r="L173" s="114">
        <f t="shared" si="26"/>
        <v>51</v>
      </c>
      <c r="M173" s="115">
        <f>初二5!L20</f>
        <v>6</v>
      </c>
      <c r="N173" s="114">
        <f t="shared" si="20"/>
        <v>119</v>
      </c>
      <c r="O173" s="114">
        <f t="shared" si="27"/>
        <v>82</v>
      </c>
      <c r="P173" s="114">
        <f t="shared" si="21"/>
        <v>61</v>
      </c>
      <c r="Q173" s="114">
        <f t="shared" si="22"/>
        <v>73</v>
      </c>
      <c r="R173" s="114">
        <f t="shared" si="23"/>
        <v>51</v>
      </c>
      <c r="S173" s="114">
        <f t="shared" si="24"/>
        <v>85</v>
      </c>
      <c r="T173" s="114">
        <f t="shared" si="25"/>
        <v>25</v>
      </c>
      <c r="U173" s="114">
        <f t="shared" si="28"/>
        <v>21</v>
      </c>
    </row>
    <row r="174" customHeight="1" spans="1:21">
      <c r="A174" s="106">
        <v>190520</v>
      </c>
      <c r="B174" s="107" t="s">
        <v>205</v>
      </c>
      <c r="C174" s="105">
        <v>76</v>
      </c>
      <c r="D174" s="105">
        <v>74.5</v>
      </c>
      <c r="E174" s="105">
        <v>79</v>
      </c>
      <c r="F174" s="105">
        <v>77</v>
      </c>
      <c r="G174" s="105">
        <v>69</v>
      </c>
      <c r="H174" s="105">
        <v>76</v>
      </c>
      <c r="I174" s="105">
        <v>78</v>
      </c>
      <c r="J174" s="105">
        <v>78</v>
      </c>
      <c r="K174" s="114">
        <f t="shared" si="29"/>
        <v>607.5</v>
      </c>
      <c r="L174" s="114">
        <f t="shared" si="26"/>
        <v>89</v>
      </c>
      <c r="M174" s="115">
        <f>初二5!L21</f>
        <v>13</v>
      </c>
      <c r="N174" s="114">
        <f t="shared" si="20"/>
        <v>172</v>
      </c>
      <c r="O174" s="114">
        <f t="shared" si="27"/>
        <v>94</v>
      </c>
      <c r="P174" s="114">
        <f t="shared" si="21"/>
        <v>96</v>
      </c>
      <c r="Q174" s="114">
        <f t="shared" si="22"/>
        <v>127</v>
      </c>
      <c r="R174" s="114">
        <f t="shared" si="23"/>
        <v>162</v>
      </c>
      <c r="S174" s="114">
        <f t="shared" si="24"/>
        <v>67</v>
      </c>
      <c r="T174" s="114">
        <f t="shared" si="25"/>
        <v>79</v>
      </c>
      <c r="U174" s="114">
        <f t="shared" si="28"/>
        <v>90</v>
      </c>
    </row>
    <row r="175" customHeight="1" spans="1:21">
      <c r="A175" s="106">
        <v>190521</v>
      </c>
      <c r="B175" s="107" t="s">
        <v>206</v>
      </c>
      <c r="C175" s="105">
        <v>88</v>
      </c>
      <c r="D175" s="105">
        <v>76.5</v>
      </c>
      <c r="E175" s="105">
        <v>84.5</v>
      </c>
      <c r="F175" s="105">
        <v>84</v>
      </c>
      <c r="G175" s="105">
        <v>77</v>
      </c>
      <c r="H175" s="105">
        <v>80</v>
      </c>
      <c r="I175" s="105">
        <v>91</v>
      </c>
      <c r="J175" s="105">
        <v>72</v>
      </c>
      <c r="K175" s="114">
        <f t="shared" si="29"/>
        <v>653</v>
      </c>
      <c r="L175" s="114">
        <f t="shared" si="26"/>
        <v>61</v>
      </c>
      <c r="M175" s="115">
        <f>初二5!L22</f>
        <v>9</v>
      </c>
      <c r="N175" s="114">
        <f t="shared" si="20"/>
        <v>85</v>
      </c>
      <c r="O175" s="114">
        <f t="shared" si="27"/>
        <v>84</v>
      </c>
      <c r="P175" s="114">
        <f t="shared" si="21"/>
        <v>75</v>
      </c>
      <c r="Q175" s="114">
        <f t="shared" si="22"/>
        <v>51</v>
      </c>
      <c r="R175" s="114">
        <f t="shared" si="23"/>
        <v>113</v>
      </c>
      <c r="S175" s="114">
        <f t="shared" si="24"/>
        <v>52</v>
      </c>
      <c r="T175" s="114">
        <f t="shared" si="25"/>
        <v>18</v>
      </c>
      <c r="U175" s="114">
        <f t="shared" si="28"/>
        <v>121</v>
      </c>
    </row>
    <row r="176" customHeight="1" spans="1:21">
      <c r="A176" s="106">
        <v>190522</v>
      </c>
      <c r="B176" s="107" t="s">
        <v>207</v>
      </c>
      <c r="C176" s="105">
        <v>74.5</v>
      </c>
      <c r="D176" s="105">
        <v>75.5</v>
      </c>
      <c r="E176" s="105">
        <v>64.5</v>
      </c>
      <c r="F176" s="105">
        <v>78</v>
      </c>
      <c r="G176" s="105">
        <v>86</v>
      </c>
      <c r="H176" s="105">
        <v>67</v>
      </c>
      <c r="I176" s="105">
        <v>81</v>
      </c>
      <c r="J176" s="105">
        <v>86</v>
      </c>
      <c r="K176" s="114">
        <f t="shared" si="29"/>
        <v>612.5</v>
      </c>
      <c r="L176" s="114">
        <f t="shared" si="26"/>
        <v>86</v>
      </c>
      <c r="M176" s="115">
        <f>初二5!L23</f>
        <v>12</v>
      </c>
      <c r="N176" s="114">
        <f t="shared" si="20"/>
        <v>179</v>
      </c>
      <c r="O176" s="114">
        <f t="shared" si="27"/>
        <v>91</v>
      </c>
      <c r="P176" s="114">
        <f t="shared" si="21"/>
        <v>145</v>
      </c>
      <c r="Q176" s="114">
        <f t="shared" si="22"/>
        <v>114</v>
      </c>
      <c r="R176" s="114">
        <f t="shared" si="23"/>
        <v>36</v>
      </c>
      <c r="S176" s="114">
        <f t="shared" si="24"/>
        <v>106</v>
      </c>
      <c r="T176" s="114">
        <f t="shared" si="25"/>
        <v>71</v>
      </c>
      <c r="U176" s="114">
        <f t="shared" si="28"/>
        <v>46</v>
      </c>
    </row>
    <row r="177" customHeight="1" spans="1:21">
      <c r="A177" s="106">
        <v>190523</v>
      </c>
      <c r="B177" s="107" t="s">
        <v>208</v>
      </c>
      <c r="C177" s="105">
        <v>30</v>
      </c>
      <c r="D177" s="105">
        <v>24</v>
      </c>
      <c r="E177" s="105">
        <v>61.5</v>
      </c>
      <c r="F177" s="105">
        <v>58</v>
      </c>
      <c r="G177" s="105">
        <v>54</v>
      </c>
      <c r="H177" s="105">
        <v>45</v>
      </c>
      <c r="I177" s="105">
        <v>61</v>
      </c>
      <c r="J177" s="105">
        <v>45</v>
      </c>
      <c r="K177" s="114">
        <f t="shared" si="29"/>
        <v>378.5</v>
      </c>
      <c r="L177" s="114">
        <f t="shared" si="26"/>
        <v>242</v>
      </c>
      <c r="M177" s="115">
        <f>初二5!L24</f>
        <v>30</v>
      </c>
      <c r="N177" s="114">
        <f t="shared" si="20"/>
        <v>291</v>
      </c>
      <c r="O177" s="114">
        <f t="shared" si="27"/>
        <v>246</v>
      </c>
      <c r="P177" s="114">
        <f t="shared" si="21"/>
        <v>156</v>
      </c>
      <c r="Q177" s="114">
        <f t="shared" si="22"/>
        <v>258</v>
      </c>
      <c r="R177" s="114">
        <f t="shared" si="23"/>
        <v>239</v>
      </c>
      <c r="S177" s="114">
        <f t="shared" si="24"/>
        <v>215</v>
      </c>
      <c r="T177" s="114">
        <f t="shared" si="25"/>
        <v>169</v>
      </c>
      <c r="U177" s="114">
        <f t="shared" si="28"/>
        <v>226</v>
      </c>
    </row>
    <row r="178" customHeight="1" spans="1:21">
      <c r="A178" s="106">
        <v>190524</v>
      </c>
      <c r="B178" s="107" t="s">
        <v>209</v>
      </c>
      <c r="C178" s="105">
        <v>79.5</v>
      </c>
      <c r="D178" s="105">
        <v>46.5</v>
      </c>
      <c r="E178" s="105">
        <v>87.5</v>
      </c>
      <c r="F178" s="105">
        <v>71</v>
      </c>
      <c r="G178" s="105">
        <v>63</v>
      </c>
      <c r="H178" s="105">
        <v>46</v>
      </c>
      <c r="I178" s="105">
        <v>73</v>
      </c>
      <c r="J178" s="105">
        <v>69</v>
      </c>
      <c r="K178" s="114">
        <f t="shared" si="29"/>
        <v>535.5</v>
      </c>
      <c r="L178" s="114">
        <f t="shared" si="26"/>
        <v>145</v>
      </c>
      <c r="M178" s="115">
        <f>初二5!L25</f>
        <v>17</v>
      </c>
      <c r="N178" s="114">
        <f t="shared" si="20"/>
        <v>146</v>
      </c>
      <c r="O178" s="114">
        <f t="shared" si="27"/>
        <v>187</v>
      </c>
      <c r="P178" s="114">
        <f t="shared" si="21"/>
        <v>61</v>
      </c>
      <c r="Q178" s="114">
        <f t="shared" si="22"/>
        <v>180</v>
      </c>
      <c r="R178" s="114">
        <f t="shared" si="23"/>
        <v>202</v>
      </c>
      <c r="S178" s="114">
        <f t="shared" si="24"/>
        <v>210</v>
      </c>
      <c r="T178" s="114">
        <f t="shared" si="25"/>
        <v>104</v>
      </c>
      <c r="U178" s="114">
        <f t="shared" si="28"/>
        <v>132</v>
      </c>
    </row>
    <row r="179" customHeight="1" spans="1:21">
      <c r="A179" s="106">
        <v>190526</v>
      </c>
      <c r="B179" s="107" t="s">
        <v>210</v>
      </c>
      <c r="C179" s="105">
        <v>68</v>
      </c>
      <c r="D179" s="105">
        <v>23</v>
      </c>
      <c r="E179" s="105">
        <v>50.5</v>
      </c>
      <c r="F179" s="105">
        <v>66</v>
      </c>
      <c r="G179" s="105">
        <v>55</v>
      </c>
      <c r="H179" s="105">
        <v>41</v>
      </c>
      <c r="I179" s="105">
        <v>61</v>
      </c>
      <c r="J179" s="105">
        <v>49</v>
      </c>
      <c r="K179" s="114">
        <f t="shared" si="29"/>
        <v>413.5</v>
      </c>
      <c r="L179" s="114">
        <f t="shared" si="26"/>
        <v>232</v>
      </c>
      <c r="M179" s="115">
        <f>初二5!L26</f>
        <v>29</v>
      </c>
      <c r="N179" s="114">
        <f t="shared" si="20"/>
        <v>215</v>
      </c>
      <c r="O179" s="114">
        <f t="shared" si="27"/>
        <v>250</v>
      </c>
      <c r="P179" s="114">
        <f t="shared" si="21"/>
        <v>210</v>
      </c>
      <c r="Q179" s="114">
        <f t="shared" si="22"/>
        <v>216</v>
      </c>
      <c r="R179" s="114">
        <f t="shared" si="23"/>
        <v>235</v>
      </c>
      <c r="S179" s="114">
        <f t="shared" si="24"/>
        <v>235</v>
      </c>
      <c r="T179" s="114">
        <f t="shared" si="25"/>
        <v>169</v>
      </c>
      <c r="U179" s="114">
        <f t="shared" si="28"/>
        <v>210</v>
      </c>
    </row>
    <row r="180" customHeight="1" spans="1:21">
      <c r="A180" s="106">
        <v>190527</v>
      </c>
      <c r="B180" s="107" t="s">
        <v>211</v>
      </c>
      <c r="C180" s="105">
        <v>84.5</v>
      </c>
      <c r="D180" s="105">
        <v>76</v>
      </c>
      <c r="E180" s="105">
        <v>93</v>
      </c>
      <c r="F180" s="105">
        <v>91</v>
      </c>
      <c r="G180" s="105">
        <v>80</v>
      </c>
      <c r="H180" s="105">
        <v>86</v>
      </c>
      <c r="I180" s="105">
        <v>84</v>
      </c>
      <c r="J180" s="105">
        <v>84</v>
      </c>
      <c r="K180" s="114">
        <f t="shared" si="29"/>
        <v>678.5</v>
      </c>
      <c r="L180" s="114">
        <f t="shared" si="26"/>
        <v>46</v>
      </c>
      <c r="M180" s="115">
        <f>初二5!L27</f>
        <v>3</v>
      </c>
      <c r="N180" s="114">
        <f t="shared" si="20"/>
        <v>114</v>
      </c>
      <c r="O180" s="114">
        <f t="shared" si="27"/>
        <v>87</v>
      </c>
      <c r="P180" s="114">
        <f t="shared" si="21"/>
        <v>39</v>
      </c>
      <c r="Q180" s="114">
        <f t="shared" si="22"/>
        <v>9</v>
      </c>
      <c r="R180" s="114">
        <f t="shared" si="23"/>
        <v>89</v>
      </c>
      <c r="S180" s="114">
        <f t="shared" si="24"/>
        <v>38</v>
      </c>
      <c r="T180" s="114">
        <f t="shared" si="25"/>
        <v>51</v>
      </c>
      <c r="U180" s="114">
        <f t="shared" si="28"/>
        <v>59</v>
      </c>
    </row>
    <row r="181" customHeight="1" spans="1:21">
      <c r="A181" s="106">
        <v>190528</v>
      </c>
      <c r="B181" s="107" t="s">
        <v>212</v>
      </c>
      <c r="C181" s="105">
        <v>82</v>
      </c>
      <c r="D181" s="105">
        <v>42.5</v>
      </c>
      <c r="E181" s="105">
        <v>54</v>
      </c>
      <c r="F181" s="105">
        <v>75</v>
      </c>
      <c r="G181" s="105">
        <v>78</v>
      </c>
      <c r="H181" s="105">
        <v>56</v>
      </c>
      <c r="I181" s="105">
        <v>91</v>
      </c>
      <c r="J181" s="105">
        <v>52</v>
      </c>
      <c r="K181" s="114">
        <f t="shared" si="29"/>
        <v>530.5</v>
      </c>
      <c r="L181" s="114">
        <f t="shared" si="26"/>
        <v>148</v>
      </c>
      <c r="M181" s="115">
        <f>初二5!L28</f>
        <v>19</v>
      </c>
      <c r="N181" s="114">
        <f t="shared" si="20"/>
        <v>130</v>
      </c>
      <c r="O181" s="114">
        <f t="shared" si="27"/>
        <v>197</v>
      </c>
      <c r="P181" s="114">
        <f t="shared" si="21"/>
        <v>196</v>
      </c>
      <c r="Q181" s="114">
        <f t="shared" si="22"/>
        <v>147</v>
      </c>
      <c r="R181" s="114">
        <f t="shared" si="23"/>
        <v>106</v>
      </c>
      <c r="S181" s="114">
        <f t="shared" si="24"/>
        <v>158</v>
      </c>
      <c r="T181" s="114">
        <f t="shared" si="25"/>
        <v>18</v>
      </c>
      <c r="U181" s="114">
        <f t="shared" si="28"/>
        <v>192</v>
      </c>
    </row>
    <row r="182" customHeight="1" spans="1:21">
      <c r="A182" s="106">
        <v>190529</v>
      </c>
      <c r="B182" s="107" t="s">
        <v>213</v>
      </c>
      <c r="C182" s="105">
        <v>83</v>
      </c>
      <c r="D182" s="105">
        <v>71</v>
      </c>
      <c r="E182" s="105">
        <v>64</v>
      </c>
      <c r="F182" s="105">
        <v>85</v>
      </c>
      <c r="G182" s="105">
        <v>79</v>
      </c>
      <c r="H182" s="105">
        <v>59</v>
      </c>
      <c r="I182" s="105">
        <v>78</v>
      </c>
      <c r="J182" s="105">
        <v>86</v>
      </c>
      <c r="K182" s="114">
        <f t="shared" si="29"/>
        <v>605</v>
      </c>
      <c r="L182" s="114">
        <f t="shared" si="26"/>
        <v>97</v>
      </c>
      <c r="M182" s="115">
        <f>初二5!L29</f>
        <v>16</v>
      </c>
      <c r="N182" s="114">
        <f t="shared" si="20"/>
        <v>123</v>
      </c>
      <c r="O182" s="114">
        <f t="shared" si="27"/>
        <v>105</v>
      </c>
      <c r="P182" s="114">
        <f t="shared" si="21"/>
        <v>147</v>
      </c>
      <c r="Q182" s="114">
        <f t="shared" si="22"/>
        <v>39</v>
      </c>
      <c r="R182" s="114">
        <f t="shared" si="23"/>
        <v>97</v>
      </c>
      <c r="S182" s="114">
        <f t="shared" si="24"/>
        <v>137</v>
      </c>
      <c r="T182" s="114">
        <f t="shared" si="25"/>
        <v>79</v>
      </c>
      <c r="U182" s="114">
        <f t="shared" si="28"/>
        <v>46</v>
      </c>
    </row>
    <row r="183" customHeight="1" spans="1:21">
      <c r="A183" s="106">
        <v>190530</v>
      </c>
      <c r="B183" s="107" t="s">
        <v>214</v>
      </c>
      <c r="C183" s="105">
        <v>58.5</v>
      </c>
      <c r="D183" s="105">
        <v>4</v>
      </c>
      <c r="E183" s="105">
        <v>17</v>
      </c>
      <c r="F183" s="105">
        <v>55</v>
      </c>
      <c r="G183" s="105">
        <v>22</v>
      </c>
      <c r="H183" s="105">
        <v>22</v>
      </c>
      <c r="I183" s="105">
        <v>28</v>
      </c>
      <c r="J183" s="105">
        <v>17</v>
      </c>
      <c r="K183" s="114">
        <f t="shared" si="29"/>
        <v>223.5</v>
      </c>
      <c r="L183" s="114">
        <f t="shared" si="26"/>
        <v>297</v>
      </c>
      <c r="M183" s="115">
        <f>初二5!L30</f>
        <v>36</v>
      </c>
      <c r="N183" s="114">
        <f t="shared" si="20"/>
        <v>259</v>
      </c>
      <c r="O183" s="114">
        <f t="shared" si="27"/>
        <v>298</v>
      </c>
      <c r="P183" s="114">
        <f t="shared" si="21"/>
        <v>300</v>
      </c>
      <c r="Q183" s="114">
        <f t="shared" si="22"/>
        <v>271</v>
      </c>
      <c r="R183" s="114">
        <f t="shared" si="23"/>
        <v>293</v>
      </c>
      <c r="S183" s="114">
        <f t="shared" si="24"/>
        <v>285</v>
      </c>
      <c r="T183" s="114">
        <f t="shared" si="25"/>
        <v>285</v>
      </c>
      <c r="U183" s="114">
        <f t="shared" si="28"/>
        <v>294</v>
      </c>
    </row>
    <row r="184" customHeight="1" spans="1:21">
      <c r="A184" s="106">
        <v>190531</v>
      </c>
      <c r="B184" s="107" t="s">
        <v>215</v>
      </c>
      <c r="C184" s="105">
        <v>69.5</v>
      </c>
      <c r="D184" s="105">
        <v>31</v>
      </c>
      <c r="E184" s="105">
        <v>44</v>
      </c>
      <c r="F184" s="105">
        <v>90</v>
      </c>
      <c r="G184" s="105">
        <v>71</v>
      </c>
      <c r="H184" s="105">
        <v>49</v>
      </c>
      <c r="I184" s="105">
        <v>79</v>
      </c>
      <c r="J184" s="105">
        <v>80</v>
      </c>
      <c r="K184" s="114">
        <f t="shared" si="29"/>
        <v>513.5</v>
      </c>
      <c r="L184" s="114">
        <f t="shared" si="26"/>
        <v>163</v>
      </c>
      <c r="M184" s="115">
        <f>初二5!L31</f>
        <v>21</v>
      </c>
      <c r="N184" s="114">
        <f t="shared" si="20"/>
        <v>207</v>
      </c>
      <c r="O184" s="114">
        <f t="shared" si="27"/>
        <v>227</v>
      </c>
      <c r="P184" s="114">
        <f t="shared" si="21"/>
        <v>230</v>
      </c>
      <c r="Q184" s="114">
        <f t="shared" si="22"/>
        <v>13</v>
      </c>
      <c r="R184" s="114">
        <f t="shared" si="23"/>
        <v>151</v>
      </c>
      <c r="S184" s="114">
        <f t="shared" si="24"/>
        <v>192</v>
      </c>
      <c r="T184" s="114">
        <f t="shared" si="25"/>
        <v>77</v>
      </c>
      <c r="U184" s="114">
        <f t="shared" si="28"/>
        <v>81</v>
      </c>
    </row>
    <row r="185" customHeight="1" spans="1:21">
      <c r="A185" s="106">
        <v>190532</v>
      </c>
      <c r="B185" s="107" t="s">
        <v>216</v>
      </c>
      <c r="C185" s="105">
        <v>76.5</v>
      </c>
      <c r="D185" s="105">
        <v>42.5</v>
      </c>
      <c r="E185" s="105">
        <v>89</v>
      </c>
      <c r="F185" s="105">
        <v>75</v>
      </c>
      <c r="G185" s="105">
        <v>85</v>
      </c>
      <c r="H185" s="105">
        <v>70</v>
      </c>
      <c r="I185" s="105">
        <v>92</v>
      </c>
      <c r="J185" s="105">
        <v>83</v>
      </c>
      <c r="K185" s="114">
        <f t="shared" si="29"/>
        <v>613</v>
      </c>
      <c r="L185" s="114">
        <f t="shared" si="26"/>
        <v>85</v>
      </c>
      <c r="M185" s="115">
        <f>初二5!L32</f>
        <v>11</v>
      </c>
      <c r="N185" s="114">
        <f t="shared" si="20"/>
        <v>168</v>
      </c>
      <c r="O185" s="114">
        <f t="shared" si="27"/>
        <v>197</v>
      </c>
      <c r="P185" s="114">
        <f t="shared" si="21"/>
        <v>52</v>
      </c>
      <c r="Q185" s="114">
        <f t="shared" si="22"/>
        <v>147</v>
      </c>
      <c r="R185" s="114">
        <f t="shared" si="23"/>
        <v>44</v>
      </c>
      <c r="S185" s="114">
        <f t="shared" si="24"/>
        <v>93</v>
      </c>
      <c r="T185" s="114">
        <f t="shared" si="25"/>
        <v>14</v>
      </c>
      <c r="U185" s="114">
        <f t="shared" si="28"/>
        <v>66</v>
      </c>
    </row>
    <row r="186" customHeight="1" spans="1:21">
      <c r="A186" s="106">
        <v>190533</v>
      </c>
      <c r="B186" s="107" t="s">
        <v>217</v>
      </c>
      <c r="C186" s="105">
        <v>79.5</v>
      </c>
      <c r="D186" s="105">
        <v>94.5</v>
      </c>
      <c r="E186" s="105">
        <v>87</v>
      </c>
      <c r="F186" s="105">
        <v>79</v>
      </c>
      <c r="G186" s="105">
        <v>80</v>
      </c>
      <c r="H186" s="105">
        <v>67</v>
      </c>
      <c r="I186" s="105">
        <v>82</v>
      </c>
      <c r="J186" s="105">
        <v>85</v>
      </c>
      <c r="K186" s="114">
        <f t="shared" si="29"/>
        <v>654</v>
      </c>
      <c r="L186" s="114">
        <f t="shared" si="26"/>
        <v>59</v>
      </c>
      <c r="M186" s="115">
        <f>初二5!L33</f>
        <v>8</v>
      </c>
      <c r="N186" s="114">
        <f t="shared" si="20"/>
        <v>146</v>
      </c>
      <c r="O186" s="114">
        <f t="shared" si="27"/>
        <v>39</v>
      </c>
      <c r="P186" s="114">
        <f t="shared" si="21"/>
        <v>66</v>
      </c>
      <c r="Q186" s="114">
        <f t="shared" si="22"/>
        <v>103</v>
      </c>
      <c r="R186" s="114">
        <f t="shared" si="23"/>
        <v>89</v>
      </c>
      <c r="S186" s="114">
        <f t="shared" si="24"/>
        <v>106</v>
      </c>
      <c r="T186" s="114">
        <f t="shared" si="25"/>
        <v>63</v>
      </c>
      <c r="U186" s="114">
        <f t="shared" si="28"/>
        <v>51</v>
      </c>
    </row>
    <row r="187" customHeight="1" spans="1:21">
      <c r="A187" s="106">
        <v>190535</v>
      </c>
      <c r="B187" s="107" t="s">
        <v>218</v>
      </c>
      <c r="C187" s="105">
        <v>91.5</v>
      </c>
      <c r="D187" s="105">
        <v>81</v>
      </c>
      <c r="E187" s="105">
        <v>98.5</v>
      </c>
      <c r="F187" s="105">
        <v>81</v>
      </c>
      <c r="G187" s="105">
        <v>83</v>
      </c>
      <c r="H187" s="105">
        <v>93</v>
      </c>
      <c r="I187" s="105">
        <v>91</v>
      </c>
      <c r="J187" s="105">
        <v>87</v>
      </c>
      <c r="K187" s="114">
        <f t="shared" si="29"/>
        <v>706</v>
      </c>
      <c r="L187" s="114">
        <f t="shared" si="26"/>
        <v>33</v>
      </c>
      <c r="M187" s="115">
        <f>初二5!L34</f>
        <v>2</v>
      </c>
      <c r="N187" s="114">
        <f t="shared" si="20"/>
        <v>63</v>
      </c>
      <c r="O187" s="114">
        <f t="shared" si="27"/>
        <v>62</v>
      </c>
      <c r="P187" s="114">
        <f t="shared" si="21"/>
        <v>25</v>
      </c>
      <c r="Q187" s="114">
        <f t="shared" si="22"/>
        <v>84</v>
      </c>
      <c r="R187" s="114">
        <f t="shared" si="23"/>
        <v>58</v>
      </c>
      <c r="S187" s="114">
        <f t="shared" si="24"/>
        <v>14</v>
      </c>
      <c r="T187" s="114">
        <f t="shared" si="25"/>
        <v>18</v>
      </c>
      <c r="U187" s="114">
        <f t="shared" si="28"/>
        <v>36</v>
      </c>
    </row>
    <row r="188" customHeight="1" spans="1:21">
      <c r="A188" s="106">
        <v>190536</v>
      </c>
      <c r="B188" s="107" t="s">
        <v>219</v>
      </c>
      <c r="C188" s="105">
        <v>53.5</v>
      </c>
      <c r="D188" s="105">
        <v>36.5</v>
      </c>
      <c r="E188" s="105">
        <v>69</v>
      </c>
      <c r="F188" s="105">
        <v>76</v>
      </c>
      <c r="G188" s="105">
        <v>70</v>
      </c>
      <c r="H188" s="105">
        <v>45</v>
      </c>
      <c r="I188" s="105">
        <v>75</v>
      </c>
      <c r="J188" s="105">
        <v>78</v>
      </c>
      <c r="K188" s="114">
        <f t="shared" si="29"/>
        <v>503</v>
      </c>
      <c r="L188" s="114">
        <f t="shared" si="26"/>
        <v>170</v>
      </c>
      <c r="M188" s="115">
        <f>初二5!L35</f>
        <v>22</v>
      </c>
      <c r="N188" s="114">
        <f t="shared" si="20"/>
        <v>273</v>
      </c>
      <c r="O188" s="114">
        <f t="shared" si="27"/>
        <v>212</v>
      </c>
      <c r="P188" s="114">
        <f t="shared" si="21"/>
        <v>130</v>
      </c>
      <c r="Q188" s="114">
        <f t="shared" si="22"/>
        <v>135</v>
      </c>
      <c r="R188" s="114">
        <f t="shared" si="23"/>
        <v>156</v>
      </c>
      <c r="S188" s="114">
        <f t="shared" si="24"/>
        <v>215</v>
      </c>
      <c r="T188" s="114">
        <f t="shared" si="25"/>
        <v>99</v>
      </c>
      <c r="U188" s="114">
        <f t="shared" si="28"/>
        <v>90</v>
      </c>
    </row>
    <row r="189" customHeight="1" spans="1:21">
      <c r="A189" s="106">
        <v>190537</v>
      </c>
      <c r="B189" s="107" t="s">
        <v>220</v>
      </c>
      <c r="C189" s="105">
        <v>89</v>
      </c>
      <c r="D189" s="105">
        <v>117</v>
      </c>
      <c r="E189" s="105">
        <v>94.5</v>
      </c>
      <c r="F189" s="105">
        <v>86</v>
      </c>
      <c r="G189" s="105">
        <v>95</v>
      </c>
      <c r="H189" s="105">
        <v>99</v>
      </c>
      <c r="I189" s="105">
        <v>98</v>
      </c>
      <c r="J189" s="105">
        <v>92</v>
      </c>
      <c r="K189" s="114">
        <f t="shared" si="29"/>
        <v>770.5</v>
      </c>
      <c r="L189" s="114">
        <f t="shared" si="26"/>
        <v>7</v>
      </c>
      <c r="M189" s="115">
        <f>初二5!L36</f>
        <v>1</v>
      </c>
      <c r="N189" s="114">
        <f t="shared" si="20"/>
        <v>78</v>
      </c>
      <c r="O189" s="114">
        <f t="shared" si="27"/>
        <v>5</v>
      </c>
      <c r="P189" s="114">
        <f t="shared" si="21"/>
        <v>35</v>
      </c>
      <c r="Q189" s="114">
        <f t="shared" si="22"/>
        <v>31</v>
      </c>
      <c r="R189" s="114">
        <f t="shared" si="23"/>
        <v>3</v>
      </c>
      <c r="S189" s="114">
        <f t="shared" si="24"/>
        <v>2</v>
      </c>
      <c r="T189" s="114">
        <f t="shared" si="25"/>
        <v>1</v>
      </c>
      <c r="U189" s="114">
        <f t="shared" si="28"/>
        <v>16</v>
      </c>
    </row>
    <row r="190" customHeight="1" spans="1:21">
      <c r="A190" s="106">
        <v>190538</v>
      </c>
      <c r="B190" s="107" t="s">
        <v>221</v>
      </c>
      <c r="C190" s="105">
        <v>10.5</v>
      </c>
      <c r="D190" s="105">
        <v>20</v>
      </c>
      <c r="E190" s="105">
        <v>29</v>
      </c>
      <c r="F190" s="105">
        <v>29</v>
      </c>
      <c r="G190" s="105">
        <v>36</v>
      </c>
      <c r="H190" s="105">
        <v>16</v>
      </c>
      <c r="I190" s="105">
        <v>40</v>
      </c>
      <c r="J190" s="105">
        <v>9</v>
      </c>
      <c r="K190" s="114">
        <f t="shared" si="29"/>
        <v>189.5</v>
      </c>
      <c r="L190" s="114">
        <f t="shared" si="26"/>
        <v>300</v>
      </c>
      <c r="M190" s="115">
        <f>初二5!L37</f>
        <v>37</v>
      </c>
      <c r="N190" s="114">
        <f t="shared" si="20"/>
        <v>299</v>
      </c>
      <c r="O190" s="114">
        <f t="shared" si="27"/>
        <v>254</v>
      </c>
      <c r="P190" s="114">
        <f t="shared" si="21"/>
        <v>275</v>
      </c>
      <c r="Q190" s="114">
        <f t="shared" si="22"/>
        <v>296</v>
      </c>
      <c r="R190" s="114">
        <f t="shared" si="23"/>
        <v>282</v>
      </c>
      <c r="S190" s="114">
        <f t="shared" si="24"/>
        <v>299</v>
      </c>
      <c r="T190" s="114">
        <f t="shared" si="25"/>
        <v>256</v>
      </c>
      <c r="U190" s="114">
        <f t="shared" si="28"/>
        <v>299</v>
      </c>
    </row>
    <row r="191" customHeight="1" spans="1:21">
      <c r="A191" s="106">
        <v>190539</v>
      </c>
      <c r="B191" s="107" t="s">
        <v>222</v>
      </c>
      <c r="C191" s="105">
        <v>5</v>
      </c>
      <c r="D191" s="105"/>
      <c r="E191" s="105"/>
      <c r="F191" s="128"/>
      <c r="G191" s="116"/>
      <c r="H191" s="128"/>
      <c r="I191" s="129"/>
      <c r="J191" s="116"/>
      <c r="K191" s="114">
        <f t="shared" si="29"/>
        <v>5</v>
      </c>
      <c r="L191" s="114">
        <f t="shared" si="26"/>
        <v>304</v>
      </c>
      <c r="M191" s="115">
        <f>初二5!L38</f>
        <v>38</v>
      </c>
      <c r="N191" s="114">
        <f t="shared" si="20"/>
        <v>302</v>
      </c>
      <c r="O191" s="114" t="e">
        <f t="shared" si="27"/>
        <v>#N/A</v>
      </c>
      <c r="P191" s="114" t="e">
        <f t="shared" si="21"/>
        <v>#N/A</v>
      </c>
      <c r="Q191" s="114" t="e">
        <f t="shared" si="22"/>
        <v>#N/A</v>
      </c>
      <c r="R191" s="114" t="e">
        <f t="shared" si="23"/>
        <v>#N/A</v>
      </c>
      <c r="S191" s="114" t="e">
        <f t="shared" si="24"/>
        <v>#N/A</v>
      </c>
      <c r="T191" s="114" t="e">
        <f t="shared" si="25"/>
        <v>#N/A</v>
      </c>
      <c r="U191" s="114" t="e">
        <f t="shared" si="28"/>
        <v>#N/A</v>
      </c>
    </row>
    <row r="192" customHeight="1" spans="1:21">
      <c r="A192" s="103">
        <v>190540</v>
      </c>
      <c r="B192" s="104" t="s">
        <v>223</v>
      </c>
      <c r="C192" s="105">
        <v>84.5</v>
      </c>
      <c r="D192" s="105">
        <v>99.5</v>
      </c>
      <c r="E192" s="105">
        <v>71</v>
      </c>
      <c r="F192" s="105">
        <v>83</v>
      </c>
      <c r="G192" s="105">
        <v>78</v>
      </c>
      <c r="H192" s="105">
        <v>75</v>
      </c>
      <c r="I192" s="105">
        <v>65</v>
      </c>
      <c r="J192" s="105">
        <v>66</v>
      </c>
      <c r="K192" s="114">
        <f t="shared" si="29"/>
        <v>622</v>
      </c>
      <c r="L192" s="114">
        <f t="shared" si="26"/>
        <v>81</v>
      </c>
      <c r="M192" s="115">
        <f>初二5!L39</f>
        <v>10</v>
      </c>
      <c r="N192" s="114">
        <f t="shared" si="20"/>
        <v>114</v>
      </c>
      <c r="O192" s="114">
        <f t="shared" si="27"/>
        <v>28</v>
      </c>
      <c r="P192" s="114">
        <f t="shared" si="21"/>
        <v>124</v>
      </c>
      <c r="Q192" s="114">
        <f t="shared" si="22"/>
        <v>64</v>
      </c>
      <c r="R192" s="114">
        <f t="shared" si="23"/>
        <v>106</v>
      </c>
      <c r="S192" s="114">
        <f t="shared" si="24"/>
        <v>69</v>
      </c>
      <c r="T192" s="114">
        <f t="shared" si="25"/>
        <v>150</v>
      </c>
      <c r="U192" s="114">
        <f t="shared" si="28"/>
        <v>140</v>
      </c>
    </row>
    <row r="193" customHeight="1" spans="1:21">
      <c r="A193" s="106">
        <v>190601</v>
      </c>
      <c r="B193" s="107" t="s">
        <v>224</v>
      </c>
      <c r="C193" s="105">
        <v>62</v>
      </c>
      <c r="D193" s="105">
        <v>49.5</v>
      </c>
      <c r="E193" s="105">
        <v>40</v>
      </c>
      <c r="F193" s="105">
        <v>75</v>
      </c>
      <c r="G193" s="105">
        <v>49</v>
      </c>
      <c r="H193" s="105">
        <v>42</v>
      </c>
      <c r="I193" s="105">
        <v>35</v>
      </c>
      <c r="J193" s="105">
        <v>43</v>
      </c>
      <c r="K193" s="114">
        <f t="shared" si="29"/>
        <v>395.5</v>
      </c>
      <c r="L193" s="149">
        <f t="shared" si="26"/>
        <v>236</v>
      </c>
      <c r="M193" s="149">
        <f>初二6!L2</f>
        <v>31</v>
      </c>
      <c r="N193" s="114">
        <f t="shared" ref="N193:N246" si="30">RANK(C193,$C$2:$C$308,0)</f>
        <v>243</v>
      </c>
      <c r="O193" s="114">
        <f t="shared" si="27"/>
        <v>178</v>
      </c>
      <c r="P193" s="114">
        <f t="shared" ref="P193:P246" si="31">RANK(E193,$E$2:$E$308,0)</f>
        <v>247</v>
      </c>
      <c r="Q193" s="114">
        <f t="shared" ref="Q193:Q246" si="32">RANK(F193,$F$2:$F$308,0)</f>
        <v>147</v>
      </c>
      <c r="R193" s="114">
        <f t="shared" ref="R193:R246" si="33">RANK(G193,$G$2:$G$308,0)</f>
        <v>249</v>
      </c>
      <c r="S193" s="114">
        <f t="shared" ref="S193:S246" si="34">RANK(H193,$H$2:$H$308,0)</f>
        <v>231</v>
      </c>
      <c r="T193" s="114">
        <f t="shared" ref="T193:T246" si="35">RANK(I193,$I$2:$I$308,0)</f>
        <v>270</v>
      </c>
      <c r="U193" s="114">
        <f t="shared" si="28"/>
        <v>234</v>
      </c>
    </row>
    <row r="194" customHeight="1" spans="1:21">
      <c r="A194" s="106">
        <v>190602</v>
      </c>
      <c r="B194" s="107" t="s">
        <v>225</v>
      </c>
      <c r="C194" s="105">
        <v>73</v>
      </c>
      <c r="D194" s="105">
        <v>58.5</v>
      </c>
      <c r="E194" s="105">
        <v>92</v>
      </c>
      <c r="F194" s="105">
        <v>81</v>
      </c>
      <c r="G194" s="105">
        <v>69</v>
      </c>
      <c r="H194" s="105">
        <v>68</v>
      </c>
      <c r="I194" s="105">
        <v>66</v>
      </c>
      <c r="J194" s="105">
        <v>65</v>
      </c>
      <c r="K194" s="114">
        <f t="shared" si="29"/>
        <v>572.5</v>
      </c>
      <c r="L194" s="114">
        <f t="shared" ref="L194:L246" si="36">RANK(K194,$K$2:$K$308,0)</f>
        <v>122</v>
      </c>
      <c r="M194" s="115">
        <f>初二6!L3</f>
        <v>13</v>
      </c>
      <c r="N194" s="114">
        <f t="shared" si="30"/>
        <v>190</v>
      </c>
      <c r="O194" s="114">
        <f t="shared" ref="O194:O246" si="37">RANK(D194,$D$2:$D$308,0)</f>
        <v>156</v>
      </c>
      <c r="P194" s="114">
        <f t="shared" si="31"/>
        <v>44</v>
      </c>
      <c r="Q194" s="114">
        <f t="shared" si="32"/>
        <v>84</v>
      </c>
      <c r="R194" s="114">
        <f t="shared" si="33"/>
        <v>162</v>
      </c>
      <c r="S194" s="114">
        <f t="shared" si="34"/>
        <v>102</v>
      </c>
      <c r="T194" s="114">
        <f t="shared" si="35"/>
        <v>137</v>
      </c>
      <c r="U194" s="114">
        <f t="shared" ref="U194:U257" si="38">RANK(J194,$J$2:$J$308,0)</f>
        <v>144</v>
      </c>
    </row>
    <row r="195" customHeight="1" spans="1:21">
      <c r="A195" s="106">
        <v>190603</v>
      </c>
      <c r="B195" s="107" t="s">
        <v>226</v>
      </c>
      <c r="C195" s="105">
        <v>74.5</v>
      </c>
      <c r="D195" s="105">
        <v>40</v>
      </c>
      <c r="E195" s="105">
        <v>57</v>
      </c>
      <c r="F195" s="105">
        <v>63</v>
      </c>
      <c r="G195" s="105">
        <v>63</v>
      </c>
      <c r="H195" s="105">
        <v>63</v>
      </c>
      <c r="I195" s="105">
        <v>70</v>
      </c>
      <c r="J195" s="105">
        <v>53</v>
      </c>
      <c r="K195" s="114">
        <f t="shared" ref="K195:K246" si="39">C195+D195+E195+F195+G195+H195+I195+J195</f>
        <v>483.5</v>
      </c>
      <c r="L195" s="114">
        <f t="shared" si="36"/>
        <v>184</v>
      </c>
      <c r="M195" s="115">
        <f>初二6!L4</f>
        <v>26</v>
      </c>
      <c r="N195" s="114">
        <f t="shared" si="30"/>
        <v>179</v>
      </c>
      <c r="O195" s="114">
        <f t="shared" si="37"/>
        <v>203</v>
      </c>
      <c r="P195" s="114">
        <f t="shared" si="31"/>
        <v>183</v>
      </c>
      <c r="Q195" s="114">
        <f t="shared" si="32"/>
        <v>231</v>
      </c>
      <c r="R195" s="114">
        <f t="shared" si="33"/>
        <v>202</v>
      </c>
      <c r="S195" s="114">
        <f t="shared" si="34"/>
        <v>122</v>
      </c>
      <c r="T195" s="114">
        <f t="shared" si="35"/>
        <v>121</v>
      </c>
      <c r="U195" s="114">
        <f t="shared" si="38"/>
        <v>190</v>
      </c>
    </row>
    <row r="196" customHeight="1" spans="1:21">
      <c r="A196" s="106">
        <v>190604</v>
      </c>
      <c r="B196" s="107" t="s">
        <v>227</v>
      </c>
      <c r="C196" s="105">
        <v>101</v>
      </c>
      <c r="D196" s="105">
        <v>72</v>
      </c>
      <c r="E196" s="105">
        <v>95</v>
      </c>
      <c r="F196" s="105">
        <v>84</v>
      </c>
      <c r="G196" s="105">
        <v>75</v>
      </c>
      <c r="H196" s="105">
        <v>70</v>
      </c>
      <c r="I196" s="105">
        <v>79</v>
      </c>
      <c r="J196" s="105">
        <v>62</v>
      </c>
      <c r="K196" s="114">
        <f t="shared" si="39"/>
        <v>638</v>
      </c>
      <c r="L196" s="114">
        <f t="shared" si="36"/>
        <v>69</v>
      </c>
      <c r="M196" s="115">
        <f>初二6!L5</f>
        <v>5</v>
      </c>
      <c r="N196" s="114">
        <f t="shared" si="30"/>
        <v>11</v>
      </c>
      <c r="O196" s="114">
        <f t="shared" si="37"/>
        <v>103</v>
      </c>
      <c r="P196" s="114">
        <f t="shared" si="31"/>
        <v>34</v>
      </c>
      <c r="Q196" s="114">
        <f t="shared" si="32"/>
        <v>51</v>
      </c>
      <c r="R196" s="114">
        <f t="shared" si="33"/>
        <v>123</v>
      </c>
      <c r="S196" s="114">
        <f t="shared" si="34"/>
        <v>93</v>
      </c>
      <c r="T196" s="114">
        <f t="shared" si="35"/>
        <v>77</v>
      </c>
      <c r="U196" s="114">
        <f t="shared" si="38"/>
        <v>153</v>
      </c>
    </row>
    <row r="197" customHeight="1" spans="1:21">
      <c r="A197" s="106">
        <v>190605</v>
      </c>
      <c r="B197" s="107" t="s">
        <v>228</v>
      </c>
      <c r="C197" s="105">
        <v>38.5</v>
      </c>
      <c r="D197" s="105">
        <v>90.5</v>
      </c>
      <c r="E197" s="105">
        <v>70</v>
      </c>
      <c r="F197" s="105">
        <v>68</v>
      </c>
      <c r="G197" s="105">
        <v>44</v>
      </c>
      <c r="H197" s="105">
        <v>60</v>
      </c>
      <c r="I197" s="105">
        <v>42</v>
      </c>
      <c r="J197" s="105">
        <v>75</v>
      </c>
      <c r="K197" s="114">
        <f t="shared" si="39"/>
        <v>488</v>
      </c>
      <c r="L197" s="114">
        <f t="shared" si="36"/>
        <v>178</v>
      </c>
      <c r="M197" s="115">
        <f>初二6!L6</f>
        <v>24</v>
      </c>
      <c r="N197" s="114">
        <f t="shared" si="30"/>
        <v>285</v>
      </c>
      <c r="O197" s="114">
        <f t="shared" si="37"/>
        <v>47</v>
      </c>
      <c r="P197" s="114">
        <f t="shared" si="31"/>
        <v>128</v>
      </c>
      <c r="Q197" s="114">
        <f t="shared" si="32"/>
        <v>202</v>
      </c>
      <c r="R197" s="114">
        <f t="shared" si="33"/>
        <v>261</v>
      </c>
      <c r="S197" s="114">
        <f t="shared" si="34"/>
        <v>134</v>
      </c>
      <c r="T197" s="114">
        <f t="shared" si="35"/>
        <v>250</v>
      </c>
      <c r="U197" s="114">
        <f t="shared" si="38"/>
        <v>109</v>
      </c>
    </row>
    <row r="198" customHeight="1" spans="1:21">
      <c r="A198" s="106">
        <v>190606</v>
      </c>
      <c r="B198" s="107" t="s">
        <v>229</v>
      </c>
      <c r="C198" s="105">
        <v>66</v>
      </c>
      <c r="D198" s="105">
        <v>64.5</v>
      </c>
      <c r="E198" s="105">
        <v>72.5</v>
      </c>
      <c r="F198" s="105">
        <v>72</v>
      </c>
      <c r="G198" s="105">
        <v>74</v>
      </c>
      <c r="H198" s="105">
        <v>47</v>
      </c>
      <c r="I198" s="105">
        <v>61</v>
      </c>
      <c r="J198" s="105">
        <v>77</v>
      </c>
      <c r="K198" s="114">
        <f t="shared" si="39"/>
        <v>534</v>
      </c>
      <c r="L198" s="114">
        <f t="shared" si="36"/>
        <v>146</v>
      </c>
      <c r="M198" s="115">
        <f>初二6!L7</f>
        <v>20</v>
      </c>
      <c r="N198" s="114">
        <f t="shared" si="30"/>
        <v>229</v>
      </c>
      <c r="O198" s="114">
        <f t="shared" si="37"/>
        <v>134</v>
      </c>
      <c r="P198" s="114">
        <f t="shared" si="31"/>
        <v>117</v>
      </c>
      <c r="Q198" s="114">
        <f t="shared" si="32"/>
        <v>173</v>
      </c>
      <c r="R198" s="114">
        <f t="shared" si="33"/>
        <v>131</v>
      </c>
      <c r="S198" s="114">
        <f t="shared" si="34"/>
        <v>203</v>
      </c>
      <c r="T198" s="114">
        <f t="shared" si="35"/>
        <v>169</v>
      </c>
      <c r="U198" s="114">
        <f t="shared" si="38"/>
        <v>97</v>
      </c>
    </row>
    <row r="199" customHeight="1" spans="1:21">
      <c r="A199" s="106">
        <v>190607</v>
      </c>
      <c r="B199" s="107" t="s">
        <v>230</v>
      </c>
      <c r="C199" s="105">
        <v>78</v>
      </c>
      <c r="D199" s="105">
        <v>77.5</v>
      </c>
      <c r="E199" s="105">
        <v>65.5</v>
      </c>
      <c r="F199" s="105">
        <v>85</v>
      </c>
      <c r="G199" s="105">
        <v>76</v>
      </c>
      <c r="H199" s="105">
        <v>58</v>
      </c>
      <c r="I199" s="105">
        <v>62</v>
      </c>
      <c r="J199" s="105">
        <v>64</v>
      </c>
      <c r="K199" s="114">
        <f t="shared" si="39"/>
        <v>566</v>
      </c>
      <c r="L199" s="114">
        <f t="shared" si="36"/>
        <v>128</v>
      </c>
      <c r="M199" s="115">
        <f>初二6!L8</f>
        <v>15</v>
      </c>
      <c r="N199" s="114">
        <f t="shared" si="30"/>
        <v>155</v>
      </c>
      <c r="O199" s="114">
        <f t="shared" si="37"/>
        <v>82</v>
      </c>
      <c r="P199" s="114">
        <f t="shared" si="31"/>
        <v>141</v>
      </c>
      <c r="Q199" s="114">
        <f t="shared" si="32"/>
        <v>39</v>
      </c>
      <c r="R199" s="114">
        <f t="shared" si="33"/>
        <v>119</v>
      </c>
      <c r="S199" s="114">
        <f t="shared" si="34"/>
        <v>146</v>
      </c>
      <c r="T199" s="114">
        <f t="shared" si="35"/>
        <v>159</v>
      </c>
      <c r="U199" s="114">
        <f t="shared" si="38"/>
        <v>149</v>
      </c>
    </row>
    <row r="200" customHeight="1" spans="1:21">
      <c r="A200" s="106">
        <v>190609</v>
      </c>
      <c r="B200" s="107" t="s">
        <v>231</v>
      </c>
      <c r="C200" s="105">
        <v>69.5</v>
      </c>
      <c r="D200" s="105">
        <v>31</v>
      </c>
      <c r="E200" s="105">
        <v>81</v>
      </c>
      <c r="F200" s="105">
        <v>61</v>
      </c>
      <c r="G200" s="105">
        <v>66</v>
      </c>
      <c r="H200" s="105">
        <v>34</v>
      </c>
      <c r="I200" s="105">
        <v>53</v>
      </c>
      <c r="J200" s="105">
        <v>29</v>
      </c>
      <c r="K200" s="114">
        <f t="shared" si="39"/>
        <v>424.5</v>
      </c>
      <c r="L200" s="114">
        <f t="shared" si="36"/>
        <v>221</v>
      </c>
      <c r="M200" s="115">
        <f>初二6!L9</f>
        <v>28</v>
      </c>
      <c r="N200" s="114">
        <f t="shared" si="30"/>
        <v>207</v>
      </c>
      <c r="O200" s="114">
        <f t="shared" si="37"/>
        <v>227</v>
      </c>
      <c r="P200" s="114">
        <f t="shared" si="31"/>
        <v>89</v>
      </c>
      <c r="Q200" s="114">
        <f t="shared" si="32"/>
        <v>244</v>
      </c>
      <c r="R200" s="114">
        <f t="shared" si="33"/>
        <v>183</v>
      </c>
      <c r="S200" s="114">
        <f t="shared" si="34"/>
        <v>260</v>
      </c>
      <c r="T200" s="114">
        <f t="shared" si="35"/>
        <v>211</v>
      </c>
      <c r="U200" s="114">
        <f t="shared" si="38"/>
        <v>281</v>
      </c>
    </row>
    <row r="201" customHeight="1" spans="1:21">
      <c r="A201" s="106">
        <v>190610</v>
      </c>
      <c r="B201" s="107" t="s">
        <v>232</v>
      </c>
      <c r="C201" s="105">
        <v>79</v>
      </c>
      <c r="D201" s="105">
        <v>64</v>
      </c>
      <c r="E201" s="105">
        <v>85.5</v>
      </c>
      <c r="F201" s="105">
        <v>83</v>
      </c>
      <c r="G201" s="105">
        <v>80</v>
      </c>
      <c r="H201" s="105">
        <v>82</v>
      </c>
      <c r="I201" s="105">
        <v>82</v>
      </c>
      <c r="J201" s="105">
        <v>82</v>
      </c>
      <c r="K201" s="114">
        <f t="shared" si="39"/>
        <v>637.5</v>
      </c>
      <c r="L201" s="114">
        <f t="shared" si="36"/>
        <v>70</v>
      </c>
      <c r="M201" s="115">
        <f>初二6!L10</f>
        <v>6</v>
      </c>
      <c r="N201" s="114">
        <f t="shared" si="30"/>
        <v>150</v>
      </c>
      <c r="O201" s="114">
        <f t="shared" si="37"/>
        <v>135</v>
      </c>
      <c r="P201" s="114">
        <f t="shared" si="31"/>
        <v>70</v>
      </c>
      <c r="Q201" s="114">
        <f t="shared" si="32"/>
        <v>64</v>
      </c>
      <c r="R201" s="114">
        <f t="shared" si="33"/>
        <v>89</v>
      </c>
      <c r="S201" s="114">
        <f t="shared" si="34"/>
        <v>46</v>
      </c>
      <c r="T201" s="114">
        <f t="shared" si="35"/>
        <v>63</v>
      </c>
      <c r="U201" s="114">
        <f t="shared" si="38"/>
        <v>71</v>
      </c>
    </row>
    <row r="202" customHeight="1" spans="1:21">
      <c r="A202" s="106">
        <v>190611</v>
      </c>
      <c r="B202" s="107" t="s">
        <v>233</v>
      </c>
      <c r="C202" s="105">
        <v>16.5</v>
      </c>
      <c r="D202" s="105">
        <v>3</v>
      </c>
      <c r="E202" s="105">
        <v>34</v>
      </c>
      <c r="F202" s="105">
        <v>48</v>
      </c>
      <c r="G202" s="105">
        <v>18</v>
      </c>
      <c r="H202" s="105">
        <v>46</v>
      </c>
      <c r="I202" s="105">
        <v>32</v>
      </c>
      <c r="J202" s="105">
        <v>33</v>
      </c>
      <c r="K202" s="114">
        <f t="shared" si="39"/>
        <v>230.5</v>
      </c>
      <c r="L202" s="114">
        <f t="shared" si="36"/>
        <v>295</v>
      </c>
      <c r="M202" s="115">
        <f>初二6!L11</f>
        <v>37</v>
      </c>
      <c r="N202" s="114">
        <f t="shared" si="30"/>
        <v>297</v>
      </c>
      <c r="O202" s="114">
        <f t="shared" si="37"/>
        <v>300</v>
      </c>
      <c r="P202" s="114">
        <f t="shared" si="31"/>
        <v>265</v>
      </c>
      <c r="Q202" s="114">
        <f t="shared" si="32"/>
        <v>285</v>
      </c>
      <c r="R202" s="114">
        <f t="shared" si="33"/>
        <v>296</v>
      </c>
      <c r="S202" s="114">
        <f t="shared" si="34"/>
        <v>210</v>
      </c>
      <c r="T202" s="114">
        <f t="shared" si="35"/>
        <v>275</v>
      </c>
      <c r="U202" s="114">
        <f t="shared" si="38"/>
        <v>267</v>
      </c>
    </row>
    <row r="203" customHeight="1" spans="1:21">
      <c r="A203" s="106">
        <v>190612</v>
      </c>
      <c r="B203" s="107" t="s">
        <v>234</v>
      </c>
      <c r="C203" s="105">
        <v>77.5</v>
      </c>
      <c r="D203" s="105">
        <v>53</v>
      </c>
      <c r="E203" s="105">
        <v>89.5</v>
      </c>
      <c r="F203" s="105">
        <v>71</v>
      </c>
      <c r="G203" s="105">
        <v>71</v>
      </c>
      <c r="H203" s="105">
        <v>51</v>
      </c>
      <c r="I203" s="105">
        <v>61</v>
      </c>
      <c r="J203" s="105">
        <v>76</v>
      </c>
      <c r="K203" s="114">
        <f t="shared" si="39"/>
        <v>550</v>
      </c>
      <c r="L203" s="114">
        <f t="shared" si="36"/>
        <v>134</v>
      </c>
      <c r="M203" s="115">
        <f>初二6!L12</f>
        <v>17</v>
      </c>
      <c r="N203" s="114">
        <f t="shared" si="30"/>
        <v>162</v>
      </c>
      <c r="O203" s="114">
        <f t="shared" si="37"/>
        <v>171</v>
      </c>
      <c r="P203" s="114">
        <f t="shared" si="31"/>
        <v>49</v>
      </c>
      <c r="Q203" s="114">
        <f t="shared" si="32"/>
        <v>180</v>
      </c>
      <c r="R203" s="114">
        <f t="shared" si="33"/>
        <v>151</v>
      </c>
      <c r="S203" s="114">
        <f t="shared" si="34"/>
        <v>180</v>
      </c>
      <c r="T203" s="114">
        <f t="shared" si="35"/>
        <v>169</v>
      </c>
      <c r="U203" s="114">
        <f t="shared" si="38"/>
        <v>106</v>
      </c>
    </row>
    <row r="204" customHeight="1" spans="1:21">
      <c r="A204" s="106">
        <v>190613</v>
      </c>
      <c r="B204" s="107" t="s">
        <v>235</v>
      </c>
      <c r="C204" s="105">
        <v>89</v>
      </c>
      <c r="D204" s="105">
        <v>67.5</v>
      </c>
      <c r="E204" s="105">
        <v>99</v>
      </c>
      <c r="F204" s="105">
        <v>87</v>
      </c>
      <c r="G204" s="105">
        <v>83</v>
      </c>
      <c r="H204" s="105">
        <v>72</v>
      </c>
      <c r="I204" s="105">
        <v>85</v>
      </c>
      <c r="J204" s="105">
        <v>78</v>
      </c>
      <c r="K204" s="114">
        <f t="shared" si="39"/>
        <v>660.5</v>
      </c>
      <c r="L204" s="114">
        <f t="shared" si="36"/>
        <v>53</v>
      </c>
      <c r="M204" s="115">
        <f>初二6!L13</f>
        <v>4</v>
      </c>
      <c r="N204" s="114">
        <f t="shared" si="30"/>
        <v>78</v>
      </c>
      <c r="O204" s="114">
        <f t="shared" si="37"/>
        <v>121</v>
      </c>
      <c r="P204" s="114">
        <f t="shared" si="31"/>
        <v>24</v>
      </c>
      <c r="Q204" s="114">
        <f t="shared" si="32"/>
        <v>27</v>
      </c>
      <c r="R204" s="114">
        <f t="shared" si="33"/>
        <v>58</v>
      </c>
      <c r="S204" s="114">
        <f t="shared" si="34"/>
        <v>85</v>
      </c>
      <c r="T204" s="114">
        <f t="shared" si="35"/>
        <v>44</v>
      </c>
      <c r="U204" s="114">
        <f t="shared" si="38"/>
        <v>90</v>
      </c>
    </row>
    <row r="205" customHeight="1" spans="1:21">
      <c r="A205" s="106">
        <v>190614</v>
      </c>
      <c r="B205" s="107" t="s">
        <v>236</v>
      </c>
      <c r="C205" s="105">
        <v>80.5</v>
      </c>
      <c r="D205" s="105">
        <v>65.5</v>
      </c>
      <c r="E205" s="105">
        <v>62</v>
      </c>
      <c r="F205" s="105">
        <v>81</v>
      </c>
      <c r="G205" s="105">
        <v>82</v>
      </c>
      <c r="H205" s="105">
        <v>54</v>
      </c>
      <c r="I205" s="105">
        <v>72</v>
      </c>
      <c r="J205" s="105">
        <v>71</v>
      </c>
      <c r="K205" s="114">
        <f t="shared" si="39"/>
        <v>568</v>
      </c>
      <c r="L205" s="114">
        <f t="shared" si="36"/>
        <v>127</v>
      </c>
      <c r="M205" s="115">
        <f>初二6!L14</f>
        <v>14</v>
      </c>
      <c r="N205" s="114">
        <f t="shared" si="30"/>
        <v>138</v>
      </c>
      <c r="O205" s="114">
        <f t="shared" si="37"/>
        <v>130</v>
      </c>
      <c r="P205" s="114">
        <f t="shared" si="31"/>
        <v>154</v>
      </c>
      <c r="Q205" s="114">
        <f t="shared" si="32"/>
        <v>84</v>
      </c>
      <c r="R205" s="114">
        <f t="shared" si="33"/>
        <v>75</v>
      </c>
      <c r="S205" s="114">
        <f t="shared" si="34"/>
        <v>170</v>
      </c>
      <c r="T205" s="114">
        <f t="shared" si="35"/>
        <v>109</v>
      </c>
      <c r="U205" s="114">
        <f t="shared" si="38"/>
        <v>127</v>
      </c>
    </row>
    <row r="206" customHeight="1" spans="1:21">
      <c r="A206" s="106">
        <v>190616</v>
      </c>
      <c r="B206" s="107" t="s">
        <v>237</v>
      </c>
      <c r="C206" s="105">
        <v>82.5</v>
      </c>
      <c r="D206" s="105">
        <v>36.5</v>
      </c>
      <c r="E206" s="105">
        <v>71.5</v>
      </c>
      <c r="F206" s="105">
        <v>68</v>
      </c>
      <c r="G206" s="105">
        <v>46</v>
      </c>
      <c r="H206" s="105">
        <v>27</v>
      </c>
      <c r="I206" s="105">
        <v>40</v>
      </c>
      <c r="J206" s="105">
        <v>47</v>
      </c>
      <c r="K206" s="114">
        <f t="shared" si="39"/>
        <v>418.5</v>
      </c>
      <c r="L206" s="114">
        <f t="shared" si="36"/>
        <v>225</v>
      </c>
      <c r="M206" s="115">
        <f>初二6!L15</f>
        <v>29</v>
      </c>
      <c r="N206" s="114">
        <f t="shared" si="30"/>
        <v>125</v>
      </c>
      <c r="O206" s="114">
        <f t="shared" si="37"/>
        <v>212</v>
      </c>
      <c r="P206" s="114">
        <f t="shared" si="31"/>
        <v>120</v>
      </c>
      <c r="Q206" s="114">
        <f t="shared" si="32"/>
        <v>202</v>
      </c>
      <c r="R206" s="114">
        <f t="shared" si="33"/>
        <v>255</v>
      </c>
      <c r="S206" s="114">
        <f t="shared" si="34"/>
        <v>272</v>
      </c>
      <c r="T206" s="114">
        <f t="shared" si="35"/>
        <v>256</v>
      </c>
      <c r="U206" s="114">
        <f t="shared" si="38"/>
        <v>216</v>
      </c>
    </row>
    <row r="207" customHeight="1" spans="1:21">
      <c r="A207" s="106">
        <v>190617</v>
      </c>
      <c r="B207" s="107" t="s">
        <v>238</v>
      </c>
      <c r="C207" s="105">
        <v>69</v>
      </c>
      <c r="D207" s="105">
        <v>69</v>
      </c>
      <c r="E207" s="105">
        <v>64</v>
      </c>
      <c r="F207" s="105">
        <v>84</v>
      </c>
      <c r="G207" s="105">
        <v>69</v>
      </c>
      <c r="H207" s="105">
        <v>59</v>
      </c>
      <c r="I207" s="105">
        <v>65</v>
      </c>
      <c r="J207" s="105">
        <v>64</v>
      </c>
      <c r="K207" s="114">
        <f t="shared" si="39"/>
        <v>543</v>
      </c>
      <c r="L207" s="114">
        <f t="shared" si="36"/>
        <v>140</v>
      </c>
      <c r="M207" s="115">
        <f>初二6!L16</f>
        <v>19</v>
      </c>
      <c r="N207" s="114">
        <f t="shared" si="30"/>
        <v>210</v>
      </c>
      <c r="O207" s="114">
        <f t="shared" si="37"/>
        <v>114</v>
      </c>
      <c r="P207" s="114">
        <f t="shared" si="31"/>
        <v>147</v>
      </c>
      <c r="Q207" s="114">
        <f t="shared" si="32"/>
        <v>51</v>
      </c>
      <c r="R207" s="114">
        <f t="shared" si="33"/>
        <v>162</v>
      </c>
      <c r="S207" s="114">
        <f t="shared" si="34"/>
        <v>137</v>
      </c>
      <c r="T207" s="114">
        <f t="shared" si="35"/>
        <v>150</v>
      </c>
      <c r="U207" s="114">
        <f t="shared" si="38"/>
        <v>149</v>
      </c>
    </row>
    <row r="208" customHeight="1" spans="1:21">
      <c r="A208" s="106">
        <v>190618</v>
      </c>
      <c r="B208" s="107" t="s">
        <v>239</v>
      </c>
      <c r="C208" s="105">
        <v>83</v>
      </c>
      <c r="D208" s="105">
        <v>58</v>
      </c>
      <c r="E208" s="105">
        <v>88</v>
      </c>
      <c r="F208" s="105">
        <v>86</v>
      </c>
      <c r="G208" s="105">
        <v>82</v>
      </c>
      <c r="H208" s="105">
        <v>61</v>
      </c>
      <c r="I208" s="105">
        <v>70</v>
      </c>
      <c r="J208" s="105">
        <v>84</v>
      </c>
      <c r="K208" s="114">
        <f t="shared" si="39"/>
        <v>612</v>
      </c>
      <c r="L208" s="114">
        <f t="shared" si="36"/>
        <v>87</v>
      </c>
      <c r="M208" s="115">
        <f>初二6!L17</f>
        <v>9</v>
      </c>
      <c r="N208" s="114">
        <f t="shared" si="30"/>
        <v>123</v>
      </c>
      <c r="O208" s="114">
        <f t="shared" si="37"/>
        <v>157</v>
      </c>
      <c r="P208" s="114">
        <f t="shared" si="31"/>
        <v>57</v>
      </c>
      <c r="Q208" s="114">
        <f t="shared" si="32"/>
        <v>31</v>
      </c>
      <c r="R208" s="114">
        <f t="shared" si="33"/>
        <v>75</v>
      </c>
      <c r="S208" s="114">
        <f t="shared" si="34"/>
        <v>131</v>
      </c>
      <c r="T208" s="114">
        <f t="shared" si="35"/>
        <v>121</v>
      </c>
      <c r="U208" s="114">
        <f t="shared" si="38"/>
        <v>59</v>
      </c>
    </row>
    <row r="209" customHeight="1" spans="1:21">
      <c r="A209" s="106">
        <v>190619</v>
      </c>
      <c r="B209" s="107" t="s">
        <v>240</v>
      </c>
      <c r="C209" s="105">
        <v>67</v>
      </c>
      <c r="D209" s="105">
        <v>46</v>
      </c>
      <c r="E209" s="105">
        <v>62.5</v>
      </c>
      <c r="F209" s="105">
        <v>82</v>
      </c>
      <c r="G209" s="105">
        <v>71</v>
      </c>
      <c r="H209" s="105">
        <v>84</v>
      </c>
      <c r="I209" s="105">
        <v>60</v>
      </c>
      <c r="J209" s="105">
        <v>75</v>
      </c>
      <c r="K209" s="114">
        <f t="shared" si="39"/>
        <v>547.5</v>
      </c>
      <c r="L209" s="114">
        <f t="shared" si="36"/>
        <v>137</v>
      </c>
      <c r="M209" s="115">
        <f>初二6!L18</f>
        <v>18</v>
      </c>
      <c r="N209" s="114">
        <f t="shared" si="30"/>
        <v>218</v>
      </c>
      <c r="O209" s="114">
        <f t="shared" si="37"/>
        <v>189</v>
      </c>
      <c r="P209" s="114">
        <f t="shared" si="31"/>
        <v>152</v>
      </c>
      <c r="Q209" s="114">
        <f t="shared" si="32"/>
        <v>73</v>
      </c>
      <c r="R209" s="114">
        <f t="shared" si="33"/>
        <v>151</v>
      </c>
      <c r="S209" s="114">
        <f t="shared" si="34"/>
        <v>42</v>
      </c>
      <c r="T209" s="114">
        <f t="shared" si="35"/>
        <v>174</v>
      </c>
      <c r="U209" s="114">
        <f t="shared" si="38"/>
        <v>109</v>
      </c>
    </row>
    <row r="210" customHeight="1" spans="1:21">
      <c r="A210" s="106">
        <v>190620</v>
      </c>
      <c r="B210" s="107" t="s">
        <v>241</v>
      </c>
      <c r="C210" s="105">
        <v>76</v>
      </c>
      <c r="D210" s="105">
        <v>78</v>
      </c>
      <c r="E210" s="105">
        <v>86.5</v>
      </c>
      <c r="F210" s="105">
        <v>77</v>
      </c>
      <c r="G210" s="105">
        <v>64</v>
      </c>
      <c r="H210" s="105">
        <v>57</v>
      </c>
      <c r="I210" s="105">
        <v>72</v>
      </c>
      <c r="J210" s="105">
        <v>77</v>
      </c>
      <c r="K210" s="114">
        <f t="shared" si="39"/>
        <v>587.5</v>
      </c>
      <c r="L210" s="114">
        <f t="shared" si="36"/>
        <v>112</v>
      </c>
      <c r="M210" s="115">
        <f>初二6!L19</f>
        <v>10</v>
      </c>
      <c r="N210" s="114">
        <f t="shared" si="30"/>
        <v>172</v>
      </c>
      <c r="O210" s="114">
        <f t="shared" si="37"/>
        <v>76</v>
      </c>
      <c r="P210" s="114">
        <f t="shared" si="31"/>
        <v>69</v>
      </c>
      <c r="Q210" s="114">
        <f t="shared" si="32"/>
        <v>127</v>
      </c>
      <c r="R210" s="114">
        <f t="shared" si="33"/>
        <v>196</v>
      </c>
      <c r="S210" s="114">
        <f t="shared" si="34"/>
        <v>154</v>
      </c>
      <c r="T210" s="114">
        <f t="shared" si="35"/>
        <v>109</v>
      </c>
      <c r="U210" s="114">
        <f t="shared" si="38"/>
        <v>97</v>
      </c>
    </row>
    <row r="211" customHeight="1" spans="1:21">
      <c r="A211" s="106">
        <v>190621</v>
      </c>
      <c r="B211" s="107" t="s">
        <v>242</v>
      </c>
      <c r="C211" s="105">
        <v>91</v>
      </c>
      <c r="D211" s="105">
        <v>88.5</v>
      </c>
      <c r="E211" s="105">
        <v>100.5</v>
      </c>
      <c r="F211" s="105">
        <v>82</v>
      </c>
      <c r="G211" s="105">
        <v>80</v>
      </c>
      <c r="H211" s="105">
        <v>87</v>
      </c>
      <c r="I211" s="105">
        <v>83</v>
      </c>
      <c r="J211" s="105">
        <v>82</v>
      </c>
      <c r="K211" s="114">
        <f t="shared" si="39"/>
        <v>694</v>
      </c>
      <c r="L211" s="114">
        <f t="shared" si="36"/>
        <v>39</v>
      </c>
      <c r="M211" s="115">
        <f>初二6!L20</f>
        <v>2</v>
      </c>
      <c r="N211" s="114">
        <f t="shared" si="30"/>
        <v>64</v>
      </c>
      <c r="O211" s="114">
        <f t="shared" si="37"/>
        <v>51</v>
      </c>
      <c r="P211" s="114">
        <f t="shared" si="31"/>
        <v>19</v>
      </c>
      <c r="Q211" s="114">
        <f t="shared" si="32"/>
        <v>73</v>
      </c>
      <c r="R211" s="114">
        <f t="shared" si="33"/>
        <v>89</v>
      </c>
      <c r="S211" s="114">
        <f t="shared" si="34"/>
        <v>35</v>
      </c>
      <c r="T211" s="114">
        <f t="shared" si="35"/>
        <v>58</v>
      </c>
      <c r="U211" s="114">
        <f t="shared" si="38"/>
        <v>71</v>
      </c>
    </row>
    <row r="212" customHeight="1" spans="1:21">
      <c r="A212" s="106">
        <v>190622</v>
      </c>
      <c r="B212" s="107" t="s">
        <v>243</v>
      </c>
      <c r="C212" s="105">
        <v>40</v>
      </c>
      <c r="D212" s="105">
        <v>12</v>
      </c>
      <c r="E212" s="105">
        <v>44</v>
      </c>
      <c r="F212" s="105">
        <v>67</v>
      </c>
      <c r="G212" s="105">
        <v>34</v>
      </c>
      <c r="H212" s="105">
        <v>40</v>
      </c>
      <c r="I212" s="105">
        <v>46</v>
      </c>
      <c r="J212" s="105">
        <v>29</v>
      </c>
      <c r="K212" s="114">
        <f t="shared" si="39"/>
        <v>312</v>
      </c>
      <c r="L212" s="114">
        <f t="shared" si="36"/>
        <v>272</v>
      </c>
      <c r="M212" s="115">
        <f>初二6!L21</f>
        <v>36</v>
      </c>
      <c r="N212" s="114">
        <f t="shared" si="30"/>
        <v>282</v>
      </c>
      <c r="O212" s="114">
        <f t="shared" si="37"/>
        <v>276</v>
      </c>
      <c r="P212" s="114">
        <f t="shared" si="31"/>
        <v>230</v>
      </c>
      <c r="Q212" s="114">
        <f t="shared" si="32"/>
        <v>209</v>
      </c>
      <c r="R212" s="114">
        <f t="shared" si="33"/>
        <v>284</v>
      </c>
      <c r="S212" s="114">
        <f t="shared" si="34"/>
        <v>239</v>
      </c>
      <c r="T212" s="114">
        <f t="shared" si="35"/>
        <v>233</v>
      </c>
      <c r="U212" s="114">
        <f t="shared" si="38"/>
        <v>281</v>
      </c>
    </row>
    <row r="213" customHeight="1" spans="1:21">
      <c r="A213" s="106">
        <v>190623</v>
      </c>
      <c r="B213" s="107" t="s">
        <v>244</v>
      </c>
      <c r="C213" s="105">
        <v>83.5</v>
      </c>
      <c r="D213" s="105">
        <v>62</v>
      </c>
      <c r="E213" s="105">
        <v>67.5</v>
      </c>
      <c r="F213" s="105">
        <v>79</v>
      </c>
      <c r="G213" s="105">
        <v>79</v>
      </c>
      <c r="H213" s="105">
        <v>58</v>
      </c>
      <c r="I213" s="105">
        <v>76</v>
      </c>
      <c r="J213" s="105">
        <v>80</v>
      </c>
      <c r="K213" s="114">
        <f t="shared" si="39"/>
        <v>585</v>
      </c>
      <c r="L213" s="114">
        <f t="shared" si="36"/>
        <v>114</v>
      </c>
      <c r="M213" s="115">
        <f>初二6!L22</f>
        <v>11</v>
      </c>
      <c r="N213" s="114">
        <f t="shared" si="30"/>
        <v>119</v>
      </c>
      <c r="O213" s="114">
        <f t="shared" si="37"/>
        <v>145</v>
      </c>
      <c r="P213" s="114">
        <f t="shared" si="31"/>
        <v>136</v>
      </c>
      <c r="Q213" s="114">
        <f t="shared" si="32"/>
        <v>103</v>
      </c>
      <c r="R213" s="114">
        <f t="shared" si="33"/>
        <v>97</v>
      </c>
      <c r="S213" s="114">
        <f t="shared" si="34"/>
        <v>146</v>
      </c>
      <c r="T213" s="114">
        <f t="shared" si="35"/>
        <v>90</v>
      </c>
      <c r="U213" s="114">
        <f t="shared" si="38"/>
        <v>81</v>
      </c>
    </row>
    <row r="214" customHeight="1" spans="1:21">
      <c r="A214" s="106">
        <v>190624</v>
      </c>
      <c r="B214" s="107" t="s">
        <v>245</v>
      </c>
      <c r="C214" s="105">
        <v>91</v>
      </c>
      <c r="D214" s="105">
        <v>78</v>
      </c>
      <c r="E214" s="105">
        <v>61</v>
      </c>
      <c r="F214" s="105">
        <v>81</v>
      </c>
      <c r="G214" s="105">
        <v>87</v>
      </c>
      <c r="H214" s="105">
        <v>66</v>
      </c>
      <c r="I214" s="105">
        <v>92</v>
      </c>
      <c r="J214" s="105">
        <v>68</v>
      </c>
      <c r="K214" s="114">
        <f t="shared" si="39"/>
        <v>624</v>
      </c>
      <c r="L214" s="114">
        <f t="shared" si="36"/>
        <v>79</v>
      </c>
      <c r="M214" s="115">
        <f>初二6!L23</f>
        <v>8</v>
      </c>
      <c r="N214" s="114">
        <f t="shared" si="30"/>
        <v>64</v>
      </c>
      <c r="O214" s="114">
        <f t="shared" si="37"/>
        <v>76</v>
      </c>
      <c r="P214" s="114">
        <f t="shared" si="31"/>
        <v>163</v>
      </c>
      <c r="Q214" s="114">
        <f t="shared" si="32"/>
        <v>84</v>
      </c>
      <c r="R214" s="114">
        <f t="shared" si="33"/>
        <v>31</v>
      </c>
      <c r="S214" s="114">
        <f t="shared" si="34"/>
        <v>110</v>
      </c>
      <c r="T214" s="114">
        <f t="shared" si="35"/>
        <v>14</v>
      </c>
      <c r="U214" s="114">
        <f t="shared" si="38"/>
        <v>135</v>
      </c>
    </row>
    <row r="215" customHeight="1" spans="1:21">
      <c r="A215" s="106">
        <v>190625</v>
      </c>
      <c r="B215" s="107" t="s">
        <v>246</v>
      </c>
      <c r="C215" s="105">
        <v>57.5</v>
      </c>
      <c r="D215" s="105">
        <v>35</v>
      </c>
      <c r="E215" s="105">
        <v>68</v>
      </c>
      <c r="F215" s="105">
        <v>56</v>
      </c>
      <c r="G215" s="105">
        <v>37</v>
      </c>
      <c r="H215" s="105">
        <v>25</v>
      </c>
      <c r="I215" s="105">
        <v>39</v>
      </c>
      <c r="J215" s="105">
        <v>52</v>
      </c>
      <c r="K215" s="114">
        <f t="shared" si="39"/>
        <v>369.5</v>
      </c>
      <c r="L215" s="114">
        <f t="shared" si="36"/>
        <v>247</v>
      </c>
      <c r="M215" s="115">
        <f>初二6!L24</f>
        <v>33</v>
      </c>
      <c r="N215" s="114">
        <f t="shared" si="30"/>
        <v>263</v>
      </c>
      <c r="O215" s="114">
        <f t="shared" si="37"/>
        <v>215</v>
      </c>
      <c r="P215" s="114">
        <f t="shared" si="31"/>
        <v>134</v>
      </c>
      <c r="Q215" s="114">
        <f t="shared" si="32"/>
        <v>267</v>
      </c>
      <c r="R215" s="114">
        <f t="shared" si="33"/>
        <v>279</v>
      </c>
      <c r="S215" s="114">
        <f t="shared" si="34"/>
        <v>277</v>
      </c>
      <c r="T215" s="114">
        <f t="shared" si="35"/>
        <v>261</v>
      </c>
      <c r="U215" s="114">
        <f t="shared" si="38"/>
        <v>192</v>
      </c>
    </row>
    <row r="216" customHeight="1" spans="1:21">
      <c r="A216" s="106">
        <v>190626</v>
      </c>
      <c r="B216" s="107" t="s">
        <v>247</v>
      </c>
      <c r="C216" s="105">
        <v>75</v>
      </c>
      <c r="D216" s="105">
        <v>47.5</v>
      </c>
      <c r="E216" s="105">
        <v>65</v>
      </c>
      <c r="F216" s="105">
        <v>71</v>
      </c>
      <c r="G216" s="105">
        <v>76</v>
      </c>
      <c r="H216" s="105">
        <v>41</v>
      </c>
      <c r="I216" s="105">
        <v>55</v>
      </c>
      <c r="J216" s="105">
        <v>57</v>
      </c>
      <c r="K216" s="114">
        <f t="shared" si="39"/>
        <v>487.5</v>
      </c>
      <c r="L216" s="114">
        <f t="shared" si="36"/>
        <v>179</v>
      </c>
      <c r="M216" s="115">
        <f>初二6!L25</f>
        <v>25</v>
      </c>
      <c r="N216" s="114">
        <f t="shared" si="30"/>
        <v>176</v>
      </c>
      <c r="O216" s="114">
        <f t="shared" si="37"/>
        <v>184</v>
      </c>
      <c r="P216" s="114">
        <f t="shared" si="31"/>
        <v>142</v>
      </c>
      <c r="Q216" s="114">
        <f t="shared" si="32"/>
        <v>180</v>
      </c>
      <c r="R216" s="114">
        <f t="shared" si="33"/>
        <v>119</v>
      </c>
      <c r="S216" s="114">
        <f t="shared" si="34"/>
        <v>235</v>
      </c>
      <c r="T216" s="114">
        <f t="shared" si="35"/>
        <v>199</v>
      </c>
      <c r="U216" s="114">
        <f t="shared" si="38"/>
        <v>174</v>
      </c>
    </row>
    <row r="217" customHeight="1" spans="1:21">
      <c r="A217" s="106">
        <v>190628</v>
      </c>
      <c r="B217" s="107" t="s">
        <v>248</v>
      </c>
      <c r="C217" s="105">
        <v>38</v>
      </c>
      <c r="D217" s="105">
        <v>19</v>
      </c>
      <c r="E217" s="105">
        <v>52</v>
      </c>
      <c r="F217" s="105">
        <v>70</v>
      </c>
      <c r="G217" s="105">
        <v>40</v>
      </c>
      <c r="H217" s="105">
        <v>39</v>
      </c>
      <c r="I217" s="105">
        <v>28</v>
      </c>
      <c r="J217" s="105">
        <v>32</v>
      </c>
      <c r="K217" s="114">
        <f t="shared" si="39"/>
        <v>318</v>
      </c>
      <c r="L217" s="114">
        <f t="shared" si="36"/>
        <v>269</v>
      </c>
      <c r="M217" s="115">
        <f>初二6!L26</f>
        <v>35</v>
      </c>
      <c r="N217" s="114">
        <f t="shared" si="30"/>
        <v>287</v>
      </c>
      <c r="O217" s="114">
        <f t="shared" si="37"/>
        <v>256</v>
      </c>
      <c r="P217" s="114">
        <f t="shared" si="31"/>
        <v>204</v>
      </c>
      <c r="Q217" s="114">
        <f t="shared" si="32"/>
        <v>190</v>
      </c>
      <c r="R217" s="114">
        <f t="shared" si="33"/>
        <v>269</v>
      </c>
      <c r="S217" s="114">
        <f t="shared" si="34"/>
        <v>244</v>
      </c>
      <c r="T217" s="114">
        <f t="shared" si="35"/>
        <v>285</v>
      </c>
      <c r="U217" s="114">
        <f t="shared" si="38"/>
        <v>269</v>
      </c>
    </row>
    <row r="218" customHeight="1" spans="1:21">
      <c r="A218" s="106">
        <v>190629</v>
      </c>
      <c r="B218" s="107" t="s">
        <v>249</v>
      </c>
      <c r="C218" s="105">
        <v>80.5</v>
      </c>
      <c r="D218" s="105">
        <v>98</v>
      </c>
      <c r="E218" s="105">
        <v>85.5</v>
      </c>
      <c r="F218" s="105">
        <v>90</v>
      </c>
      <c r="G218" s="105">
        <v>86</v>
      </c>
      <c r="H218" s="105">
        <v>93</v>
      </c>
      <c r="I218" s="105">
        <v>97</v>
      </c>
      <c r="J218" s="105">
        <v>85</v>
      </c>
      <c r="K218" s="114">
        <f t="shared" si="39"/>
        <v>715</v>
      </c>
      <c r="L218" s="114">
        <f t="shared" si="36"/>
        <v>28</v>
      </c>
      <c r="M218" s="115">
        <f>初二6!L27</f>
        <v>1</v>
      </c>
      <c r="N218" s="114">
        <f t="shared" si="30"/>
        <v>138</v>
      </c>
      <c r="O218" s="114">
        <f t="shared" si="37"/>
        <v>33</v>
      </c>
      <c r="P218" s="114">
        <f t="shared" si="31"/>
        <v>70</v>
      </c>
      <c r="Q218" s="114">
        <f t="shared" si="32"/>
        <v>13</v>
      </c>
      <c r="R218" s="114">
        <f t="shared" si="33"/>
        <v>36</v>
      </c>
      <c r="S218" s="114">
        <f t="shared" si="34"/>
        <v>14</v>
      </c>
      <c r="T218" s="114">
        <f t="shared" si="35"/>
        <v>4</v>
      </c>
      <c r="U218" s="114">
        <f t="shared" si="38"/>
        <v>51</v>
      </c>
    </row>
    <row r="219" customHeight="1" spans="1:21">
      <c r="A219" s="106">
        <v>190630</v>
      </c>
      <c r="B219" s="107" t="s">
        <v>250</v>
      </c>
      <c r="C219" s="105">
        <v>71.5</v>
      </c>
      <c r="D219" s="105">
        <v>68</v>
      </c>
      <c r="E219" s="105">
        <v>82.5</v>
      </c>
      <c r="F219" s="105">
        <v>75</v>
      </c>
      <c r="G219" s="105">
        <v>74</v>
      </c>
      <c r="H219" s="105">
        <v>71</v>
      </c>
      <c r="I219" s="105">
        <v>66</v>
      </c>
      <c r="J219" s="105">
        <v>57</v>
      </c>
      <c r="K219" s="114">
        <f t="shared" si="39"/>
        <v>565</v>
      </c>
      <c r="L219" s="114">
        <f t="shared" si="36"/>
        <v>129</v>
      </c>
      <c r="M219" s="115">
        <f>初二6!L28</f>
        <v>16</v>
      </c>
      <c r="N219" s="114">
        <f t="shared" si="30"/>
        <v>195</v>
      </c>
      <c r="O219" s="114">
        <f t="shared" si="37"/>
        <v>119</v>
      </c>
      <c r="P219" s="114">
        <f t="shared" si="31"/>
        <v>85</v>
      </c>
      <c r="Q219" s="114">
        <f t="shared" si="32"/>
        <v>147</v>
      </c>
      <c r="R219" s="114">
        <f t="shared" si="33"/>
        <v>131</v>
      </c>
      <c r="S219" s="114">
        <f t="shared" si="34"/>
        <v>91</v>
      </c>
      <c r="T219" s="114">
        <f t="shared" si="35"/>
        <v>137</v>
      </c>
      <c r="U219" s="114">
        <f t="shared" si="38"/>
        <v>174</v>
      </c>
    </row>
    <row r="220" customHeight="1" spans="1:21">
      <c r="A220" s="106">
        <v>190631</v>
      </c>
      <c r="B220" s="107" t="s">
        <v>251</v>
      </c>
      <c r="C220" s="105">
        <v>39.5</v>
      </c>
      <c r="D220" s="105">
        <v>35</v>
      </c>
      <c r="E220" s="105">
        <v>27.5</v>
      </c>
      <c r="F220" s="105">
        <v>60</v>
      </c>
      <c r="G220" s="105">
        <v>54</v>
      </c>
      <c r="H220" s="105">
        <v>43</v>
      </c>
      <c r="I220" s="105">
        <v>62</v>
      </c>
      <c r="J220" s="105">
        <v>44</v>
      </c>
      <c r="K220" s="114">
        <f t="shared" si="39"/>
        <v>365</v>
      </c>
      <c r="L220" s="114">
        <f t="shared" si="36"/>
        <v>249</v>
      </c>
      <c r="M220" s="115">
        <f>初二6!L29</f>
        <v>34</v>
      </c>
      <c r="N220" s="114">
        <f t="shared" si="30"/>
        <v>284</v>
      </c>
      <c r="O220" s="114">
        <f t="shared" si="37"/>
        <v>215</v>
      </c>
      <c r="P220" s="114">
        <f t="shared" si="31"/>
        <v>284</v>
      </c>
      <c r="Q220" s="114">
        <f t="shared" si="32"/>
        <v>250</v>
      </c>
      <c r="R220" s="114">
        <f t="shared" si="33"/>
        <v>239</v>
      </c>
      <c r="S220" s="114">
        <f t="shared" si="34"/>
        <v>224</v>
      </c>
      <c r="T220" s="114">
        <f t="shared" si="35"/>
        <v>159</v>
      </c>
      <c r="U220" s="114">
        <f t="shared" si="38"/>
        <v>229</v>
      </c>
    </row>
    <row r="221" customHeight="1" spans="1:21">
      <c r="A221" s="106">
        <v>190632</v>
      </c>
      <c r="B221" s="107" t="s">
        <v>252</v>
      </c>
      <c r="C221" s="105">
        <v>80</v>
      </c>
      <c r="D221" s="105">
        <v>55.5</v>
      </c>
      <c r="E221" s="105">
        <v>81</v>
      </c>
      <c r="F221" s="105">
        <v>80</v>
      </c>
      <c r="G221" s="105">
        <v>83</v>
      </c>
      <c r="H221" s="105">
        <v>70</v>
      </c>
      <c r="I221" s="105">
        <v>77</v>
      </c>
      <c r="J221" s="105">
        <v>57</v>
      </c>
      <c r="K221" s="114">
        <f t="shared" si="39"/>
        <v>583.5</v>
      </c>
      <c r="L221" s="114">
        <f t="shared" si="36"/>
        <v>116</v>
      </c>
      <c r="M221" s="115">
        <f>初二6!L30</f>
        <v>12</v>
      </c>
      <c r="N221" s="114">
        <f t="shared" si="30"/>
        <v>143</v>
      </c>
      <c r="O221" s="114">
        <f t="shared" si="37"/>
        <v>165</v>
      </c>
      <c r="P221" s="114">
        <f t="shared" si="31"/>
        <v>89</v>
      </c>
      <c r="Q221" s="114">
        <f t="shared" si="32"/>
        <v>96</v>
      </c>
      <c r="R221" s="114">
        <f t="shared" si="33"/>
        <v>58</v>
      </c>
      <c r="S221" s="114">
        <f t="shared" si="34"/>
        <v>93</v>
      </c>
      <c r="T221" s="114">
        <f t="shared" si="35"/>
        <v>86</v>
      </c>
      <c r="U221" s="114">
        <f t="shared" si="38"/>
        <v>174</v>
      </c>
    </row>
    <row r="222" customHeight="1" spans="1:21">
      <c r="A222" s="106">
        <v>190633</v>
      </c>
      <c r="B222" s="107" t="s">
        <v>253</v>
      </c>
      <c r="C222" s="105">
        <v>71.5</v>
      </c>
      <c r="D222" s="105">
        <v>45</v>
      </c>
      <c r="E222" s="105">
        <v>72</v>
      </c>
      <c r="F222" s="105">
        <v>73</v>
      </c>
      <c r="G222" s="105">
        <v>29</v>
      </c>
      <c r="H222" s="105">
        <v>34</v>
      </c>
      <c r="I222" s="105">
        <v>44</v>
      </c>
      <c r="J222" s="105">
        <v>45</v>
      </c>
      <c r="K222" s="114">
        <f t="shared" si="39"/>
        <v>413.5</v>
      </c>
      <c r="L222" s="114">
        <f t="shared" si="36"/>
        <v>232</v>
      </c>
      <c r="M222" s="115">
        <f>初二6!L31</f>
        <v>30</v>
      </c>
      <c r="N222" s="114">
        <f t="shared" si="30"/>
        <v>195</v>
      </c>
      <c r="O222" s="114">
        <f t="shared" si="37"/>
        <v>192</v>
      </c>
      <c r="P222" s="114">
        <f t="shared" si="31"/>
        <v>119</v>
      </c>
      <c r="Q222" s="114">
        <f t="shared" si="32"/>
        <v>167</v>
      </c>
      <c r="R222" s="114">
        <f t="shared" si="33"/>
        <v>287</v>
      </c>
      <c r="S222" s="114">
        <f t="shared" si="34"/>
        <v>260</v>
      </c>
      <c r="T222" s="114">
        <f t="shared" si="35"/>
        <v>244</v>
      </c>
      <c r="U222" s="114">
        <f t="shared" si="38"/>
        <v>226</v>
      </c>
    </row>
    <row r="223" customHeight="1" spans="1:21">
      <c r="A223" s="106">
        <v>190635</v>
      </c>
      <c r="B223" s="107" t="s">
        <v>254</v>
      </c>
      <c r="C223" s="105">
        <v>66.5</v>
      </c>
      <c r="D223" s="105">
        <v>56</v>
      </c>
      <c r="E223" s="105">
        <v>92.5</v>
      </c>
      <c r="F223" s="105">
        <v>76</v>
      </c>
      <c r="G223" s="105">
        <v>43</v>
      </c>
      <c r="H223" s="105">
        <v>58</v>
      </c>
      <c r="I223" s="105">
        <v>74</v>
      </c>
      <c r="J223" s="105">
        <v>56</v>
      </c>
      <c r="K223" s="114">
        <f t="shared" si="39"/>
        <v>522</v>
      </c>
      <c r="L223" s="114">
        <f t="shared" si="36"/>
        <v>156</v>
      </c>
      <c r="M223" s="115">
        <f>初二6!L32</f>
        <v>22</v>
      </c>
      <c r="N223" s="114">
        <f t="shared" si="30"/>
        <v>226</v>
      </c>
      <c r="O223" s="114">
        <f t="shared" si="37"/>
        <v>163</v>
      </c>
      <c r="P223" s="114">
        <f t="shared" si="31"/>
        <v>42</v>
      </c>
      <c r="Q223" s="114">
        <f t="shared" si="32"/>
        <v>135</v>
      </c>
      <c r="R223" s="114">
        <f t="shared" si="33"/>
        <v>263</v>
      </c>
      <c r="S223" s="114">
        <f t="shared" si="34"/>
        <v>146</v>
      </c>
      <c r="T223" s="114">
        <f t="shared" si="35"/>
        <v>102</v>
      </c>
      <c r="U223" s="114">
        <f t="shared" si="38"/>
        <v>182</v>
      </c>
    </row>
    <row r="224" customHeight="1" spans="1:21">
      <c r="A224" s="106">
        <v>190636</v>
      </c>
      <c r="B224" s="107" t="s">
        <v>255</v>
      </c>
      <c r="C224" s="105">
        <v>59</v>
      </c>
      <c r="D224" s="105">
        <v>26.5</v>
      </c>
      <c r="E224" s="105">
        <v>98</v>
      </c>
      <c r="F224" s="105">
        <v>72</v>
      </c>
      <c r="G224" s="105">
        <v>70</v>
      </c>
      <c r="H224" s="105">
        <v>48</v>
      </c>
      <c r="I224" s="105">
        <v>41</v>
      </c>
      <c r="J224" s="105">
        <v>75</v>
      </c>
      <c r="K224" s="114">
        <f t="shared" si="39"/>
        <v>489.5</v>
      </c>
      <c r="L224" s="114">
        <f t="shared" si="36"/>
        <v>176</v>
      </c>
      <c r="M224" s="115">
        <f>初二6!L33</f>
        <v>23</v>
      </c>
      <c r="N224" s="114">
        <f t="shared" si="30"/>
        <v>256</v>
      </c>
      <c r="O224" s="114">
        <f t="shared" si="37"/>
        <v>239</v>
      </c>
      <c r="P224" s="114">
        <f t="shared" si="31"/>
        <v>28</v>
      </c>
      <c r="Q224" s="114">
        <f t="shared" si="32"/>
        <v>173</v>
      </c>
      <c r="R224" s="114">
        <f t="shared" si="33"/>
        <v>156</v>
      </c>
      <c r="S224" s="114">
        <f t="shared" si="34"/>
        <v>198</v>
      </c>
      <c r="T224" s="114">
        <f t="shared" si="35"/>
        <v>253</v>
      </c>
      <c r="U224" s="114">
        <f t="shared" si="38"/>
        <v>109</v>
      </c>
    </row>
    <row r="225" customHeight="1" spans="1:21">
      <c r="A225" s="106">
        <v>190637</v>
      </c>
      <c r="B225" s="107" t="s">
        <v>256</v>
      </c>
      <c r="C225" s="105">
        <v>52.5</v>
      </c>
      <c r="D225" s="105">
        <v>28</v>
      </c>
      <c r="E225" s="105">
        <v>56</v>
      </c>
      <c r="F225" s="105">
        <v>41</v>
      </c>
      <c r="G225" s="105">
        <v>53</v>
      </c>
      <c r="H225" s="105">
        <v>47</v>
      </c>
      <c r="I225" s="105">
        <v>46</v>
      </c>
      <c r="J225" s="105">
        <v>49</v>
      </c>
      <c r="K225" s="114">
        <f t="shared" si="39"/>
        <v>372.5</v>
      </c>
      <c r="L225" s="114">
        <f t="shared" si="36"/>
        <v>244</v>
      </c>
      <c r="M225" s="115">
        <f>初二6!L34</f>
        <v>32</v>
      </c>
      <c r="N225" s="114">
        <f t="shared" si="30"/>
        <v>275</v>
      </c>
      <c r="O225" s="114">
        <f t="shared" si="37"/>
        <v>234</v>
      </c>
      <c r="P225" s="114">
        <f t="shared" si="31"/>
        <v>190</v>
      </c>
      <c r="Q225" s="114">
        <f t="shared" si="32"/>
        <v>292</v>
      </c>
      <c r="R225" s="114">
        <f t="shared" si="33"/>
        <v>242</v>
      </c>
      <c r="S225" s="114">
        <f t="shared" si="34"/>
        <v>203</v>
      </c>
      <c r="T225" s="114">
        <f t="shared" si="35"/>
        <v>233</v>
      </c>
      <c r="U225" s="114">
        <f t="shared" si="38"/>
        <v>210</v>
      </c>
    </row>
    <row r="226" customHeight="1" spans="1:21">
      <c r="A226" s="106">
        <v>190638</v>
      </c>
      <c r="B226" s="107" t="s">
        <v>257</v>
      </c>
      <c r="C226" s="105">
        <v>75</v>
      </c>
      <c r="D226" s="105">
        <v>62.5</v>
      </c>
      <c r="E226" s="105">
        <v>58.5</v>
      </c>
      <c r="F226" s="105">
        <v>74</v>
      </c>
      <c r="G226" s="105">
        <v>73</v>
      </c>
      <c r="H226" s="105">
        <v>52</v>
      </c>
      <c r="I226" s="105">
        <v>87</v>
      </c>
      <c r="J226" s="105">
        <v>47</v>
      </c>
      <c r="K226" s="114">
        <f t="shared" si="39"/>
        <v>529</v>
      </c>
      <c r="L226" s="114">
        <f t="shared" si="36"/>
        <v>150</v>
      </c>
      <c r="M226" s="115">
        <f>初二6!L35</f>
        <v>21</v>
      </c>
      <c r="N226" s="114">
        <f t="shared" si="30"/>
        <v>176</v>
      </c>
      <c r="O226" s="114">
        <f t="shared" si="37"/>
        <v>141</v>
      </c>
      <c r="P226" s="114">
        <f t="shared" si="31"/>
        <v>175</v>
      </c>
      <c r="Q226" s="114">
        <f t="shared" si="32"/>
        <v>163</v>
      </c>
      <c r="R226" s="114">
        <f t="shared" si="33"/>
        <v>141</v>
      </c>
      <c r="S226" s="114">
        <f t="shared" si="34"/>
        <v>176</v>
      </c>
      <c r="T226" s="114">
        <f t="shared" si="35"/>
        <v>36</v>
      </c>
      <c r="U226" s="114">
        <f t="shared" si="38"/>
        <v>216</v>
      </c>
    </row>
    <row r="227" customHeight="1" spans="1:21">
      <c r="A227" s="106">
        <v>190639</v>
      </c>
      <c r="B227" s="107" t="s">
        <v>258</v>
      </c>
      <c r="C227" s="105">
        <v>94.5</v>
      </c>
      <c r="D227" s="105">
        <v>102.5</v>
      </c>
      <c r="E227" s="105">
        <v>85</v>
      </c>
      <c r="F227" s="105">
        <v>78</v>
      </c>
      <c r="G227" s="105">
        <v>66</v>
      </c>
      <c r="H227" s="105">
        <v>56</v>
      </c>
      <c r="I227" s="105">
        <v>62</v>
      </c>
      <c r="J227" s="105">
        <v>89</v>
      </c>
      <c r="K227" s="114">
        <f t="shared" si="39"/>
        <v>633</v>
      </c>
      <c r="L227" s="114">
        <f t="shared" si="36"/>
        <v>73</v>
      </c>
      <c r="M227" s="115">
        <f>初二6!L36</f>
        <v>7</v>
      </c>
      <c r="N227" s="114">
        <f t="shared" si="30"/>
        <v>41</v>
      </c>
      <c r="O227" s="114">
        <f t="shared" si="37"/>
        <v>19</v>
      </c>
      <c r="P227" s="114">
        <f t="shared" si="31"/>
        <v>72</v>
      </c>
      <c r="Q227" s="114">
        <f t="shared" si="32"/>
        <v>114</v>
      </c>
      <c r="R227" s="114">
        <f t="shared" si="33"/>
        <v>183</v>
      </c>
      <c r="S227" s="114">
        <f t="shared" si="34"/>
        <v>158</v>
      </c>
      <c r="T227" s="114">
        <f t="shared" si="35"/>
        <v>159</v>
      </c>
      <c r="U227" s="114">
        <f t="shared" si="38"/>
        <v>30</v>
      </c>
    </row>
    <row r="228" customHeight="1" spans="1:21">
      <c r="A228" s="106">
        <v>190640</v>
      </c>
      <c r="B228" s="107" t="s">
        <v>259</v>
      </c>
      <c r="C228" s="105">
        <v>88</v>
      </c>
      <c r="D228" s="105">
        <v>74.5</v>
      </c>
      <c r="E228" s="105">
        <v>99.5</v>
      </c>
      <c r="F228" s="105">
        <v>82</v>
      </c>
      <c r="G228" s="105">
        <v>89</v>
      </c>
      <c r="H228" s="105">
        <v>89</v>
      </c>
      <c r="I228" s="105">
        <v>85</v>
      </c>
      <c r="J228" s="105">
        <v>80</v>
      </c>
      <c r="K228" s="114">
        <f t="shared" si="39"/>
        <v>687</v>
      </c>
      <c r="L228" s="114">
        <f t="shared" si="36"/>
        <v>42</v>
      </c>
      <c r="M228" s="115">
        <f>初二6!L37</f>
        <v>3</v>
      </c>
      <c r="N228" s="114">
        <f t="shared" si="30"/>
        <v>85</v>
      </c>
      <c r="O228" s="114">
        <f t="shared" si="37"/>
        <v>94</v>
      </c>
      <c r="P228" s="114">
        <f t="shared" si="31"/>
        <v>23</v>
      </c>
      <c r="Q228" s="114">
        <f t="shared" si="32"/>
        <v>73</v>
      </c>
      <c r="R228" s="114">
        <f t="shared" si="33"/>
        <v>21</v>
      </c>
      <c r="S228" s="114">
        <f t="shared" si="34"/>
        <v>29</v>
      </c>
      <c r="T228" s="114">
        <f t="shared" si="35"/>
        <v>44</v>
      </c>
      <c r="U228" s="114">
        <f t="shared" si="38"/>
        <v>81</v>
      </c>
    </row>
    <row r="229" customHeight="1" spans="1:21">
      <c r="A229" s="106">
        <v>190641</v>
      </c>
      <c r="B229" s="107" t="s">
        <v>260</v>
      </c>
      <c r="C229" s="105">
        <v>64.5</v>
      </c>
      <c r="D229" s="105">
        <v>52.5</v>
      </c>
      <c r="E229" s="105">
        <v>64</v>
      </c>
      <c r="F229" s="105">
        <v>72</v>
      </c>
      <c r="G229" s="105">
        <v>55</v>
      </c>
      <c r="H229" s="105">
        <v>38</v>
      </c>
      <c r="I229" s="105">
        <v>67</v>
      </c>
      <c r="J229" s="105">
        <v>67</v>
      </c>
      <c r="K229" s="114">
        <f t="shared" si="39"/>
        <v>480</v>
      </c>
      <c r="L229" s="114">
        <f t="shared" si="36"/>
        <v>188</v>
      </c>
      <c r="M229" s="115">
        <f>初二6!L38</f>
        <v>27</v>
      </c>
      <c r="N229" s="114">
        <f t="shared" si="30"/>
        <v>235</v>
      </c>
      <c r="O229" s="114">
        <f t="shared" si="37"/>
        <v>174</v>
      </c>
      <c r="P229" s="114">
        <f t="shared" si="31"/>
        <v>147</v>
      </c>
      <c r="Q229" s="114">
        <f t="shared" si="32"/>
        <v>173</v>
      </c>
      <c r="R229" s="114">
        <f t="shared" si="33"/>
        <v>235</v>
      </c>
      <c r="S229" s="114">
        <f t="shared" si="34"/>
        <v>249</v>
      </c>
      <c r="T229" s="114">
        <f t="shared" si="35"/>
        <v>132</v>
      </c>
      <c r="U229" s="114">
        <f t="shared" si="38"/>
        <v>137</v>
      </c>
    </row>
    <row r="230" customHeight="1" spans="1:21">
      <c r="A230" s="106">
        <v>190701</v>
      </c>
      <c r="B230" s="107" t="s">
        <v>261</v>
      </c>
      <c r="C230" s="105">
        <v>80.5</v>
      </c>
      <c r="D230" s="105">
        <v>79</v>
      </c>
      <c r="E230" s="105">
        <v>57</v>
      </c>
      <c r="F230" s="105">
        <v>84</v>
      </c>
      <c r="G230" s="105">
        <v>69</v>
      </c>
      <c r="H230" s="105">
        <v>43</v>
      </c>
      <c r="I230" s="105">
        <v>51</v>
      </c>
      <c r="J230" s="105">
        <v>74</v>
      </c>
      <c r="K230" s="114">
        <f t="shared" si="39"/>
        <v>537.5</v>
      </c>
      <c r="L230" s="149">
        <f t="shared" si="36"/>
        <v>142</v>
      </c>
      <c r="M230" s="149">
        <f>初二7!L2</f>
        <v>14</v>
      </c>
      <c r="N230" s="114">
        <f t="shared" si="30"/>
        <v>138</v>
      </c>
      <c r="O230" s="114">
        <f t="shared" si="37"/>
        <v>71</v>
      </c>
      <c r="P230" s="114">
        <f t="shared" si="31"/>
        <v>183</v>
      </c>
      <c r="Q230" s="114">
        <f t="shared" si="32"/>
        <v>51</v>
      </c>
      <c r="R230" s="114">
        <f t="shared" si="33"/>
        <v>162</v>
      </c>
      <c r="S230" s="114">
        <f t="shared" si="34"/>
        <v>224</v>
      </c>
      <c r="T230" s="114">
        <f t="shared" si="35"/>
        <v>221</v>
      </c>
      <c r="U230" s="114">
        <f t="shared" si="38"/>
        <v>118</v>
      </c>
    </row>
    <row r="231" customHeight="1" spans="1:21">
      <c r="A231" s="106">
        <v>190702</v>
      </c>
      <c r="B231" s="107" t="s">
        <v>262</v>
      </c>
      <c r="C231" s="105">
        <v>90</v>
      </c>
      <c r="D231" s="105">
        <v>71</v>
      </c>
      <c r="E231" s="105">
        <v>77</v>
      </c>
      <c r="F231" s="105">
        <v>81</v>
      </c>
      <c r="G231" s="105">
        <v>82</v>
      </c>
      <c r="H231" s="105">
        <v>73</v>
      </c>
      <c r="I231" s="105">
        <v>69</v>
      </c>
      <c r="J231" s="105">
        <v>87</v>
      </c>
      <c r="K231" s="114">
        <f t="shared" si="39"/>
        <v>630</v>
      </c>
      <c r="L231" s="114">
        <f t="shared" si="36"/>
        <v>74</v>
      </c>
      <c r="M231" s="115">
        <f>初二7!L3</f>
        <v>2</v>
      </c>
      <c r="N231" s="114">
        <f t="shared" si="30"/>
        <v>70</v>
      </c>
      <c r="O231" s="114">
        <f t="shared" si="37"/>
        <v>105</v>
      </c>
      <c r="P231" s="114">
        <f t="shared" si="31"/>
        <v>100</v>
      </c>
      <c r="Q231" s="114">
        <f t="shared" si="32"/>
        <v>84</v>
      </c>
      <c r="R231" s="114">
        <f t="shared" si="33"/>
        <v>75</v>
      </c>
      <c r="S231" s="114">
        <f t="shared" si="34"/>
        <v>80</v>
      </c>
      <c r="T231" s="114">
        <f t="shared" si="35"/>
        <v>125</v>
      </c>
      <c r="U231" s="114">
        <f t="shared" si="38"/>
        <v>36</v>
      </c>
    </row>
    <row r="232" customHeight="1" spans="1:21">
      <c r="A232" s="106">
        <v>190703</v>
      </c>
      <c r="B232" s="107" t="s">
        <v>263</v>
      </c>
      <c r="C232" s="105">
        <v>87</v>
      </c>
      <c r="D232" s="105">
        <v>91</v>
      </c>
      <c r="E232" s="105">
        <v>64.5</v>
      </c>
      <c r="F232" s="105">
        <v>84</v>
      </c>
      <c r="G232" s="105">
        <v>72</v>
      </c>
      <c r="H232" s="105">
        <v>46</v>
      </c>
      <c r="I232" s="105">
        <v>70</v>
      </c>
      <c r="J232" s="105">
        <v>70</v>
      </c>
      <c r="K232" s="114">
        <f t="shared" si="39"/>
        <v>584.5</v>
      </c>
      <c r="L232" s="114">
        <f t="shared" si="36"/>
        <v>115</v>
      </c>
      <c r="M232" s="115">
        <f>初二7!L4</f>
        <v>7</v>
      </c>
      <c r="N232" s="114">
        <f t="shared" si="30"/>
        <v>92</v>
      </c>
      <c r="O232" s="114">
        <f t="shared" si="37"/>
        <v>44</v>
      </c>
      <c r="P232" s="114">
        <f t="shared" si="31"/>
        <v>145</v>
      </c>
      <c r="Q232" s="114">
        <f t="shared" si="32"/>
        <v>51</v>
      </c>
      <c r="R232" s="114">
        <f t="shared" si="33"/>
        <v>145</v>
      </c>
      <c r="S232" s="114">
        <f t="shared" si="34"/>
        <v>210</v>
      </c>
      <c r="T232" s="114">
        <f t="shared" si="35"/>
        <v>121</v>
      </c>
      <c r="U232" s="114">
        <f t="shared" si="38"/>
        <v>129</v>
      </c>
    </row>
    <row r="233" customHeight="1" spans="1:21">
      <c r="A233" s="106">
        <v>190704</v>
      </c>
      <c r="B233" s="107" t="s">
        <v>264</v>
      </c>
      <c r="C233" s="105">
        <v>77</v>
      </c>
      <c r="D233" s="105">
        <v>25</v>
      </c>
      <c r="E233" s="105">
        <v>55</v>
      </c>
      <c r="F233" s="105">
        <v>78</v>
      </c>
      <c r="G233" s="105">
        <v>63</v>
      </c>
      <c r="H233" s="105">
        <v>42</v>
      </c>
      <c r="I233" s="105">
        <v>40</v>
      </c>
      <c r="J233" s="105">
        <v>43</v>
      </c>
      <c r="K233" s="114">
        <f t="shared" si="39"/>
        <v>423</v>
      </c>
      <c r="L233" s="114">
        <f t="shared" si="36"/>
        <v>222</v>
      </c>
      <c r="M233" s="115">
        <f>初二7!L5</f>
        <v>22</v>
      </c>
      <c r="N233" s="114">
        <f t="shared" si="30"/>
        <v>165</v>
      </c>
      <c r="O233" s="114">
        <f t="shared" si="37"/>
        <v>245</v>
      </c>
      <c r="P233" s="114">
        <f t="shared" si="31"/>
        <v>193</v>
      </c>
      <c r="Q233" s="114">
        <f t="shared" si="32"/>
        <v>114</v>
      </c>
      <c r="R233" s="114">
        <f t="shared" si="33"/>
        <v>202</v>
      </c>
      <c r="S233" s="114">
        <f t="shared" si="34"/>
        <v>231</v>
      </c>
      <c r="T233" s="114">
        <f t="shared" si="35"/>
        <v>256</v>
      </c>
      <c r="U233" s="114">
        <f t="shared" si="38"/>
        <v>234</v>
      </c>
    </row>
    <row r="234" customHeight="1" spans="1:21">
      <c r="A234" s="106">
        <v>190705</v>
      </c>
      <c r="B234" s="107" t="s">
        <v>265</v>
      </c>
      <c r="C234" s="105">
        <v>85.5</v>
      </c>
      <c r="D234" s="105">
        <v>81</v>
      </c>
      <c r="E234" s="105">
        <v>77</v>
      </c>
      <c r="F234" s="105">
        <v>79</v>
      </c>
      <c r="G234" s="105">
        <v>79</v>
      </c>
      <c r="H234" s="105">
        <v>77</v>
      </c>
      <c r="I234" s="105">
        <v>66</v>
      </c>
      <c r="J234" s="105">
        <v>85</v>
      </c>
      <c r="K234" s="114">
        <f t="shared" si="39"/>
        <v>629.5</v>
      </c>
      <c r="L234" s="114">
        <f t="shared" si="36"/>
        <v>75</v>
      </c>
      <c r="M234" s="115">
        <f>初二7!L6</f>
        <v>3</v>
      </c>
      <c r="N234" s="114">
        <f t="shared" si="30"/>
        <v>106</v>
      </c>
      <c r="O234" s="114">
        <f t="shared" si="37"/>
        <v>62</v>
      </c>
      <c r="P234" s="114">
        <f t="shared" si="31"/>
        <v>100</v>
      </c>
      <c r="Q234" s="114">
        <f t="shared" si="32"/>
        <v>103</v>
      </c>
      <c r="R234" s="114">
        <f t="shared" si="33"/>
        <v>97</v>
      </c>
      <c r="S234" s="114">
        <f t="shared" si="34"/>
        <v>64</v>
      </c>
      <c r="T234" s="114">
        <f t="shared" si="35"/>
        <v>137</v>
      </c>
      <c r="U234" s="114">
        <f t="shared" si="38"/>
        <v>51</v>
      </c>
    </row>
    <row r="235" customHeight="1" spans="1:21">
      <c r="A235" s="106">
        <v>190706</v>
      </c>
      <c r="B235" s="107" t="s">
        <v>266</v>
      </c>
      <c r="C235" s="105">
        <v>31</v>
      </c>
      <c r="D235" s="105">
        <v>78.5</v>
      </c>
      <c r="E235" s="105">
        <v>57</v>
      </c>
      <c r="F235" s="105">
        <v>76</v>
      </c>
      <c r="G235" s="105">
        <v>59</v>
      </c>
      <c r="H235" s="105">
        <v>71</v>
      </c>
      <c r="I235" s="105">
        <v>72</v>
      </c>
      <c r="J235" s="105">
        <v>69</v>
      </c>
      <c r="K235" s="114">
        <f t="shared" si="39"/>
        <v>513.5</v>
      </c>
      <c r="L235" s="114">
        <f t="shared" si="36"/>
        <v>163</v>
      </c>
      <c r="M235" s="115">
        <f>初二7!L7</f>
        <v>15</v>
      </c>
      <c r="N235" s="114">
        <f t="shared" si="30"/>
        <v>290</v>
      </c>
      <c r="O235" s="114">
        <f t="shared" si="37"/>
        <v>73</v>
      </c>
      <c r="P235" s="114">
        <f t="shared" si="31"/>
        <v>183</v>
      </c>
      <c r="Q235" s="114">
        <f t="shared" si="32"/>
        <v>135</v>
      </c>
      <c r="R235" s="114">
        <f t="shared" si="33"/>
        <v>220</v>
      </c>
      <c r="S235" s="114">
        <f t="shared" si="34"/>
        <v>91</v>
      </c>
      <c r="T235" s="114">
        <f t="shared" si="35"/>
        <v>109</v>
      </c>
      <c r="U235" s="114">
        <f t="shared" si="38"/>
        <v>132</v>
      </c>
    </row>
    <row r="236" customHeight="1" spans="1:21">
      <c r="A236" s="106">
        <v>190707</v>
      </c>
      <c r="B236" s="107" t="s">
        <v>267</v>
      </c>
      <c r="C236" s="105">
        <v>81</v>
      </c>
      <c r="D236" s="105">
        <v>31.5</v>
      </c>
      <c r="E236" s="105">
        <v>40.5</v>
      </c>
      <c r="F236" s="105">
        <v>75</v>
      </c>
      <c r="G236" s="105">
        <v>59</v>
      </c>
      <c r="H236" s="105">
        <v>54</v>
      </c>
      <c r="I236" s="105">
        <v>69</v>
      </c>
      <c r="J236" s="105">
        <v>59</v>
      </c>
      <c r="K236" s="114">
        <f t="shared" si="39"/>
        <v>469</v>
      </c>
      <c r="L236" s="114">
        <f t="shared" si="36"/>
        <v>197</v>
      </c>
      <c r="M236" s="115">
        <f>初二7!L8</f>
        <v>19</v>
      </c>
      <c r="N236" s="114">
        <f t="shared" si="30"/>
        <v>134</v>
      </c>
      <c r="O236" s="114">
        <f t="shared" si="37"/>
        <v>224</v>
      </c>
      <c r="P236" s="114">
        <f t="shared" si="31"/>
        <v>245</v>
      </c>
      <c r="Q236" s="114">
        <f t="shared" si="32"/>
        <v>147</v>
      </c>
      <c r="R236" s="114">
        <f t="shared" si="33"/>
        <v>220</v>
      </c>
      <c r="S236" s="114">
        <f t="shared" si="34"/>
        <v>170</v>
      </c>
      <c r="T236" s="114">
        <f t="shared" si="35"/>
        <v>125</v>
      </c>
      <c r="U236" s="114">
        <f t="shared" si="38"/>
        <v>164</v>
      </c>
    </row>
    <row r="237" customHeight="1" spans="1:21">
      <c r="A237" s="106">
        <v>190708</v>
      </c>
      <c r="B237" s="107" t="s">
        <v>268</v>
      </c>
      <c r="C237" s="105">
        <v>77.5</v>
      </c>
      <c r="D237" s="105">
        <v>94</v>
      </c>
      <c r="E237" s="105">
        <v>57</v>
      </c>
      <c r="F237" s="105">
        <v>71</v>
      </c>
      <c r="G237" s="105">
        <v>72</v>
      </c>
      <c r="H237" s="105">
        <v>56</v>
      </c>
      <c r="I237" s="105">
        <v>54</v>
      </c>
      <c r="J237" s="105">
        <v>87</v>
      </c>
      <c r="K237" s="114">
        <f t="shared" si="39"/>
        <v>568.5</v>
      </c>
      <c r="L237" s="114">
        <f t="shared" si="36"/>
        <v>125</v>
      </c>
      <c r="M237" s="115">
        <f>初二7!L9</f>
        <v>10</v>
      </c>
      <c r="N237" s="114">
        <f t="shared" si="30"/>
        <v>162</v>
      </c>
      <c r="O237" s="114">
        <f t="shared" si="37"/>
        <v>40</v>
      </c>
      <c r="P237" s="114">
        <f t="shared" si="31"/>
        <v>183</v>
      </c>
      <c r="Q237" s="114">
        <f t="shared" si="32"/>
        <v>180</v>
      </c>
      <c r="R237" s="114">
        <f t="shared" si="33"/>
        <v>145</v>
      </c>
      <c r="S237" s="114">
        <f t="shared" si="34"/>
        <v>158</v>
      </c>
      <c r="T237" s="114">
        <f t="shared" si="35"/>
        <v>204</v>
      </c>
      <c r="U237" s="114">
        <f t="shared" si="38"/>
        <v>36</v>
      </c>
    </row>
    <row r="238" customHeight="1" spans="1:21">
      <c r="A238" s="106">
        <v>190709</v>
      </c>
      <c r="B238" s="107" t="s">
        <v>269</v>
      </c>
      <c r="C238" s="105">
        <v>72</v>
      </c>
      <c r="D238" s="105">
        <v>9</v>
      </c>
      <c r="E238" s="105">
        <v>36</v>
      </c>
      <c r="F238" s="105">
        <v>75</v>
      </c>
      <c r="G238" s="105">
        <v>51</v>
      </c>
      <c r="H238" s="105">
        <v>27</v>
      </c>
      <c r="I238" s="105">
        <v>42</v>
      </c>
      <c r="J238" s="105">
        <v>32</v>
      </c>
      <c r="K238" s="114">
        <f t="shared" si="39"/>
        <v>344</v>
      </c>
      <c r="L238" s="114">
        <f t="shared" si="36"/>
        <v>261</v>
      </c>
      <c r="M238" s="115">
        <f>初二7!L10</f>
        <v>27</v>
      </c>
      <c r="N238" s="114">
        <f t="shared" si="30"/>
        <v>193</v>
      </c>
      <c r="O238" s="114">
        <f t="shared" si="37"/>
        <v>287</v>
      </c>
      <c r="P238" s="114">
        <f t="shared" si="31"/>
        <v>254</v>
      </c>
      <c r="Q238" s="114">
        <f t="shared" si="32"/>
        <v>147</v>
      </c>
      <c r="R238" s="114">
        <f t="shared" si="33"/>
        <v>244</v>
      </c>
      <c r="S238" s="114">
        <f t="shared" si="34"/>
        <v>272</v>
      </c>
      <c r="T238" s="114">
        <f t="shared" si="35"/>
        <v>250</v>
      </c>
      <c r="U238" s="114">
        <f t="shared" si="38"/>
        <v>269</v>
      </c>
    </row>
    <row r="239" customHeight="1" spans="1:21">
      <c r="A239" s="106">
        <v>190710</v>
      </c>
      <c r="B239" s="107" t="s">
        <v>270</v>
      </c>
      <c r="C239" s="105">
        <v>79.5</v>
      </c>
      <c r="D239" s="105">
        <v>39.5</v>
      </c>
      <c r="E239" s="105">
        <v>62</v>
      </c>
      <c r="F239" s="105">
        <v>78</v>
      </c>
      <c r="G239" s="105">
        <v>68</v>
      </c>
      <c r="H239" s="105">
        <v>46</v>
      </c>
      <c r="I239" s="105">
        <v>53</v>
      </c>
      <c r="J239" s="105">
        <v>42</v>
      </c>
      <c r="K239" s="114">
        <f t="shared" si="39"/>
        <v>468</v>
      </c>
      <c r="L239" s="114">
        <f t="shared" si="36"/>
        <v>199</v>
      </c>
      <c r="M239" s="115">
        <f>初二7!L11</f>
        <v>20</v>
      </c>
      <c r="N239" s="114">
        <f t="shared" si="30"/>
        <v>146</v>
      </c>
      <c r="O239" s="114">
        <f t="shared" si="37"/>
        <v>205</v>
      </c>
      <c r="P239" s="114">
        <f t="shared" si="31"/>
        <v>154</v>
      </c>
      <c r="Q239" s="114">
        <f t="shared" si="32"/>
        <v>114</v>
      </c>
      <c r="R239" s="114">
        <f t="shared" si="33"/>
        <v>174</v>
      </c>
      <c r="S239" s="114">
        <f t="shared" si="34"/>
        <v>210</v>
      </c>
      <c r="T239" s="114">
        <f t="shared" si="35"/>
        <v>211</v>
      </c>
      <c r="U239" s="114">
        <f t="shared" si="38"/>
        <v>241</v>
      </c>
    </row>
    <row r="240" customHeight="1" spans="1:21">
      <c r="A240" s="106">
        <v>190711</v>
      </c>
      <c r="B240" s="107" t="s">
        <v>271</v>
      </c>
      <c r="C240" s="105">
        <v>68.5</v>
      </c>
      <c r="D240" s="105">
        <v>62</v>
      </c>
      <c r="E240" s="105">
        <v>23</v>
      </c>
      <c r="F240" s="105">
        <v>75</v>
      </c>
      <c r="G240" s="105">
        <v>62</v>
      </c>
      <c r="H240" s="105">
        <v>55</v>
      </c>
      <c r="I240" s="105">
        <v>66</v>
      </c>
      <c r="J240" s="105">
        <v>78</v>
      </c>
      <c r="K240" s="114">
        <f t="shared" si="39"/>
        <v>489.5</v>
      </c>
      <c r="L240" s="114">
        <f t="shared" si="36"/>
        <v>176</v>
      </c>
      <c r="M240" s="115">
        <f>初二7!L12</f>
        <v>17</v>
      </c>
      <c r="N240" s="114">
        <f t="shared" si="30"/>
        <v>214</v>
      </c>
      <c r="O240" s="114">
        <f t="shared" si="37"/>
        <v>145</v>
      </c>
      <c r="P240" s="114">
        <f t="shared" si="31"/>
        <v>297</v>
      </c>
      <c r="Q240" s="114">
        <f t="shared" si="32"/>
        <v>147</v>
      </c>
      <c r="R240" s="114">
        <f t="shared" si="33"/>
        <v>210</v>
      </c>
      <c r="S240" s="114">
        <f t="shared" si="34"/>
        <v>163</v>
      </c>
      <c r="T240" s="114">
        <f t="shared" si="35"/>
        <v>137</v>
      </c>
      <c r="U240" s="114">
        <f t="shared" si="38"/>
        <v>90</v>
      </c>
    </row>
    <row r="241" customHeight="1" spans="1:21">
      <c r="A241" s="106">
        <v>190712</v>
      </c>
      <c r="B241" s="107" t="s">
        <v>272</v>
      </c>
      <c r="C241" s="105">
        <v>53</v>
      </c>
      <c r="D241" s="105">
        <v>17.5</v>
      </c>
      <c r="E241" s="105">
        <v>24.5</v>
      </c>
      <c r="F241" s="105">
        <v>66</v>
      </c>
      <c r="G241" s="105">
        <v>22</v>
      </c>
      <c r="H241" s="105">
        <v>12</v>
      </c>
      <c r="I241" s="105">
        <v>27</v>
      </c>
      <c r="J241" s="105">
        <v>15</v>
      </c>
      <c r="K241" s="114">
        <f t="shared" si="39"/>
        <v>237</v>
      </c>
      <c r="L241" s="114">
        <f t="shared" si="36"/>
        <v>294</v>
      </c>
      <c r="M241" s="115">
        <f>初二7!L13</f>
        <v>35</v>
      </c>
      <c r="N241" s="114">
        <f t="shared" si="30"/>
        <v>274</v>
      </c>
      <c r="O241" s="114">
        <f t="shared" si="37"/>
        <v>259</v>
      </c>
      <c r="P241" s="114">
        <f t="shared" si="31"/>
        <v>291</v>
      </c>
      <c r="Q241" s="114">
        <f t="shared" si="32"/>
        <v>216</v>
      </c>
      <c r="R241" s="114">
        <f t="shared" si="33"/>
        <v>293</v>
      </c>
      <c r="S241" s="114">
        <f t="shared" si="34"/>
        <v>301</v>
      </c>
      <c r="T241" s="114">
        <f t="shared" si="35"/>
        <v>291</v>
      </c>
      <c r="U241" s="114">
        <f t="shared" si="38"/>
        <v>295</v>
      </c>
    </row>
    <row r="242" customHeight="1" spans="1:21">
      <c r="A242" s="106">
        <v>190713</v>
      </c>
      <c r="B242" s="107" t="s">
        <v>273</v>
      </c>
      <c r="C242" s="105">
        <v>60.5</v>
      </c>
      <c r="D242" s="105">
        <v>38.5</v>
      </c>
      <c r="E242" s="105">
        <v>26.5</v>
      </c>
      <c r="F242" s="105">
        <v>78</v>
      </c>
      <c r="G242" s="105">
        <v>84</v>
      </c>
      <c r="H242" s="105">
        <v>37</v>
      </c>
      <c r="I242" s="105">
        <v>40</v>
      </c>
      <c r="J242" s="105">
        <v>55</v>
      </c>
      <c r="K242" s="114">
        <f t="shared" si="39"/>
        <v>419.5</v>
      </c>
      <c r="L242" s="114">
        <f t="shared" si="36"/>
        <v>224</v>
      </c>
      <c r="M242" s="115">
        <f>初二7!L14</f>
        <v>23</v>
      </c>
      <c r="N242" s="114">
        <f t="shared" si="30"/>
        <v>252</v>
      </c>
      <c r="O242" s="114">
        <f t="shared" si="37"/>
        <v>209</v>
      </c>
      <c r="P242" s="114">
        <f t="shared" si="31"/>
        <v>288</v>
      </c>
      <c r="Q242" s="114">
        <f t="shared" si="32"/>
        <v>114</v>
      </c>
      <c r="R242" s="114">
        <f t="shared" si="33"/>
        <v>51</v>
      </c>
      <c r="S242" s="114">
        <f t="shared" si="34"/>
        <v>253</v>
      </c>
      <c r="T242" s="114">
        <f t="shared" si="35"/>
        <v>256</v>
      </c>
      <c r="U242" s="114">
        <f t="shared" si="38"/>
        <v>183</v>
      </c>
    </row>
    <row r="243" customHeight="1" spans="1:21">
      <c r="A243" s="106">
        <v>190714</v>
      </c>
      <c r="B243" s="107" t="s">
        <v>274</v>
      </c>
      <c r="C243" s="105">
        <v>80.5</v>
      </c>
      <c r="D243" s="105">
        <v>44.5</v>
      </c>
      <c r="E243" s="105">
        <v>61</v>
      </c>
      <c r="F243" s="105">
        <v>81</v>
      </c>
      <c r="G243" s="105">
        <v>65</v>
      </c>
      <c r="H243" s="105">
        <v>43</v>
      </c>
      <c r="I243" s="105">
        <v>62</v>
      </c>
      <c r="J243" s="105">
        <v>48</v>
      </c>
      <c r="K243" s="114">
        <f t="shared" si="39"/>
        <v>485</v>
      </c>
      <c r="L243" s="114">
        <f t="shared" si="36"/>
        <v>182</v>
      </c>
      <c r="M243" s="115">
        <f>初二7!L15</f>
        <v>18</v>
      </c>
      <c r="N243" s="114">
        <f t="shared" si="30"/>
        <v>138</v>
      </c>
      <c r="O243" s="114">
        <f t="shared" si="37"/>
        <v>194</v>
      </c>
      <c r="P243" s="114">
        <f t="shared" si="31"/>
        <v>163</v>
      </c>
      <c r="Q243" s="114">
        <f t="shared" si="32"/>
        <v>84</v>
      </c>
      <c r="R243" s="114">
        <f t="shared" si="33"/>
        <v>191</v>
      </c>
      <c r="S243" s="114">
        <f t="shared" si="34"/>
        <v>224</v>
      </c>
      <c r="T243" s="114">
        <f t="shared" si="35"/>
        <v>159</v>
      </c>
      <c r="U243" s="114">
        <f t="shared" si="38"/>
        <v>214</v>
      </c>
    </row>
    <row r="244" customHeight="1" spans="1:21">
      <c r="A244" s="106">
        <v>190715</v>
      </c>
      <c r="B244" s="107" t="s">
        <v>275</v>
      </c>
      <c r="C244" s="105">
        <v>67.5</v>
      </c>
      <c r="D244" s="105">
        <v>8.5</v>
      </c>
      <c r="E244" s="105">
        <v>41.5</v>
      </c>
      <c r="F244" s="105">
        <v>60</v>
      </c>
      <c r="G244" s="105">
        <v>48</v>
      </c>
      <c r="H244" s="105">
        <v>32</v>
      </c>
      <c r="I244" s="105">
        <v>58</v>
      </c>
      <c r="J244" s="105">
        <v>41</v>
      </c>
      <c r="K244" s="114">
        <f t="shared" si="39"/>
        <v>356.5</v>
      </c>
      <c r="L244" s="114">
        <f t="shared" si="36"/>
        <v>256</v>
      </c>
      <c r="M244" s="115">
        <f>初二7!L16</f>
        <v>26</v>
      </c>
      <c r="N244" s="114">
        <f t="shared" si="30"/>
        <v>216</v>
      </c>
      <c r="O244" s="114">
        <f t="shared" si="37"/>
        <v>292</v>
      </c>
      <c r="P244" s="114">
        <f t="shared" si="31"/>
        <v>240</v>
      </c>
      <c r="Q244" s="114">
        <f t="shared" si="32"/>
        <v>250</v>
      </c>
      <c r="R244" s="114">
        <f t="shared" si="33"/>
        <v>252</v>
      </c>
      <c r="S244" s="114">
        <f t="shared" si="34"/>
        <v>263</v>
      </c>
      <c r="T244" s="114">
        <f t="shared" si="35"/>
        <v>187</v>
      </c>
      <c r="U244" s="114">
        <f t="shared" si="38"/>
        <v>245</v>
      </c>
    </row>
    <row r="245" customHeight="1" spans="1:21">
      <c r="A245" s="106">
        <v>190716</v>
      </c>
      <c r="B245" s="107" t="s">
        <v>276</v>
      </c>
      <c r="C245" s="105">
        <v>54.5</v>
      </c>
      <c r="D245" s="105">
        <v>9</v>
      </c>
      <c r="E245" s="105">
        <v>24</v>
      </c>
      <c r="F245" s="105">
        <v>50</v>
      </c>
      <c r="G245" s="105">
        <v>50</v>
      </c>
      <c r="H245" s="105">
        <v>26</v>
      </c>
      <c r="I245" s="105">
        <v>56</v>
      </c>
      <c r="J245" s="105">
        <v>44</v>
      </c>
      <c r="K245" s="114">
        <f t="shared" si="39"/>
        <v>313.5</v>
      </c>
      <c r="L245" s="114">
        <f t="shared" si="36"/>
        <v>271</v>
      </c>
      <c r="M245" s="115">
        <f>初二7!L17</f>
        <v>30</v>
      </c>
      <c r="N245" s="114">
        <f t="shared" si="30"/>
        <v>270</v>
      </c>
      <c r="O245" s="114">
        <f t="shared" si="37"/>
        <v>287</v>
      </c>
      <c r="P245" s="114">
        <f t="shared" si="31"/>
        <v>293</v>
      </c>
      <c r="Q245" s="114">
        <f t="shared" si="32"/>
        <v>282</v>
      </c>
      <c r="R245" s="114">
        <f t="shared" si="33"/>
        <v>246</v>
      </c>
      <c r="S245" s="114">
        <f t="shared" si="34"/>
        <v>275</v>
      </c>
      <c r="T245" s="114">
        <f t="shared" si="35"/>
        <v>194</v>
      </c>
      <c r="U245" s="114">
        <f t="shared" si="38"/>
        <v>229</v>
      </c>
    </row>
    <row r="246" customHeight="1" spans="1:21">
      <c r="A246" s="106">
        <v>190717</v>
      </c>
      <c r="B246" s="107" t="s">
        <v>277</v>
      </c>
      <c r="C246" s="105">
        <v>89.5</v>
      </c>
      <c r="D246" s="105">
        <v>65</v>
      </c>
      <c r="E246" s="105">
        <v>85</v>
      </c>
      <c r="F246" s="105">
        <v>85</v>
      </c>
      <c r="G246" s="105">
        <v>74</v>
      </c>
      <c r="H246" s="105">
        <v>81</v>
      </c>
      <c r="I246" s="105">
        <v>57</v>
      </c>
      <c r="J246" s="105">
        <v>66</v>
      </c>
      <c r="K246" s="114">
        <f t="shared" si="39"/>
        <v>602.5</v>
      </c>
      <c r="L246" s="114">
        <f t="shared" si="36"/>
        <v>102</v>
      </c>
      <c r="M246" s="115">
        <f>初二7!L18</f>
        <v>6</v>
      </c>
      <c r="N246" s="114">
        <f t="shared" si="30"/>
        <v>75</v>
      </c>
      <c r="O246" s="114">
        <f t="shared" si="37"/>
        <v>132</v>
      </c>
      <c r="P246" s="114">
        <f t="shared" si="31"/>
        <v>72</v>
      </c>
      <c r="Q246" s="114">
        <f t="shared" si="32"/>
        <v>39</v>
      </c>
      <c r="R246" s="114">
        <f t="shared" si="33"/>
        <v>131</v>
      </c>
      <c r="S246" s="114">
        <f t="shared" si="34"/>
        <v>50</v>
      </c>
      <c r="T246" s="114">
        <f t="shared" si="35"/>
        <v>189</v>
      </c>
      <c r="U246" s="114">
        <f t="shared" si="38"/>
        <v>140</v>
      </c>
    </row>
    <row r="247" customHeight="1" spans="1:21">
      <c r="A247" s="106">
        <v>190717</v>
      </c>
      <c r="B247" s="107" t="s">
        <v>278</v>
      </c>
      <c r="C247" s="105">
        <v>80</v>
      </c>
      <c r="D247" s="105">
        <v>63.5</v>
      </c>
      <c r="E247" s="105">
        <v>63.5</v>
      </c>
      <c r="F247" s="105">
        <v>78</v>
      </c>
      <c r="G247" s="105">
        <v>77</v>
      </c>
      <c r="H247" s="105">
        <v>56</v>
      </c>
      <c r="I247" s="105">
        <v>76</v>
      </c>
      <c r="J247" s="105">
        <v>82</v>
      </c>
      <c r="K247" s="114">
        <f t="shared" ref="K247:K270" si="40">C247+D247+E247+F247+G247+H247+I247+J247</f>
        <v>576</v>
      </c>
      <c r="L247" s="114">
        <f t="shared" ref="L247:L270" si="41">RANK(K247,$K$2:$K$308,0)</f>
        <v>119</v>
      </c>
      <c r="M247" s="115">
        <f>初二7!L20</f>
        <v>34</v>
      </c>
      <c r="N247" s="114">
        <f t="shared" ref="N247:N270" si="42">RANK(C247,$C$2:$C$308,0)</f>
        <v>143</v>
      </c>
      <c r="O247" s="114">
        <f t="shared" ref="O247:O270" si="43">RANK(D247,$D$2:$D$308,0)</f>
        <v>137</v>
      </c>
      <c r="P247" s="114">
        <f t="shared" ref="P247:P270" si="44">RANK(E247,$E$2:$E$308,0)</f>
        <v>151</v>
      </c>
      <c r="Q247" s="114">
        <f t="shared" ref="Q247:Q270" si="45">RANK(F247,$F$2:$F$308,0)</f>
        <v>114</v>
      </c>
      <c r="R247" s="114">
        <f t="shared" ref="R247:R270" si="46">RANK(G247,$G$2:$G$308,0)</f>
        <v>113</v>
      </c>
      <c r="S247" s="114">
        <f t="shared" ref="S247:S270" si="47">RANK(H247,$H$2:$H$308,0)</f>
        <v>158</v>
      </c>
      <c r="T247" s="114">
        <f t="shared" ref="T247:T270" si="48">RANK(I247,$I$2:$I$308,0)</f>
        <v>90</v>
      </c>
      <c r="U247" s="114">
        <f t="shared" si="38"/>
        <v>71</v>
      </c>
    </row>
    <row r="248" customHeight="1" spans="1:21">
      <c r="A248" s="106">
        <v>190721</v>
      </c>
      <c r="B248" s="107" t="s">
        <v>279</v>
      </c>
      <c r="C248" s="105">
        <v>58.5</v>
      </c>
      <c r="D248" s="105">
        <v>6</v>
      </c>
      <c r="E248" s="105">
        <v>28</v>
      </c>
      <c r="F248" s="105">
        <v>54</v>
      </c>
      <c r="G248" s="105">
        <v>28</v>
      </c>
      <c r="H248" s="105">
        <v>25</v>
      </c>
      <c r="I248" s="105">
        <v>26</v>
      </c>
      <c r="J248" s="105">
        <v>14</v>
      </c>
      <c r="K248" s="114">
        <f t="shared" si="40"/>
        <v>239.5</v>
      </c>
      <c r="L248" s="114">
        <f t="shared" si="41"/>
        <v>292</v>
      </c>
      <c r="M248" s="115">
        <f>初二7!L20</f>
        <v>34</v>
      </c>
      <c r="N248" s="114">
        <f t="shared" si="42"/>
        <v>259</v>
      </c>
      <c r="O248" s="114">
        <f t="shared" si="43"/>
        <v>294</v>
      </c>
      <c r="P248" s="114">
        <f t="shared" si="44"/>
        <v>283</v>
      </c>
      <c r="Q248" s="114">
        <f t="shared" si="45"/>
        <v>275</v>
      </c>
      <c r="R248" s="114">
        <f t="shared" si="46"/>
        <v>288</v>
      </c>
      <c r="S248" s="114">
        <f t="shared" si="47"/>
        <v>277</v>
      </c>
      <c r="T248" s="114">
        <f t="shared" si="48"/>
        <v>293</v>
      </c>
      <c r="U248" s="114">
        <f t="shared" si="38"/>
        <v>296</v>
      </c>
    </row>
    <row r="249" customHeight="1" spans="1:21">
      <c r="A249" s="106">
        <v>190722</v>
      </c>
      <c r="B249" s="107" t="s">
        <v>280</v>
      </c>
      <c r="C249" s="105">
        <v>81</v>
      </c>
      <c r="D249" s="105">
        <v>88</v>
      </c>
      <c r="E249" s="105">
        <v>48.5</v>
      </c>
      <c r="F249" s="105">
        <v>76</v>
      </c>
      <c r="G249" s="105">
        <v>80</v>
      </c>
      <c r="H249" s="105">
        <v>58</v>
      </c>
      <c r="I249" s="105">
        <v>71</v>
      </c>
      <c r="J249" s="105">
        <v>77</v>
      </c>
      <c r="K249" s="114">
        <f t="shared" si="40"/>
        <v>579.5</v>
      </c>
      <c r="L249" s="114">
        <f t="shared" si="41"/>
        <v>117</v>
      </c>
      <c r="M249" s="115">
        <f>初二7!L21</f>
        <v>8</v>
      </c>
      <c r="N249" s="114">
        <f t="shared" si="42"/>
        <v>134</v>
      </c>
      <c r="O249" s="114">
        <f t="shared" si="43"/>
        <v>53</v>
      </c>
      <c r="P249" s="114">
        <f t="shared" si="44"/>
        <v>216</v>
      </c>
      <c r="Q249" s="114">
        <f t="shared" si="45"/>
        <v>135</v>
      </c>
      <c r="R249" s="114">
        <f t="shared" si="46"/>
        <v>89</v>
      </c>
      <c r="S249" s="114">
        <f t="shared" si="47"/>
        <v>146</v>
      </c>
      <c r="T249" s="114">
        <f t="shared" si="48"/>
        <v>117</v>
      </c>
      <c r="U249" s="114">
        <f t="shared" si="38"/>
        <v>97</v>
      </c>
    </row>
    <row r="250" customHeight="1" spans="1:21">
      <c r="A250" s="106">
        <v>190723</v>
      </c>
      <c r="B250" s="107" t="s">
        <v>281</v>
      </c>
      <c r="C250" s="105">
        <v>62</v>
      </c>
      <c r="D250" s="105">
        <v>71</v>
      </c>
      <c r="E250" s="105">
        <v>39.5</v>
      </c>
      <c r="F250" s="105">
        <v>73</v>
      </c>
      <c r="G250" s="105">
        <v>59</v>
      </c>
      <c r="H250" s="105">
        <v>47</v>
      </c>
      <c r="I250" s="105">
        <v>70</v>
      </c>
      <c r="J250" s="105">
        <v>75</v>
      </c>
      <c r="K250" s="114">
        <f t="shared" si="40"/>
        <v>496.5</v>
      </c>
      <c r="L250" s="114">
        <f t="shared" si="41"/>
        <v>173</v>
      </c>
      <c r="M250" s="115">
        <f>初二7!L22</f>
        <v>16</v>
      </c>
      <c r="N250" s="114">
        <f t="shared" si="42"/>
        <v>243</v>
      </c>
      <c r="O250" s="114">
        <f t="shared" si="43"/>
        <v>105</v>
      </c>
      <c r="P250" s="114">
        <f t="shared" si="44"/>
        <v>250</v>
      </c>
      <c r="Q250" s="114">
        <f t="shared" si="45"/>
        <v>167</v>
      </c>
      <c r="R250" s="114">
        <f t="shared" si="46"/>
        <v>220</v>
      </c>
      <c r="S250" s="114">
        <f t="shared" si="47"/>
        <v>203</v>
      </c>
      <c r="T250" s="114">
        <f t="shared" si="48"/>
        <v>121</v>
      </c>
      <c r="U250" s="114">
        <f t="shared" si="38"/>
        <v>109</v>
      </c>
    </row>
    <row r="251" customHeight="1" spans="1:21">
      <c r="A251" s="106">
        <v>190724</v>
      </c>
      <c r="B251" s="107" t="s">
        <v>282</v>
      </c>
      <c r="C251" s="105">
        <v>62</v>
      </c>
      <c r="D251" s="105">
        <v>6</v>
      </c>
      <c r="E251" s="105">
        <v>29</v>
      </c>
      <c r="F251" s="105">
        <v>67</v>
      </c>
      <c r="G251" s="105">
        <v>70</v>
      </c>
      <c r="H251" s="105">
        <v>23</v>
      </c>
      <c r="I251" s="105">
        <v>46</v>
      </c>
      <c r="J251" s="105">
        <v>39</v>
      </c>
      <c r="K251" s="114">
        <f t="shared" si="40"/>
        <v>342</v>
      </c>
      <c r="L251" s="114">
        <f t="shared" si="41"/>
        <v>262</v>
      </c>
      <c r="M251" s="115">
        <f>初二7!L23</f>
        <v>28</v>
      </c>
      <c r="N251" s="114">
        <f t="shared" si="42"/>
        <v>243</v>
      </c>
      <c r="O251" s="114">
        <f t="shared" si="43"/>
        <v>294</v>
      </c>
      <c r="P251" s="114">
        <f t="shared" si="44"/>
        <v>275</v>
      </c>
      <c r="Q251" s="114">
        <f t="shared" si="45"/>
        <v>209</v>
      </c>
      <c r="R251" s="114">
        <f t="shared" si="46"/>
        <v>156</v>
      </c>
      <c r="S251" s="114">
        <f t="shared" si="47"/>
        <v>283</v>
      </c>
      <c r="T251" s="114">
        <f t="shared" si="48"/>
        <v>233</v>
      </c>
      <c r="U251" s="114">
        <f t="shared" si="38"/>
        <v>252</v>
      </c>
    </row>
    <row r="252" customHeight="1" spans="1:21">
      <c r="A252" s="106">
        <v>190725</v>
      </c>
      <c r="B252" s="107" t="s">
        <v>283</v>
      </c>
      <c r="C252" s="105">
        <v>94.5</v>
      </c>
      <c r="D252" s="105">
        <v>25.5</v>
      </c>
      <c r="E252" s="105">
        <v>35</v>
      </c>
      <c r="F252" s="105">
        <v>87</v>
      </c>
      <c r="G252" s="105">
        <v>67</v>
      </c>
      <c r="H252" s="105">
        <v>55</v>
      </c>
      <c r="I252" s="105">
        <v>54</v>
      </c>
      <c r="J252" s="105">
        <v>47</v>
      </c>
      <c r="K252" s="114">
        <f t="shared" si="40"/>
        <v>465</v>
      </c>
      <c r="L252" s="114">
        <f t="shared" si="41"/>
        <v>203</v>
      </c>
      <c r="M252" s="115">
        <f>初二7!L24</f>
        <v>21</v>
      </c>
      <c r="N252" s="114">
        <f t="shared" si="42"/>
        <v>41</v>
      </c>
      <c r="O252" s="114">
        <f t="shared" si="43"/>
        <v>242</v>
      </c>
      <c r="P252" s="114">
        <f t="shared" si="44"/>
        <v>259</v>
      </c>
      <c r="Q252" s="114">
        <f t="shared" si="45"/>
        <v>27</v>
      </c>
      <c r="R252" s="114">
        <f t="shared" si="46"/>
        <v>179</v>
      </c>
      <c r="S252" s="114">
        <f t="shared" si="47"/>
        <v>163</v>
      </c>
      <c r="T252" s="114">
        <f t="shared" si="48"/>
        <v>204</v>
      </c>
      <c r="U252" s="114">
        <f t="shared" si="38"/>
        <v>216</v>
      </c>
    </row>
    <row r="253" customHeight="1" spans="1:21">
      <c r="A253" s="106">
        <v>190726</v>
      </c>
      <c r="B253" s="107" t="s">
        <v>284</v>
      </c>
      <c r="C253" s="105">
        <v>88</v>
      </c>
      <c r="D253" s="105">
        <v>73.5</v>
      </c>
      <c r="E253" s="105">
        <v>77</v>
      </c>
      <c r="F253" s="105">
        <v>89</v>
      </c>
      <c r="G253" s="105">
        <v>76</v>
      </c>
      <c r="H253" s="105">
        <v>69</v>
      </c>
      <c r="I253" s="105">
        <v>76</v>
      </c>
      <c r="J253" s="105">
        <v>58</v>
      </c>
      <c r="K253" s="114">
        <f t="shared" si="40"/>
        <v>606.5</v>
      </c>
      <c r="L253" s="114">
        <f t="shared" si="41"/>
        <v>92</v>
      </c>
      <c r="M253" s="115">
        <f>初二7!L25</f>
        <v>5</v>
      </c>
      <c r="N253" s="114">
        <f t="shared" si="42"/>
        <v>85</v>
      </c>
      <c r="O253" s="114">
        <f t="shared" si="43"/>
        <v>99</v>
      </c>
      <c r="P253" s="114">
        <f t="shared" si="44"/>
        <v>100</v>
      </c>
      <c r="Q253" s="114">
        <f t="shared" si="45"/>
        <v>16</v>
      </c>
      <c r="R253" s="114">
        <f t="shared" si="46"/>
        <v>119</v>
      </c>
      <c r="S253" s="114">
        <f t="shared" si="47"/>
        <v>99</v>
      </c>
      <c r="T253" s="114">
        <f t="shared" si="48"/>
        <v>90</v>
      </c>
      <c r="U253" s="114">
        <f t="shared" si="38"/>
        <v>167</v>
      </c>
    </row>
    <row r="254" customHeight="1" spans="1:21">
      <c r="A254" s="106">
        <v>190727</v>
      </c>
      <c r="B254" s="107" t="s">
        <v>285</v>
      </c>
      <c r="C254" s="105">
        <v>67.5</v>
      </c>
      <c r="D254" s="105"/>
      <c r="E254" s="119"/>
      <c r="F254" s="105">
        <v>79</v>
      </c>
      <c r="G254" s="105">
        <v>81</v>
      </c>
      <c r="H254" s="116"/>
      <c r="I254" s="129"/>
      <c r="J254" s="105">
        <v>57</v>
      </c>
      <c r="K254" s="114">
        <f t="shared" si="40"/>
        <v>284.5</v>
      </c>
      <c r="L254" s="114">
        <f t="shared" si="41"/>
        <v>279</v>
      </c>
      <c r="M254" s="115">
        <f>初二7!L26</f>
        <v>31</v>
      </c>
      <c r="N254" s="114">
        <f t="shared" si="42"/>
        <v>216</v>
      </c>
      <c r="O254" s="114" t="e">
        <f t="shared" si="43"/>
        <v>#N/A</v>
      </c>
      <c r="P254" s="114" t="e">
        <f t="shared" si="44"/>
        <v>#N/A</v>
      </c>
      <c r="Q254" s="114">
        <f t="shared" si="45"/>
        <v>103</v>
      </c>
      <c r="R254" s="114">
        <f t="shared" si="46"/>
        <v>83</v>
      </c>
      <c r="S254" s="114" t="e">
        <f t="shared" si="47"/>
        <v>#N/A</v>
      </c>
      <c r="T254" s="114" t="e">
        <f t="shared" si="48"/>
        <v>#N/A</v>
      </c>
      <c r="U254" s="114">
        <f t="shared" si="38"/>
        <v>174</v>
      </c>
    </row>
    <row r="255" customHeight="1" spans="1:21">
      <c r="A255" s="106">
        <v>190728</v>
      </c>
      <c r="B255" s="107" t="s">
        <v>286</v>
      </c>
      <c r="C255" s="105">
        <v>91</v>
      </c>
      <c r="D255" s="105">
        <v>99</v>
      </c>
      <c r="E255" s="105">
        <v>90</v>
      </c>
      <c r="F255" s="105">
        <v>86</v>
      </c>
      <c r="G255" s="105">
        <v>83</v>
      </c>
      <c r="H255" s="105">
        <v>75</v>
      </c>
      <c r="I255" s="105">
        <v>93</v>
      </c>
      <c r="J255" s="105">
        <v>94</v>
      </c>
      <c r="K255" s="114">
        <f t="shared" si="40"/>
        <v>711</v>
      </c>
      <c r="L255" s="114">
        <f t="shared" si="41"/>
        <v>31</v>
      </c>
      <c r="M255" s="115">
        <f>初二7!L27</f>
        <v>1</v>
      </c>
      <c r="N255" s="114">
        <f t="shared" si="42"/>
        <v>64</v>
      </c>
      <c r="O255" s="114">
        <f t="shared" si="43"/>
        <v>30</v>
      </c>
      <c r="P255" s="114">
        <f t="shared" si="44"/>
        <v>47</v>
      </c>
      <c r="Q255" s="114">
        <f t="shared" si="45"/>
        <v>31</v>
      </c>
      <c r="R255" s="114">
        <f t="shared" si="46"/>
        <v>58</v>
      </c>
      <c r="S255" s="114">
        <f t="shared" si="47"/>
        <v>69</v>
      </c>
      <c r="T255" s="114">
        <f t="shared" si="48"/>
        <v>11</v>
      </c>
      <c r="U255" s="114">
        <f t="shared" si="38"/>
        <v>11</v>
      </c>
    </row>
    <row r="256" customHeight="1" spans="1:21">
      <c r="A256" s="106">
        <v>190729</v>
      </c>
      <c r="B256" s="107" t="s">
        <v>287</v>
      </c>
      <c r="C256" s="105">
        <v>61.5</v>
      </c>
      <c r="D256" s="105">
        <v>15</v>
      </c>
      <c r="E256" s="105">
        <v>31.5</v>
      </c>
      <c r="F256" s="105">
        <v>50</v>
      </c>
      <c r="G256" s="105">
        <v>78</v>
      </c>
      <c r="H256" s="105">
        <v>20</v>
      </c>
      <c r="I256" s="105">
        <v>32</v>
      </c>
      <c r="J256" s="105">
        <v>44</v>
      </c>
      <c r="K256" s="114">
        <f t="shared" si="40"/>
        <v>332</v>
      </c>
      <c r="L256" s="114">
        <f t="shared" si="41"/>
        <v>264</v>
      </c>
      <c r="M256" s="115">
        <f>初二7!L28</f>
        <v>29</v>
      </c>
      <c r="N256" s="114">
        <f t="shared" si="42"/>
        <v>247</v>
      </c>
      <c r="O256" s="114">
        <f t="shared" si="43"/>
        <v>267</v>
      </c>
      <c r="P256" s="114">
        <f t="shared" si="44"/>
        <v>270</v>
      </c>
      <c r="Q256" s="114">
        <f t="shared" si="45"/>
        <v>282</v>
      </c>
      <c r="R256" s="114">
        <f t="shared" si="46"/>
        <v>106</v>
      </c>
      <c r="S256" s="114">
        <f t="shared" si="47"/>
        <v>290</v>
      </c>
      <c r="T256" s="114">
        <f t="shared" si="48"/>
        <v>275</v>
      </c>
      <c r="U256" s="114">
        <f t="shared" si="38"/>
        <v>229</v>
      </c>
    </row>
    <row r="257" customHeight="1" spans="1:21">
      <c r="A257" s="106">
        <v>190730</v>
      </c>
      <c r="B257" s="107" t="s">
        <v>288</v>
      </c>
      <c r="C257" s="105">
        <v>74</v>
      </c>
      <c r="D257" s="105">
        <v>75</v>
      </c>
      <c r="E257" s="105">
        <v>29</v>
      </c>
      <c r="F257" s="105">
        <v>83</v>
      </c>
      <c r="G257" s="105">
        <v>87</v>
      </c>
      <c r="H257" s="105">
        <v>49</v>
      </c>
      <c r="I257" s="105">
        <v>64</v>
      </c>
      <c r="J257" s="105">
        <v>82</v>
      </c>
      <c r="K257" s="114">
        <f t="shared" si="40"/>
        <v>543</v>
      </c>
      <c r="L257" s="114">
        <f t="shared" si="41"/>
        <v>140</v>
      </c>
      <c r="M257" s="115">
        <f>初二7!L29</f>
        <v>13</v>
      </c>
      <c r="N257" s="114">
        <f t="shared" si="42"/>
        <v>184</v>
      </c>
      <c r="O257" s="114">
        <f t="shared" si="43"/>
        <v>92</v>
      </c>
      <c r="P257" s="114">
        <f t="shared" si="44"/>
        <v>275</v>
      </c>
      <c r="Q257" s="114">
        <f t="shared" si="45"/>
        <v>64</v>
      </c>
      <c r="R257" s="114">
        <f t="shared" si="46"/>
        <v>31</v>
      </c>
      <c r="S257" s="114">
        <f t="shared" si="47"/>
        <v>192</v>
      </c>
      <c r="T257" s="114">
        <f t="shared" si="48"/>
        <v>153</v>
      </c>
      <c r="U257" s="114">
        <f t="shared" si="38"/>
        <v>71</v>
      </c>
    </row>
    <row r="258" customHeight="1" spans="1:21">
      <c r="A258" s="106">
        <v>190731</v>
      </c>
      <c r="B258" s="107" t="s">
        <v>289</v>
      </c>
      <c r="C258" s="105">
        <v>92</v>
      </c>
      <c r="D258" s="105">
        <v>56.5</v>
      </c>
      <c r="E258" s="105">
        <v>61.5</v>
      </c>
      <c r="F258" s="105">
        <v>85</v>
      </c>
      <c r="G258" s="105">
        <v>80</v>
      </c>
      <c r="H258" s="105">
        <v>74</v>
      </c>
      <c r="I258" s="105">
        <v>75</v>
      </c>
      <c r="J258" s="105">
        <v>86</v>
      </c>
      <c r="K258" s="114">
        <f t="shared" si="40"/>
        <v>610</v>
      </c>
      <c r="L258" s="114">
        <f t="shared" si="41"/>
        <v>88</v>
      </c>
      <c r="M258" s="115">
        <f>初二7!L30</f>
        <v>4</v>
      </c>
      <c r="N258" s="114">
        <f t="shared" si="42"/>
        <v>61</v>
      </c>
      <c r="O258" s="114">
        <f t="shared" si="43"/>
        <v>160</v>
      </c>
      <c r="P258" s="114">
        <f t="shared" si="44"/>
        <v>156</v>
      </c>
      <c r="Q258" s="114">
        <f t="shared" si="45"/>
        <v>39</v>
      </c>
      <c r="R258" s="114">
        <f t="shared" si="46"/>
        <v>89</v>
      </c>
      <c r="S258" s="114">
        <f t="shared" si="47"/>
        <v>75</v>
      </c>
      <c r="T258" s="114">
        <f t="shared" si="48"/>
        <v>99</v>
      </c>
      <c r="U258" s="114">
        <f>RANK(J258,$J$2:$J$308,0)</f>
        <v>46</v>
      </c>
    </row>
    <row r="259" customHeight="1" spans="1:21">
      <c r="A259" s="106">
        <v>190732</v>
      </c>
      <c r="B259" s="107" t="s">
        <v>290</v>
      </c>
      <c r="C259" s="105">
        <v>69</v>
      </c>
      <c r="D259" s="105">
        <v>21</v>
      </c>
      <c r="E259" s="105">
        <v>35.5</v>
      </c>
      <c r="F259" s="105">
        <v>77</v>
      </c>
      <c r="G259" s="105">
        <v>72</v>
      </c>
      <c r="H259" s="105">
        <v>41</v>
      </c>
      <c r="I259" s="105">
        <v>46</v>
      </c>
      <c r="J259" s="105">
        <v>40</v>
      </c>
      <c r="K259" s="114">
        <f t="shared" si="40"/>
        <v>401.5</v>
      </c>
      <c r="L259" s="114">
        <f t="shared" si="41"/>
        <v>235</v>
      </c>
      <c r="M259" s="115">
        <f>初二7!L31</f>
        <v>24</v>
      </c>
      <c r="N259" s="114">
        <f t="shared" si="42"/>
        <v>210</v>
      </c>
      <c r="O259" s="114">
        <f t="shared" si="43"/>
        <v>253</v>
      </c>
      <c r="P259" s="114">
        <f t="shared" si="44"/>
        <v>256</v>
      </c>
      <c r="Q259" s="114">
        <f t="shared" si="45"/>
        <v>127</v>
      </c>
      <c r="R259" s="114">
        <f t="shared" si="46"/>
        <v>145</v>
      </c>
      <c r="S259" s="114">
        <f t="shared" si="47"/>
        <v>235</v>
      </c>
      <c r="T259" s="114">
        <f t="shared" si="48"/>
        <v>233</v>
      </c>
      <c r="U259" s="114">
        <f>RANK(J259,$J$2:$J$308,0)</f>
        <v>248</v>
      </c>
    </row>
    <row r="260" customHeight="1" spans="1:21">
      <c r="A260" s="106">
        <v>190733</v>
      </c>
      <c r="B260" s="107" t="s">
        <v>291</v>
      </c>
      <c r="C260" s="105">
        <v>82.5</v>
      </c>
      <c r="D260" s="105">
        <v>52.5</v>
      </c>
      <c r="E260" s="105">
        <v>52.5</v>
      </c>
      <c r="F260" s="105">
        <v>79</v>
      </c>
      <c r="G260" s="105">
        <v>83</v>
      </c>
      <c r="H260" s="105">
        <v>77</v>
      </c>
      <c r="I260" s="105">
        <v>84</v>
      </c>
      <c r="J260" s="105">
        <v>58</v>
      </c>
      <c r="K260" s="114">
        <f t="shared" si="40"/>
        <v>568.5</v>
      </c>
      <c r="L260" s="114">
        <f t="shared" si="41"/>
        <v>125</v>
      </c>
      <c r="M260" s="115">
        <f>初二7!L32</f>
        <v>10</v>
      </c>
      <c r="N260" s="114">
        <f t="shared" si="42"/>
        <v>125</v>
      </c>
      <c r="O260" s="114">
        <f t="shared" si="43"/>
        <v>174</v>
      </c>
      <c r="P260" s="114">
        <f t="shared" si="44"/>
        <v>203</v>
      </c>
      <c r="Q260" s="114">
        <f t="shared" si="45"/>
        <v>103</v>
      </c>
      <c r="R260" s="114">
        <f t="shared" si="46"/>
        <v>58</v>
      </c>
      <c r="S260" s="114">
        <f t="shared" si="47"/>
        <v>64</v>
      </c>
      <c r="T260" s="114">
        <f t="shared" si="48"/>
        <v>51</v>
      </c>
      <c r="U260" s="114">
        <f>RANK(J260,$J$2:$J$308,0)</f>
        <v>167</v>
      </c>
    </row>
    <row r="261" customHeight="1" spans="1:21">
      <c r="A261" s="106">
        <v>190734</v>
      </c>
      <c r="B261" s="107" t="s">
        <v>292</v>
      </c>
      <c r="C261" s="105">
        <v>16.5</v>
      </c>
      <c r="D261" s="105">
        <v>33</v>
      </c>
      <c r="E261" s="105">
        <v>41</v>
      </c>
      <c r="F261" s="105">
        <v>59</v>
      </c>
      <c r="G261" s="105">
        <v>39</v>
      </c>
      <c r="H261" s="105">
        <v>32</v>
      </c>
      <c r="I261" s="105">
        <v>20</v>
      </c>
      <c r="J261" s="105">
        <v>44</v>
      </c>
      <c r="K261" s="114">
        <f t="shared" si="40"/>
        <v>284.5</v>
      </c>
      <c r="L261" s="114">
        <f t="shared" si="41"/>
        <v>279</v>
      </c>
      <c r="M261" s="115">
        <f>初二7!L33</f>
        <v>31</v>
      </c>
      <c r="N261" s="114">
        <f t="shared" si="42"/>
        <v>297</v>
      </c>
      <c r="O261" s="114">
        <f t="shared" si="43"/>
        <v>220</v>
      </c>
      <c r="P261" s="114">
        <f t="shared" si="44"/>
        <v>242</v>
      </c>
      <c r="Q261" s="114">
        <f t="shared" si="45"/>
        <v>255</v>
      </c>
      <c r="R261" s="114">
        <f t="shared" si="46"/>
        <v>272</v>
      </c>
      <c r="S261" s="114">
        <f t="shared" si="47"/>
        <v>263</v>
      </c>
      <c r="T261" s="114">
        <f t="shared" si="48"/>
        <v>298</v>
      </c>
      <c r="U261" s="114">
        <f>RANK(J261,$J$2:$J$308,0)</f>
        <v>229</v>
      </c>
    </row>
    <row r="262" customHeight="1" spans="1:21">
      <c r="A262" s="106">
        <v>190735</v>
      </c>
      <c r="B262" s="107" t="s">
        <v>293</v>
      </c>
      <c r="C262" s="105">
        <v>78</v>
      </c>
      <c r="D262" s="105">
        <v>63</v>
      </c>
      <c r="E262" s="105">
        <v>79</v>
      </c>
      <c r="F262" s="105">
        <v>79</v>
      </c>
      <c r="G262" s="105">
        <v>74</v>
      </c>
      <c r="H262" s="105">
        <v>51</v>
      </c>
      <c r="I262" s="105">
        <v>60</v>
      </c>
      <c r="J262" s="105">
        <v>66</v>
      </c>
      <c r="K262" s="114">
        <f t="shared" si="40"/>
        <v>550</v>
      </c>
      <c r="L262" s="114">
        <f t="shared" si="41"/>
        <v>134</v>
      </c>
      <c r="M262" s="115">
        <f>初二7!L34</f>
        <v>12</v>
      </c>
      <c r="N262" s="114">
        <f t="shared" si="42"/>
        <v>155</v>
      </c>
      <c r="O262" s="114">
        <f t="shared" si="43"/>
        <v>138</v>
      </c>
      <c r="P262" s="114">
        <f t="shared" si="44"/>
        <v>96</v>
      </c>
      <c r="Q262" s="114">
        <f t="shared" si="45"/>
        <v>103</v>
      </c>
      <c r="R262" s="114">
        <f t="shared" si="46"/>
        <v>131</v>
      </c>
      <c r="S262" s="114">
        <f t="shared" si="47"/>
        <v>180</v>
      </c>
      <c r="T262" s="114">
        <f t="shared" si="48"/>
        <v>174</v>
      </c>
      <c r="U262" s="114">
        <f>RANK(J262,$J$2:$J$308,0)</f>
        <v>140</v>
      </c>
    </row>
    <row r="263" customHeight="1" spans="1:21">
      <c r="A263" s="106">
        <v>190737</v>
      </c>
      <c r="B263" s="107" t="s">
        <v>294</v>
      </c>
      <c r="C263" s="105">
        <v>32</v>
      </c>
      <c r="D263" s="105">
        <v>12</v>
      </c>
      <c r="E263" s="105">
        <v>29</v>
      </c>
      <c r="F263" s="105">
        <v>64</v>
      </c>
      <c r="G263" s="105">
        <v>26</v>
      </c>
      <c r="H263" s="105">
        <v>20</v>
      </c>
      <c r="I263" s="105">
        <v>31</v>
      </c>
      <c r="J263" s="105">
        <v>31</v>
      </c>
      <c r="K263" s="114">
        <f t="shared" si="40"/>
        <v>245</v>
      </c>
      <c r="L263" s="114">
        <f t="shared" si="41"/>
        <v>289</v>
      </c>
      <c r="M263" s="115">
        <f>初二7!L35</f>
        <v>33</v>
      </c>
      <c r="N263" s="114">
        <f t="shared" si="42"/>
        <v>289</v>
      </c>
      <c r="O263" s="114">
        <f t="shared" si="43"/>
        <v>276</v>
      </c>
      <c r="P263" s="114">
        <f t="shared" si="44"/>
        <v>275</v>
      </c>
      <c r="Q263" s="114">
        <f t="shared" si="45"/>
        <v>227</v>
      </c>
      <c r="R263" s="114">
        <f t="shared" si="46"/>
        <v>289</v>
      </c>
      <c r="S263" s="114">
        <f t="shared" si="47"/>
        <v>290</v>
      </c>
      <c r="T263" s="114">
        <f t="shared" si="48"/>
        <v>277</v>
      </c>
      <c r="U263" s="114">
        <f>RANK(J263,$J$2:$J$308,0)</f>
        <v>275</v>
      </c>
    </row>
    <row r="264" customHeight="1" spans="1:21">
      <c r="A264" s="106">
        <v>190738</v>
      </c>
      <c r="B264" s="107" t="s">
        <v>295</v>
      </c>
      <c r="C264" s="105"/>
      <c r="D264" s="125"/>
      <c r="E264" s="126"/>
      <c r="F264" s="127"/>
      <c r="G264" s="129"/>
      <c r="H264" s="128"/>
      <c r="I264" s="129"/>
      <c r="J264" s="129"/>
      <c r="K264" s="114">
        <f t="shared" si="40"/>
        <v>0</v>
      </c>
      <c r="L264" s="114">
        <f t="shared" si="41"/>
        <v>305</v>
      </c>
      <c r="M264" s="115">
        <f>初二7!L36</f>
        <v>36</v>
      </c>
      <c r="N264" s="114" t="e">
        <f t="shared" si="42"/>
        <v>#N/A</v>
      </c>
      <c r="O264" s="114" t="e">
        <f t="shared" si="43"/>
        <v>#N/A</v>
      </c>
      <c r="P264" s="114" t="e">
        <f t="shared" si="44"/>
        <v>#N/A</v>
      </c>
      <c r="Q264" s="114" t="e">
        <f t="shared" si="45"/>
        <v>#N/A</v>
      </c>
      <c r="R264" s="114" t="e">
        <f t="shared" si="46"/>
        <v>#N/A</v>
      </c>
      <c r="S264" s="114" t="e">
        <f t="shared" si="47"/>
        <v>#N/A</v>
      </c>
      <c r="T264" s="114" t="e">
        <f t="shared" si="48"/>
        <v>#N/A</v>
      </c>
      <c r="U264" s="114" t="e">
        <f>RANK(J264,$J$2:$J$308,0)</f>
        <v>#N/A</v>
      </c>
    </row>
    <row r="265" customHeight="1" spans="1:21">
      <c r="A265" s="106">
        <v>190739</v>
      </c>
      <c r="B265" s="107" t="s">
        <v>296</v>
      </c>
      <c r="C265" s="105">
        <v>78</v>
      </c>
      <c r="D265" s="105">
        <v>51</v>
      </c>
      <c r="E265" s="105">
        <v>29.5</v>
      </c>
      <c r="F265" s="105">
        <v>50</v>
      </c>
      <c r="G265" s="105">
        <v>45</v>
      </c>
      <c r="H265" s="105">
        <v>43</v>
      </c>
      <c r="I265" s="105">
        <v>48</v>
      </c>
      <c r="J265" s="105">
        <v>43</v>
      </c>
      <c r="K265" s="114">
        <f t="shared" si="40"/>
        <v>387.5</v>
      </c>
      <c r="L265" s="114">
        <f t="shared" si="41"/>
        <v>240</v>
      </c>
      <c r="M265" s="115">
        <f>初二7!L37</f>
        <v>25</v>
      </c>
      <c r="N265" s="114">
        <f t="shared" si="42"/>
        <v>155</v>
      </c>
      <c r="O265" s="114">
        <f t="shared" si="43"/>
        <v>177</v>
      </c>
      <c r="P265" s="114">
        <f t="shared" si="44"/>
        <v>272</v>
      </c>
      <c r="Q265" s="114">
        <f t="shared" si="45"/>
        <v>282</v>
      </c>
      <c r="R265" s="114">
        <f t="shared" si="46"/>
        <v>258</v>
      </c>
      <c r="S265" s="114">
        <f t="shared" si="47"/>
        <v>224</v>
      </c>
      <c r="T265" s="114">
        <f t="shared" si="48"/>
        <v>226</v>
      </c>
      <c r="U265" s="114">
        <f>RANK(J265,$J$2:$J$308,0)</f>
        <v>234</v>
      </c>
    </row>
    <row r="266" customHeight="1" spans="1:21">
      <c r="A266" s="106">
        <v>190801</v>
      </c>
      <c r="B266" s="107" t="s">
        <v>297</v>
      </c>
      <c r="C266" s="105">
        <v>71.5</v>
      </c>
      <c r="D266" s="105">
        <v>18</v>
      </c>
      <c r="E266" s="105">
        <v>37.5</v>
      </c>
      <c r="F266" s="105">
        <v>80</v>
      </c>
      <c r="G266" s="105">
        <v>66</v>
      </c>
      <c r="H266" s="105">
        <v>49</v>
      </c>
      <c r="I266" s="105">
        <v>56</v>
      </c>
      <c r="J266" s="105">
        <v>36</v>
      </c>
      <c r="K266" s="114">
        <f t="shared" si="40"/>
        <v>414</v>
      </c>
      <c r="L266" s="149">
        <f t="shared" si="41"/>
        <v>230</v>
      </c>
      <c r="M266" s="149">
        <f>初二8!L2</f>
        <v>34</v>
      </c>
      <c r="N266" s="114">
        <f t="shared" si="42"/>
        <v>195</v>
      </c>
      <c r="O266" s="114">
        <f t="shared" si="43"/>
        <v>258</v>
      </c>
      <c r="P266" s="114">
        <f t="shared" si="44"/>
        <v>253</v>
      </c>
      <c r="Q266" s="114">
        <f t="shared" si="45"/>
        <v>96</v>
      </c>
      <c r="R266" s="114">
        <f t="shared" si="46"/>
        <v>183</v>
      </c>
      <c r="S266" s="114">
        <f t="shared" si="47"/>
        <v>192</v>
      </c>
      <c r="T266" s="114">
        <f t="shared" si="48"/>
        <v>194</v>
      </c>
      <c r="U266" s="114">
        <f>RANK(J266,$J$2:$J$308,0)</f>
        <v>257</v>
      </c>
    </row>
    <row r="267" customHeight="1" spans="1:21">
      <c r="A267" s="106">
        <v>190802</v>
      </c>
      <c r="B267" s="107" t="s">
        <v>298</v>
      </c>
      <c r="C267" s="105">
        <v>54.5</v>
      </c>
      <c r="D267" s="105">
        <v>10</v>
      </c>
      <c r="E267" s="105">
        <v>36</v>
      </c>
      <c r="F267" s="105">
        <v>68</v>
      </c>
      <c r="G267" s="105">
        <v>56</v>
      </c>
      <c r="H267" s="105">
        <v>40</v>
      </c>
      <c r="I267" s="105">
        <v>33</v>
      </c>
      <c r="J267" s="105">
        <v>32</v>
      </c>
      <c r="K267" s="114">
        <f t="shared" si="40"/>
        <v>329.5</v>
      </c>
      <c r="L267" s="114">
        <f t="shared" si="41"/>
        <v>265</v>
      </c>
      <c r="M267" s="115">
        <f>初二8!L3</f>
        <v>38</v>
      </c>
      <c r="N267" s="114">
        <f t="shared" si="42"/>
        <v>270</v>
      </c>
      <c r="O267" s="114">
        <f t="shared" si="43"/>
        <v>285</v>
      </c>
      <c r="P267" s="114">
        <f t="shared" si="44"/>
        <v>254</v>
      </c>
      <c r="Q267" s="114">
        <f t="shared" si="45"/>
        <v>202</v>
      </c>
      <c r="R267" s="114">
        <f t="shared" si="46"/>
        <v>229</v>
      </c>
      <c r="S267" s="114">
        <f t="shared" si="47"/>
        <v>239</v>
      </c>
      <c r="T267" s="114">
        <f t="shared" si="48"/>
        <v>272</v>
      </c>
      <c r="U267" s="114">
        <f>RANK(J267,$J$2:$J$308,0)</f>
        <v>269</v>
      </c>
    </row>
    <row r="268" customHeight="1" spans="1:21">
      <c r="A268" s="106">
        <v>190803</v>
      </c>
      <c r="B268" s="107" t="s">
        <v>299</v>
      </c>
      <c r="C268" s="105">
        <v>88.5</v>
      </c>
      <c r="D268" s="105">
        <v>67.5</v>
      </c>
      <c r="E268" s="105">
        <v>84.51</v>
      </c>
      <c r="F268" s="105">
        <v>91</v>
      </c>
      <c r="G268" s="105">
        <v>85</v>
      </c>
      <c r="H268" s="105">
        <v>86</v>
      </c>
      <c r="I268" s="105">
        <v>76</v>
      </c>
      <c r="J268" s="105">
        <v>91</v>
      </c>
      <c r="K268" s="114">
        <f t="shared" si="40"/>
        <v>669.51</v>
      </c>
      <c r="L268" s="114">
        <f t="shared" si="41"/>
        <v>49</v>
      </c>
      <c r="M268" s="115">
        <f>初二8!L4</f>
        <v>11</v>
      </c>
      <c r="N268" s="114">
        <f t="shared" si="42"/>
        <v>82</v>
      </c>
      <c r="O268" s="114">
        <f t="shared" si="43"/>
        <v>121</v>
      </c>
      <c r="P268" s="114">
        <f t="shared" si="44"/>
        <v>74</v>
      </c>
      <c r="Q268" s="114">
        <f t="shared" si="45"/>
        <v>9</v>
      </c>
      <c r="R268" s="114">
        <f t="shared" si="46"/>
        <v>44</v>
      </c>
      <c r="S268" s="114">
        <f t="shared" si="47"/>
        <v>38</v>
      </c>
      <c r="T268" s="114">
        <f t="shared" si="48"/>
        <v>90</v>
      </c>
      <c r="U268" s="114">
        <f>RANK(J268,$J$2:$J$308,0)</f>
        <v>21</v>
      </c>
    </row>
    <row r="269" customHeight="1" spans="1:21">
      <c r="A269" s="106">
        <v>190804</v>
      </c>
      <c r="B269" s="107" t="s">
        <v>300</v>
      </c>
      <c r="C269" s="105">
        <v>57</v>
      </c>
      <c r="D269" s="105">
        <v>74</v>
      </c>
      <c r="E269" s="105">
        <v>45</v>
      </c>
      <c r="F269" s="105">
        <v>68</v>
      </c>
      <c r="G269" s="105">
        <v>49</v>
      </c>
      <c r="H269" s="105">
        <v>62</v>
      </c>
      <c r="I269" s="105">
        <v>59</v>
      </c>
      <c r="J269" s="105">
        <v>61</v>
      </c>
      <c r="K269" s="114">
        <f t="shared" si="40"/>
        <v>475</v>
      </c>
      <c r="L269" s="114">
        <f t="shared" si="41"/>
        <v>193</v>
      </c>
      <c r="M269" s="115">
        <f>初二8!L5</f>
        <v>29</v>
      </c>
      <c r="N269" s="114">
        <f t="shared" si="42"/>
        <v>264</v>
      </c>
      <c r="O269" s="114">
        <f t="shared" si="43"/>
        <v>96</v>
      </c>
      <c r="P269" s="114">
        <f t="shared" si="44"/>
        <v>226</v>
      </c>
      <c r="Q269" s="114">
        <f t="shared" si="45"/>
        <v>202</v>
      </c>
      <c r="R269" s="114">
        <f t="shared" si="46"/>
        <v>249</v>
      </c>
      <c r="S269" s="114">
        <f t="shared" si="47"/>
        <v>128</v>
      </c>
      <c r="T269" s="114">
        <f t="shared" si="48"/>
        <v>181</v>
      </c>
      <c r="U269" s="114">
        <f>RANK(J269,$J$2:$J$308,0)</f>
        <v>156</v>
      </c>
    </row>
    <row r="270" customHeight="1" spans="1:21">
      <c r="A270" s="106">
        <v>190805</v>
      </c>
      <c r="B270" s="107" t="s">
        <v>301</v>
      </c>
      <c r="C270" s="105">
        <v>55</v>
      </c>
      <c r="D270" s="105">
        <v>57.5</v>
      </c>
      <c r="E270" s="105">
        <v>71.5</v>
      </c>
      <c r="F270" s="105">
        <v>73</v>
      </c>
      <c r="G270" s="105">
        <v>66</v>
      </c>
      <c r="H270" s="105">
        <v>58</v>
      </c>
      <c r="I270" s="105">
        <v>62</v>
      </c>
      <c r="J270" s="105">
        <v>47</v>
      </c>
      <c r="K270" s="114">
        <f t="shared" si="40"/>
        <v>490</v>
      </c>
      <c r="L270" s="114">
        <f t="shared" si="41"/>
        <v>175</v>
      </c>
      <c r="M270" s="115">
        <f>初二8!L6</f>
        <v>26</v>
      </c>
      <c r="N270" s="114">
        <f t="shared" si="42"/>
        <v>269</v>
      </c>
      <c r="O270" s="114">
        <f t="shared" si="43"/>
        <v>158</v>
      </c>
      <c r="P270" s="114">
        <f t="shared" si="44"/>
        <v>120</v>
      </c>
      <c r="Q270" s="114">
        <f t="shared" si="45"/>
        <v>167</v>
      </c>
      <c r="R270" s="114">
        <f t="shared" si="46"/>
        <v>183</v>
      </c>
      <c r="S270" s="114">
        <f t="shared" si="47"/>
        <v>146</v>
      </c>
      <c r="T270" s="114">
        <f t="shared" si="48"/>
        <v>159</v>
      </c>
      <c r="U270" s="114">
        <f>RANK(J270,$J$2:$J$308,0)</f>
        <v>216</v>
      </c>
    </row>
    <row r="271" customHeight="1" spans="1:21">
      <c r="A271" s="106">
        <v>190807</v>
      </c>
      <c r="B271" s="107" t="s">
        <v>302</v>
      </c>
      <c r="C271" s="105">
        <v>60</v>
      </c>
      <c r="D271" s="105">
        <v>61</v>
      </c>
      <c r="E271" s="105">
        <v>35</v>
      </c>
      <c r="F271" s="105">
        <v>75</v>
      </c>
      <c r="G271" s="105">
        <v>72</v>
      </c>
      <c r="H271" s="105">
        <v>74</v>
      </c>
      <c r="I271" s="105">
        <v>72</v>
      </c>
      <c r="J271" s="105">
        <v>62</v>
      </c>
      <c r="K271" s="114">
        <f t="shared" ref="K271:K308" si="49">C271+D271+E271+F271+G271+H271+I271+J271</f>
        <v>511</v>
      </c>
      <c r="L271" s="114">
        <f t="shared" ref="L271:L308" si="50">RANK(K271,$K$2:$K$308,0)</f>
        <v>166</v>
      </c>
      <c r="M271" s="115">
        <f>初二8!L7</f>
        <v>24</v>
      </c>
      <c r="N271" s="114">
        <f t="shared" ref="N271:N308" si="51">RANK(C271,$C$2:$C$308,0)</f>
        <v>253</v>
      </c>
      <c r="O271" s="114">
        <f t="shared" ref="O271:O308" si="52">RANK(D271,$D$2:$D$308,0)</f>
        <v>149</v>
      </c>
      <c r="P271" s="114">
        <f t="shared" ref="P271:P308" si="53">RANK(E271,$E$2:$E$308,0)</f>
        <v>259</v>
      </c>
      <c r="Q271" s="114">
        <f t="shared" ref="Q271:Q308" si="54">RANK(F271,$F$2:$F$308,0)</f>
        <v>147</v>
      </c>
      <c r="R271" s="114">
        <f t="shared" ref="R271:R308" si="55">RANK(G271,$G$2:$G$308,0)</f>
        <v>145</v>
      </c>
      <c r="S271" s="114">
        <f t="shared" ref="S271:S308" si="56">RANK(H271,$H$2:$H$308,0)</f>
        <v>75</v>
      </c>
      <c r="T271" s="114">
        <f t="shared" ref="T271:T308" si="57">RANK(I271,$I$2:$I$308,0)</f>
        <v>109</v>
      </c>
      <c r="U271" s="114">
        <f t="shared" ref="U271:U308" si="58">RANK(J271,$J$2:$J$308,0)</f>
        <v>153</v>
      </c>
    </row>
    <row r="272" customHeight="1" spans="1:21">
      <c r="A272" s="106">
        <v>190808</v>
      </c>
      <c r="B272" s="107" t="s">
        <v>303</v>
      </c>
      <c r="C272" s="105">
        <v>101.5</v>
      </c>
      <c r="D272" s="105">
        <v>103</v>
      </c>
      <c r="E272" s="105">
        <v>98.5</v>
      </c>
      <c r="F272" s="105">
        <v>92</v>
      </c>
      <c r="G272" s="105">
        <v>95</v>
      </c>
      <c r="H272" s="105">
        <v>92</v>
      </c>
      <c r="I272" s="105">
        <v>88</v>
      </c>
      <c r="J272" s="105">
        <v>90</v>
      </c>
      <c r="K272" s="114">
        <f t="shared" si="49"/>
        <v>760</v>
      </c>
      <c r="L272" s="114">
        <f t="shared" si="50"/>
        <v>10</v>
      </c>
      <c r="M272" s="115">
        <f>初二8!L8</f>
        <v>5</v>
      </c>
      <c r="N272" s="114">
        <f t="shared" si="51"/>
        <v>9</v>
      </c>
      <c r="O272" s="114">
        <f t="shared" si="52"/>
        <v>16</v>
      </c>
      <c r="P272" s="114">
        <f t="shared" si="53"/>
        <v>25</v>
      </c>
      <c r="Q272" s="114">
        <f t="shared" si="54"/>
        <v>4</v>
      </c>
      <c r="R272" s="114">
        <f t="shared" si="55"/>
        <v>3</v>
      </c>
      <c r="S272" s="114">
        <f t="shared" si="56"/>
        <v>18</v>
      </c>
      <c r="T272" s="114">
        <f t="shared" si="57"/>
        <v>31</v>
      </c>
      <c r="U272" s="114">
        <f t="shared" si="58"/>
        <v>27</v>
      </c>
    </row>
    <row r="273" customHeight="1" spans="1:21">
      <c r="A273" s="106">
        <v>190809</v>
      </c>
      <c r="B273" s="107" t="s">
        <v>304</v>
      </c>
      <c r="C273" s="105">
        <v>85</v>
      </c>
      <c r="D273" s="105">
        <v>14</v>
      </c>
      <c r="E273" s="105">
        <v>35.5</v>
      </c>
      <c r="F273" s="105">
        <v>83</v>
      </c>
      <c r="G273" s="105">
        <v>74</v>
      </c>
      <c r="H273" s="105">
        <v>77</v>
      </c>
      <c r="I273" s="105">
        <v>69</v>
      </c>
      <c r="J273" s="105">
        <v>46</v>
      </c>
      <c r="K273" s="114">
        <f t="shared" si="49"/>
        <v>483.5</v>
      </c>
      <c r="L273" s="114">
        <f t="shared" si="50"/>
        <v>184</v>
      </c>
      <c r="M273" s="115">
        <f>初二8!L9</f>
        <v>27</v>
      </c>
      <c r="N273" s="114">
        <f t="shared" si="51"/>
        <v>111</v>
      </c>
      <c r="O273" s="114">
        <f t="shared" si="52"/>
        <v>271</v>
      </c>
      <c r="P273" s="114">
        <f t="shared" si="53"/>
        <v>256</v>
      </c>
      <c r="Q273" s="114">
        <f t="shared" si="54"/>
        <v>64</v>
      </c>
      <c r="R273" s="114">
        <f t="shared" si="55"/>
        <v>131</v>
      </c>
      <c r="S273" s="114">
        <f t="shared" si="56"/>
        <v>64</v>
      </c>
      <c r="T273" s="114">
        <f t="shared" si="57"/>
        <v>125</v>
      </c>
      <c r="U273" s="114">
        <f t="shared" si="58"/>
        <v>225</v>
      </c>
    </row>
    <row r="274" customHeight="1" spans="1:21">
      <c r="A274" s="106">
        <v>190810</v>
      </c>
      <c r="B274" s="107" t="s">
        <v>305</v>
      </c>
      <c r="C274" s="105">
        <v>77.5</v>
      </c>
      <c r="D274" s="105">
        <v>24</v>
      </c>
      <c r="E274" s="105">
        <v>60.5</v>
      </c>
      <c r="F274" s="105">
        <v>60</v>
      </c>
      <c r="G274" s="105">
        <v>70</v>
      </c>
      <c r="H274" s="105">
        <v>36</v>
      </c>
      <c r="I274" s="105">
        <v>40</v>
      </c>
      <c r="J274" s="105">
        <v>48</v>
      </c>
      <c r="K274" s="114">
        <f t="shared" si="49"/>
        <v>416</v>
      </c>
      <c r="L274" s="114">
        <f t="shared" si="50"/>
        <v>228</v>
      </c>
      <c r="M274" s="115">
        <f>初二8!L10</f>
        <v>33</v>
      </c>
      <c r="N274" s="114">
        <f t="shared" si="51"/>
        <v>162</v>
      </c>
      <c r="O274" s="114">
        <f t="shared" si="52"/>
        <v>246</v>
      </c>
      <c r="P274" s="114">
        <f t="shared" si="53"/>
        <v>169</v>
      </c>
      <c r="Q274" s="114">
        <f t="shared" si="54"/>
        <v>250</v>
      </c>
      <c r="R274" s="114">
        <f t="shared" si="55"/>
        <v>156</v>
      </c>
      <c r="S274" s="114">
        <f t="shared" si="56"/>
        <v>254</v>
      </c>
      <c r="T274" s="114">
        <f t="shared" si="57"/>
        <v>256</v>
      </c>
      <c r="U274" s="114">
        <f t="shared" si="58"/>
        <v>214</v>
      </c>
    </row>
    <row r="275" customHeight="1" spans="1:21">
      <c r="A275" s="106">
        <v>190811</v>
      </c>
      <c r="B275" s="107" t="s">
        <v>306</v>
      </c>
      <c r="C275" s="105">
        <v>100</v>
      </c>
      <c r="D275" s="105">
        <v>91</v>
      </c>
      <c r="E275" s="105">
        <v>90</v>
      </c>
      <c r="F275" s="105">
        <v>90</v>
      </c>
      <c r="G275" s="105">
        <v>90</v>
      </c>
      <c r="H275" s="105">
        <v>85</v>
      </c>
      <c r="I275" s="105">
        <v>86</v>
      </c>
      <c r="J275" s="105">
        <v>84</v>
      </c>
      <c r="K275" s="114">
        <f t="shared" si="49"/>
        <v>716</v>
      </c>
      <c r="L275" s="114">
        <f t="shared" si="50"/>
        <v>27</v>
      </c>
      <c r="M275" s="115">
        <f>初二8!L11</f>
        <v>9</v>
      </c>
      <c r="N275" s="114">
        <f t="shared" si="51"/>
        <v>16</v>
      </c>
      <c r="O275" s="114">
        <f t="shared" si="52"/>
        <v>44</v>
      </c>
      <c r="P275" s="114">
        <f t="shared" si="53"/>
        <v>47</v>
      </c>
      <c r="Q275" s="114">
        <f t="shared" si="54"/>
        <v>13</v>
      </c>
      <c r="R275" s="114">
        <f t="shared" si="55"/>
        <v>18</v>
      </c>
      <c r="S275" s="114">
        <f t="shared" si="56"/>
        <v>40</v>
      </c>
      <c r="T275" s="114">
        <f t="shared" si="57"/>
        <v>42</v>
      </c>
      <c r="U275" s="114">
        <f t="shared" si="58"/>
        <v>59</v>
      </c>
    </row>
    <row r="276" customHeight="1" spans="1:21">
      <c r="A276" s="106">
        <v>190812</v>
      </c>
      <c r="B276" s="107" t="s">
        <v>307</v>
      </c>
      <c r="C276" s="105">
        <v>76.5</v>
      </c>
      <c r="D276" s="105">
        <v>34</v>
      </c>
      <c r="E276" s="105">
        <v>75</v>
      </c>
      <c r="F276" s="105">
        <v>72</v>
      </c>
      <c r="G276" s="105">
        <v>74</v>
      </c>
      <c r="H276" s="105">
        <v>49</v>
      </c>
      <c r="I276" s="105">
        <v>66</v>
      </c>
      <c r="J276" s="105">
        <v>68</v>
      </c>
      <c r="K276" s="114">
        <f t="shared" si="49"/>
        <v>514.5</v>
      </c>
      <c r="L276" s="114">
        <f t="shared" si="50"/>
        <v>162</v>
      </c>
      <c r="M276" s="115">
        <f>初二8!L12</f>
        <v>23</v>
      </c>
      <c r="N276" s="114">
        <f t="shared" si="51"/>
        <v>168</v>
      </c>
      <c r="O276" s="114">
        <f t="shared" si="52"/>
        <v>217</v>
      </c>
      <c r="P276" s="114">
        <f t="shared" si="53"/>
        <v>108</v>
      </c>
      <c r="Q276" s="114">
        <f t="shared" si="54"/>
        <v>173</v>
      </c>
      <c r="R276" s="114">
        <f t="shared" si="55"/>
        <v>131</v>
      </c>
      <c r="S276" s="114">
        <f t="shared" si="56"/>
        <v>192</v>
      </c>
      <c r="T276" s="114">
        <f t="shared" si="57"/>
        <v>137</v>
      </c>
      <c r="U276" s="114">
        <f t="shared" si="58"/>
        <v>135</v>
      </c>
    </row>
    <row r="277" customHeight="1" spans="1:21">
      <c r="A277" s="106">
        <v>190813</v>
      </c>
      <c r="B277" s="107" t="s">
        <v>308</v>
      </c>
      <c r="C277" s="105">
        <v>64</v>
      </c>
      <c r="D277" s="105">
        <v>27</v>
      </c>
      <c r="E277" s="105">
        <v>74</v>
      </c>
      <c r="F277" s="105">
        <v>78</v>
      </c>
      <c r="G277" s="105">
        <v>85</v>
      </c>
      <c r="H277" s="105">
        <v>76</v>
      </c>
      <c r="I277" s="105">
        <v>46</v>
      </c>
      <c r="J277" s="105">
        <v>51</v>
      </c>
      <c r="K277" s="114">
        <f t="shared" si="49"/>
        <v>501</v>
      </c>
      <c r="L277" s="114">
        <f t="shared" si="50"/>
        <v>171</v>
      </c>
      <c r="M277" s="115">
        <f>初二8!L13</f>
        <v>25</v>
      </c>
      <c r="N277" s="114">
        <f t="shared" si="51"/>
        <v>237</v>
      </c>
      <c r="O277" s="114">
        <f t="shared" si="52"/>
        <v>235</v>
      </c>
      <c r="P277" s="114">
        <f t="shared" si="53"/>
        <v>114</v>
      </c>
      <c r="Q277" s="114">
        <f t="shared" si="54"/>
        <v>114</v>
      </c>
      <c r="R277" s="114">
        <f t="shared" si="55"/>
        <v>44</v>
      </c>
      <c r="S277" s="114">
        <f t="shared" si="56"/>
        <v>67</v>
      </c>
      <c r="T277" s="114">
        <f t="shared" si="57"/>
        <v>233</v>
      </c>
      <c r="U277" s="114">
        <f t="shared" si="58"/>
        <v>200</v>
      </c>
    </row>
    <row r="278" customHeight="1" spans="1:21">
      <c r="A278" s="106">
        <v>190814</v>
      </c>
      <c r="B278" s="107" t="s">
        <v>309</v>
      </c>
      <c r="C278" s="105">
        <v>76</v>
      </c>
      <c r="D278" s="105">
        <v>67</v>
      </c>
      <c r="E278" s="105">
        <v>61.5</v>
      </c>
      <c r="F278" s="105">
        <v>78</v>
      </c>
      <c r="G278" s="105">
        <v>83</v>
      </c>
      <c r="H278" s="105">
        <v>49</v>
      </c>
      <c r="I278" s="105">
        <v>56</v>
      </c>
      <c r="J278" s="105">
        <v>47</v>
      </c>
      <c r="K278" s="114">
        <f t="shared" si="49"/>
        <v>517.5</v>
      </c>
      <c r="L278" s="114">
        <f t="shared" si="50"/>
        <v>158</v>
      </c>
      <c r="M278" s="115">
        <f>初二8!L14</f>
        <v>22</v>
      </c>
      <c r="N278" s="114">
        <f t="shared" si="51"/>
        <v>172</v>
      </c>
      <c r="O278" s="114">
        <f t="shared" si="52"/>
        <v>123</v>
      </c>
      <c r="P278" s="114">
        <f t="shared" si="53"/>
        <v>156</v>
      </c>
      <c r="Q278" s="114">
        <f t="shared" si="54"/>
        <v>114</v>
      </c>
      <c r="R278" s="114">
        <f t="shared" si="55"/>
        <v>58</v>
      </c>
      <c r="S278" s="114">
        <f t="shared" si="56"/>
        <v>192</v>
      </c>
      <c r="T278" s="114">
        <f t="shared" si="57"/>
        <v>194</v>
      </c>
      <c r="U278" s="114">
        <f t="shared" si="58"/>
        <v>216</v>
      </c>
    </row>
    <row r="279" customHeight="1" spans="1:21">
      <c r="A279" s="106">
        <v>190815</v>
      </c>
      <c r="B279" s="107" t="s">
        <v>310</v>
      </c>
      <c r="C279" s="105">
        <v>99</v>
      </c>
      <c r="D279" s="105">
        <v>106.5</v>
      </c>
      <c r="E279" s="105">
        <v>96.5</v>
      </c>
      <c r="F279" s="105">
        <v>89</v>
      </c>
      <c r="G279" s="105">
        <v>92</v>
      </c>
      <c r="H279" s="105">
        <v>73</v>
      </c>
      <c r="I279" s="105">
        <v>85</v>
      </c>
      <c r="J279" s="105">
        <v>89</v>
      </c>
      <c r="K279" s="114">
        <f t="shared" si="49"/>
        <v>730</v>
      </c>
      <c r="L279" s="114">
        <f t="shared" si="50"/>
        <v>21</v>
      </c>
      <c r="M279" s="115">
        <f>初二8!L15</f>
        <v>7</v>
      </c>
      <c r="N279" s="114">
        <f t="shared" si="51"/>
        <v>21</v>
      </c>
      <c r="O279" s="114">
        <f t="shared" si="52"/>
        <v>13</v>
      </c>
      <c r="P279" s="114">
        <f t="shared" si="53"/>
        <v>32</v>
      </c>
      <c r="Q279" s="114">
        <f t="shared" si="54"/>
        <v>16</v>
      </c>
      <c r="R279" s="114">
        <f t="shared" si="55"/>
        <v>8</v>
      </c>
      <c r="S279" s="114">
        <f t="shared" si="56"/>
        <v>80</v>
      </c>
      <c r="T279" s="114">
        <f t="shared" si="57"/>
        <v>44</v>
      </c>
      <c r="U279" s="114">
        <f t="shared" si="58"/>
        <v>30</v>
      </c>
    </row>
    <row r="280" customHeight="1" spans="1:21">
      <c r="A280" s="106">
        <v>190816</v>
      </c>
      <c r="B280" s="107" t="s">
        <v>311</v>
      </c>
      <c r="C280" s="105">
        <v>24</v>
      </c>
      <c r="D280" s="105">
        <v>10.5</v>
      </c>
      <c r="E280" s="105">
        <v>24</v>
      </c>
      <c r="F280" s="105">
        <v>37</v>
      </c>
      <c r="G280" s="105">
        <v>42</v>
      </c>
      <c r="H280" s="105">
        <v>20</v>
      </c>
      <c r="I280" s="105">
        <v>46</v>
      </c>
      <c r="J280" s="105">
        <v>37</v>
      </c>
      <c r="K280" s="114">
        <f t="shared" si="49"/>
        <v>240.5</v>
      </c>
      <c r="L280" s="114">
        <f t="shared" si="50"/>
        <v>291</v>
      </c>
      <c r="M280" s="115">
        <f>初二8!L16</f>
        <v>41</v>
      </c>
      <c r="N280" s="114">
        <f t="shared" si="51"/>
        <v>295</v>
      </c>
      <c r="O280" s="114">
        <f t="shared" si="52"/>
        <v>284</v>
      </c>
      <c r="P280" s="114">
        <f t="shared" si="53"/>
        <v>293</v>
      </c>
      <c r="Q280" s="114">
        <f t="shared" si="54"/>
        <v>295</v>
      </c>
      <c r="R280" s="114">
        <f t="shared" si="55"/>
        <v>265</v>
      </c>
      <c r="S280" s="114">
        <f t="shared" si="56"/>
        <v>290</v>
      </c>
      <c r="T280" s="114">
        <f t="shared" si="57"/>
        <v>233</v>
      </c>
      <c r="U280" s="114">
        <f t="shared" si="58"/>
        <v>256</v>
      </c>
    </row>
    <row r="281" customHeight="1" spans="1:21">
      <c r="A281" s="106">
        <v>190817</v>
      </c>
      <c r="B281" s="107" t="s">
        <v>312</v>
      </c>
      <c r="C281" s="105">
        <v>94</v>
      </c>
      <c r="D281" s="105">
        <v>82.5</v>
      </c>
      <c r="E281" s="105">
        <v>83.5</v>
      </c>
      <c r="F281" s="105">
        <v>82</v>
      </c>
      <c r="G281" s="105">
        <v>86</v>
      </c>
      <c r="H281" s="105">
        <v>65</v>
      </c>
      <c r="I281" s="105">
        <v>77</v>
      </c>
      <c r="J281" s="105">
        <v>78</v>
      </c>
      <c r="K281" s="114">
        <f t="shared" si="49"/>
        <v>648</v>
      </c>
      <c r="L281" s="114">
        <f t="shared" si="50"/>
        <v>63</v>
      </c>
      <c r="M281" s="115">
        <f>初二8!L17</f>
        <v>14</v>
      </c>
      <c r="N281" s="114">
        <f t="shared" si="51"/>
        <v>47</v>
      </c>
      <c r="O281" s="114">
        <f t="shared" si="52"/>
        <v>59</v>
      </c>
      <c r="P281" s="114">
        <f t="shared" si="53"/>
        <v>80</v>
      </c>
      <c r="Q281" s="114">
        <f t="shared" si="54"/>
        <v>73</v>
      </c>
      <c r="R281" s="114">
        <f t="shared" si="55"/>
        <v>36</v>
      </c>
      <c r="S281" s="114">
        <f t="shared" si="56"/>
        <v>115</v>
      </c>
      <c r="T281" s="114">
        <f t="shared" si="57"/>
        <v>86</v>
      </c>
      <c r="U281" s="114">
        <f t="shared" si="58"/>
        <v>90</v>
      </c>
    </row>
    <row r="282" customHeight="1" spans="1:21">
      <c r="A282" s="106">
        <v>190818</v>
      </c>
      <c r="B282" s="107" t="s">
        <v>313</v>
      </c>
      <c r="C282" s="105">
        <v>72</v>
      </c>
      <c r="D282" s="105">
        <v>102</v>
      </c>
      <c r="E282" s="105">
        <v>87.5</v>
      </c>
      <c r="F282" s="105">
        <v>69</v>
      </c>
      <c r="G282" s="105">
        <v>78</v>
      </c>
      <c r="H282" s="105">
        <v>68</v>
      </c>
      <c r="I282" s="105">
        <v>59</v>
      </c>
      <c r="J282" s="105">
        <v>90</v>
      </c>
      <c r="K282" s="114">
        <f t="shared" si="49"/>
        <v>625.5</v>
      </c>
      <c r="L282" s="114">
        <f t="shared" si="50"/>
        <v>78</v>
      </c>
      <c r="M282" s="115">
        <f>初二8!L18</f>
        <v>16</v>
      </c>
      <c r="N282" s="114">
        <f t="shared" si="51"/>
        <v>193</v>
      </c>
      <c r="O282" s="114">
        <f t="shared" si="52"/>
        <v>21</v>
      </c>
      <c r="P282" s="114">
        <f t="shared" si="53"/>
        <v>61</v>
      </c>
      <c r="Q282" s="114">
        <f t="shared" si="54"/>
        <v>194</v>
      </c>
      <c r="R282" s="114">
        <f t="shared" si="55"/>
        <v>106</v>
      </c>
      <c r="S282" s="114">
        <f t="shared" si="56"/>
        <v>102</v>
      </c>
      <c r="T282" s="114">
        <f t="shared" si="57"/>
        <v>181</v>
      </c>
      <c r="U282" s="114">
        <f t="shared" si="58"/>
        <v>27</v>
      </c>
    </row>
    <row r="283" customHeight="1" spans="1:21">
      <c r="A283" s="106">
        <v>190819</v>
      </c>
      <c r="B283" s="107" t="s">
        <v>314</v>
      </c>
      <c r="C283" s="105">
        <v>69.5</v>
      </c>
      <c r="D283" s="105">
        <v>62.5</v>
      </c>
      <c r="E283" s="105">
        <v>97</v>
      </c>
      <c r="F283" s="105">
        <v>81</v>
      </c>
      <c r="G283" s="105">
        <v>69</v>
      </c>
      <c r="H283" s="105">
        <v>63</v>
      </c>
      <c r="I283" s="105">
        <v>65</v>
      </c>
      <c r="J283" s="105">
        <v>71</v>
      </c>
      <c r="K283" s="114">
        <f t="shared" si="49"/>
        <v>578</v>
      </c>
      <c r="L283" s="114">
        <f t="shared" si="50"/>
        <v>118</v>
      </c>
      <c r="M283" s="115">
        <f>初二8!L19</f>
        <v>19</v>
      </c>
      <c r="N283" s="114">
        <f t="shared" si="51"/>
        <v>207</v>
      </c>
      <c r="O283" s="114">
        <f t="shared" si="52"/>
        <v>141</v>
      </c>
      <c r="P283" s="114">
        <f t="shared" si="53"/>
        <v>31</v>
      </c>
      <c r="Q283" s="114">
        <f t="shared" si="54"/>
        <v>84</v>
      </c>
      <c r="R283" s="114">
        <f t="shared" si="55"/>
        <v>162</v>
      </c>
      <c r="S283" s="114">
        <f t="shared" si="56"/>
        <v>122</v>
      </c>
      <c r="T283" s="114">
        <f t="shared" si="57"/>
        <v>150</v>
      </c>
      <c r="U283" s="114">
        <f t="shared" si="58"/>
        <v>127</v>
      </c>
    </row>
    <row r="284" customHeight="1" spans="1:21">
      <c r="A284" s="106">
        <v>190820</v>
      </c>
      <c r="B284" s="107" t="s">
        <v>315</v>
      </c>
      <c r="C284" s="105">
        <v>102.5</v>
      </c>
      <c r="D284" s="105">
        <v>63</v>
      </c>
      <c r="E284" s="105">
        <v>96.5</v>
      </c>
      <c r="F284" s="105">
        <v>86</v>
      </c>
      <c r="G284" s="105">
        <v>88</v>
      </c>
      <c r="H284" s="105">
        <v>82</v>
      </c>
      <c r="I284" s="105">
        <v>83</v>
      </c>
      <c r="J284" s="105">
        <v>94</v>
      </c>
      <c r="K284" s="114">
        <f t="shared" si="49"/>
        <v>695</v>
      </c>
      <c r="L284" s="114">
        <f t="shared" si="50"/>
        <v>38</v>
      </c>
      <c r="M284" s="115">
        <f>初二8!L20</f>
        <v>10</v>
      </c>
      <c r="N284" s="114">
        <f t="shared" si="51"/>
        <v>7</v>
      </c>
      <c r="O284" s="114">
        <f t="shared" si="52"/>
        <v>138</v>
      </c>
      <c r="P284" s="114">
        <f t="shared" si="53"/>
        <v>32</v>
      </c>
      <c r="Q284" s="114">
        <f t="shared" si="54"/>
        <v>31</v>
      </c>
      <c r="R284" s="114">
        <f t="shared" si="55"/>
        <v>25</v>
      </c>
      <c r="S284" s="114">
        <f t="shared" si="56"/>
        <v>46</v>
      </c>
      <c r="T284" s="114">
        <f t="shared" si="57"/>
        <v>58</v>
      </c>
      <c r="U284" s="114">
        <f t="shared" si="58"/>
        <v>11</v>
      </c>
    </row>
    <row r="285" customHeight="1" spans="1:21">
      <c r="A285" s="106">
        <v>190821</v>
      </c>
      <c r="B285" s="107" t="s">
        <v>316</v>
      </c>
      <c r="C285" s="105">
        <v>90</v>
      </c>
      <c r="D285" s="105">
        <v>63</v>
      </c>
      <c r="E285" s="105">
        <v>79.5</v>
      </c>
      <c r="F285" s="105">
        <v>89</v>
      </c>
      <c r="G285" s="105">
        <v>75</v>
      </c>
      <c r="H285" s="105">
        <v>70</v>
      </c>
      <c r="I285" s="105">
        <v>63</v>
      </c>
      <c r="J285" s="105">
        <v>58</v>
      </c>
      <c r="K285" s="114">
        <f t="shared" si="49"/>
        <v>587.5</v>
      </c>
      <c r="L285" s="114">
        <f t="shared" si="50"/>
        <v>112</v>
      </c>
      <c r="M285" s="115">
        <f>初二8!L21</f>
        <v>18</v>
      </c>
      <c r="N285" s="114">
        <f t="shared" si="51"/>
        <v>70</v>
      </c>
      <c r="O285" s="114">
        <f t="shared" si="52"/>
        <v>138</v>
      </c>
      <c r="P285" s="114">
        <f t="shared" si="53"/>
        <v>94</v>
      </c>
      <c r="Q285" s="114">
        <f t="shared" si="54"/>
        <v>16</v>
      </c>
      <c r="R285" s="114">
        <f t="shared" si="55"/>
        <v>123</v>
      </c>
      <c r="S285" s="114">
        <f t="shared" si="56"/>
        <v>93</v>
      </c>
      <c r="T285" s="114">
        <f t="shared" si="57"/>
        <v>157</v>
      </c>
      <c r="U285" s="114">
        <f t="shared" si="58"/>
        <v>167</v>
      </c>
    </row>
    <row r="286" customHeight="1" spans="1:21">
      <c r="A286" s="106">
        <v>190822</v>
      </c>
      <c r="B286" s="107" t="s">
        <v>317</v>
      </c>
      <c r="C286" s="105">
        <v>76.5</v>
      </c>
      <c r="D286" s="105">
        <v>52.5</v>
      </c>
      <c r="E286" s="105">
        <v>67.5</v>
      </c>
      <c r="F286" s="105">
        <v>71</v>
      </c>
      <c r="G286" s="105">
        <v>67</v>
      </c>
      <c r="H286" s="105">
        <v>43</v>
      </c>
      <c r="I286" s="105">
        <v>46</v>
      </c>
      <c r="J286" s="105">
        <v>54</v>
      </c>
      <c r="K286" s="114">
        <f t="shared" si="49"/>
        <v>477.5</v>
      </c>
      <c r="L286" s="114">
        <f t="shared" si="50"/>
        <v>189</v>
      </c>
      <c r="M286" s="115">
        <f>初二8!L22</f>
        <v>28</v>
      </c>
      <c r="N286" s="114">
        <f t="shared" si="51"/>
        <v>168</v>
      </c>
      <c r="O286" s="114">
        <f t="shared" si="52"/>
        <v>174</v>
      </c>
      <c r="P286" s="114">
        <f t="shared" si="53"/>
        <v>136</v>
      </c>
      <c r="Q286" s="114">
        <f t="shared" si="54"/>
        <v>180</v>
      </c>
      <c r="R286" s="114">
        <f t="shared" si="55"/>
        <v>179</v>
      </c>
      <c r="S286" s="114">
        <f t="shared" si="56"/>
        <v>224</v>
      </c>
      <c r="T286" s="114">
        <f t="shared" si="57"/>
        <v>233</v>
      </c>
      <c r="U286" s="114">
        <f t="shared" si="58"/>
        <v>188</v>
      </c>
    </row>
    <row r="287" customHeight="1" spans="1:21">
      <c r="A287" s="106">
        <v>190823</v>
      </c>
      <c r="B287" s="107" t="s">
        <v>318</v>
      </c>
      <c r="C287" s="105">
        <v>59.5</v>
      </c>
      <c r="D287" s="105">
        <v>48.5</v>
      </c>
      <c r="E287" s="105">
        <v>70</v>
      </c>
      <c r="F287" s="105">
        <v>64</v>
      </c>
      <c r="G287" s="105">
        <v>60</v>
      </c>
      <c r="H287" s="105">
        <v>64</v>
      </c>
      <c r="I287" s="105">
        <v>39</v>
      </c>
      <c r="J287" s="105">
        <v>63</v>
      </c>
      <c r="K287" s="114">
        <f t="shared" si="49"/>
        <v>468</v>
      </c>
      <c r="L287" s="114">
        <f t="shared" si="50"/>
        <v>199</v>
      </c>
      <c r="M287" s="115">
        <f>初二8!L23</f>
        <v>30</v>
      </c>
      <c r="N287" s="114">
        <f t="shared" si="51"/>
        <v>254</v>
      </c>
      <c r="O287" s="114">
        <f t="shared" si="52"/>
        <v>180</v>
      </c>
      <c r="P287" s="114">
        <f t="shared" si="53"/>
        <v>128</v>
      </c>
      <c r="Q287" s="114">
        <f t="shared" si="54"/>
        <v>227</v>
      </c>
      <c r="R287" s="114">
        <f t="shared" si="55"/>
        <v>217</v>
      </c>
      <c r="S287" s="114">
        <f t="shared" si="56"/>
        <v>119</v>
      </c>
      <c r="T287" s="114">
        <f t="shared" si="57"/>
        <v>261</v>
      </c>
      <c r="U287" s="114">
        <f t="shared" si="58"/>
        <v>152</v>
      </c>
    </row>
    <row r="288" customHeight="1" spans="1:21">
      <c r="A288" s="106">
        <v>190824</v>
      </c>
      <c r="B288" s="107" t="s">
        <v>319</v>
      </c>
      <c r="C288" s="105">
        <v>78.5</v>
      </c>
      <c r="D288" s="105">
        <v>13</v>
      </c>
      <c r="E288" s="105">
        <v>61</v>
      </c>
      <c r="F288" s="105">
        <v>80</v>
      </c>
      <c r="G288" s="105">
        <v>64</v>
      </c>
      <c r="H288" s="105">
        <v>42</v>
      </c>
      <c r="I288" s="105">
        <v>77</v>
      </c>
      <c r="J288" s="105">
        <v>44</v>
      </c>
      <c r="K288" s="114">
        <f t="shared" si="49"/>
        <v>459.5</v>
      </c>
      <c r="L288" s="114">
        <f t="shared" si="50"/>
        <v>206</v>
      </c>
      <c r="M288" s="115">
        <f>初二8!L24</f>
        <v>31</v>
      </c>
      <c r="N288" s="114">
        <f t="shared" si="51"/>
        <v>153</v>
      </c>
      <c r="O288" s="114">
        <f t="shared" si="52"/>
        <v>272</v>
      </c>
      <c r="P288" s="114">
        <f t="shared" si="53"/>
        <v>163</v>
      </c>
      <c r="Q288" s="114">
        <f t="shared" si="54"/>
        <v>96</v>
      </c>
      <c r="R288" s="114">
        <f t="shared" si="55"/>
        <v>196</v>
      </c>
      <c r="S288" s="114">
        <f t="shared" si="56"/>
        <v>231</v>
      </c>
      <c r="T288" s="114">
        <f t="shared" si="57"/>
        <v>86</v>
      </c>
      <c r="U288" s="114">
        <f t="shared" si="58"/>
        <v>229</v>
      </c>
    </row>
    <row r="289" customHeight="1" spans="1:21">
      <c r="A289" s="106">
        <v>190825</v>
      </c>
      <c r="B289" s="107" t="s">
        <v>320</v>
      </c>
      <c r="C289" s="105">
        <v>59.5</v>
      </c>
      <c r="D289" s="105">
        <v>27</v>
      </c>
      <c r="E289" s="105">
        <v>57.5</v>
      </c>
      <c r="F289" s="105">
        <v>60</v>
      </c>
      <c r="G289" s="105">
        <v>73</v>
      </c>
      <c r="H289" s="105">
        <v>35</v>
      </c>
      <c r="I289" s="105">
        <v>58</v>
      </c>
      <c r="J289" s="105">
        <v>43</v>
      </c>
      <c r="K289" s="114">
        <f t="shared" si="49"/>
        <v>413</v>
      </c>
      <c r="L289" s="114">
        <f t="shared" si="50"/>
        <v>234</v>
      </c>
      <c r="M289" s="115">
        <f>初二8!L25</f>
        <v>35</v>
      </c>
      <c r="N289" s="114">
        <f t="shared" si="51"/>
        <v>254</v>
      </c>
      <c r="O289" s="114">
        <f t="shared" si="52"/>
        <v>235</v>
      </c>
      <c r="P289" s="114">
        <f t="shared" si="53"/>
        <v>180</v>
      </c>
      <c r="Q289" s="114">
        <f t="shared" si="54"/>
        <v>250</v>
      </c>
      <c r="R289" s="114">
        <f t="shared" si="55"/>
        <v>141</v>
      </c>
      <c r="S289" s="114">
        <f t="shared" si="56"/>
        <v>257</v>
      </c>
      <c r="T289" s="114">
        <f t="shared" si="57"/>
        <v>187</v>
      </c>
      <c r="U289" s="114">
        <f t="shared" si="58"/>
        <v>234</v>
      </c>
    </row>
    <row r="290" customHeight="1" spans="1:21">
      <c r="A290" s="106">
        <v>190826</v>
      </c>
      <c r="B290" s="107" t="s">
        <v>321</v>
      </c>
      <c r="C290" s="105">
        <v>90</v>
      </c>
      <c r="D290" s="105">
        <v>78.5</v>
      </c>
      <c r="E290" s="105">
        <v>80.5</v>
      </c>
      <c r="F290" s="105">
        <v>88</v>
      </c>
      <c r="G290" s="105">
        <v>83</v>
      </c>
      <c r="H290" s="105">
        <v>75</v>
      </c>
      <c r="I290" s="105">
        <v>84</v>
      </c>
      <c r="J290" s="105">
        <v>75</v>
      </c>
      <c r="K290" s="114">
        <f t="shared" si="49"/>
        <v>654</v>
      </c>
      <c r="L290" s="114">
        <f t="shared" si="50"/>
        <v>59</v>
      </c>
      <c r="M290" s="115">
        <f>初二8!L26</f>
        <v>12</v>
      </c>
      <c r="N290" s="114">
        <f t="shared" si="51"/>
        <v>70</v>
      </c>
      <c r="O290" s="114">
        <f t="shared" si="52"/>
        <v>73</v>
      </c>
      <c r="P290" s="114">
        <f t="shared" si="53"/>
        <v>92</v>
      </c>
      <c r="Q290" s="114">
        <f t="shared" si="54"/>
        <v>23</v>
      </c>
      <c r="R290" s="114">
        <f t="shared" si="55"/>
        <v>58</v>
      </c>
      <c r="S290" s="114">
        <f t="shared" si="56"/>
        <v>69</v>
      </c>
      <c r="T290" s="114">
        <f t="shared" si="57"/>
        <v>51</v>
      </c>
      <c r="U290" s="114">
        <f t="shared" si="58"/>
        <v>109</v>
      </c>
    </row>
    <row r="291" customHeight="1" spans="1:21">
      <c r="A291" s="106">
        <v>190827</v>
      </c>
      <c r="B291" s="107" t="s">
        <v>322</v>
      </c>
      <c r="C291" s="105">
        <v>93.5</v>
      </c>
      <c r="D291" s="105">
        <v>100</v>
      </c>
      <c r="E291" s="105">
        <v>71</v>
      </c>
      <c r="F291" s="105">
        <v>84</v>
      </c>
      <c r="G291" s="105">
        <v>81</v>
      </c>
      <c r="H291" s="105">
        <v>62</v>
      </c>
      <c r="I291" s="105">
        <v>76</v>
      </c>
      <c r="J291" s="105">
        <v>81</v>
      </c>
      <c r="K291" s="114">
        <f t="shared" si="49"/>
        <v>648.5</v>
      </c>
      <c r="L291" s="114">
        <f t="shared" si="50"/>
        <v>62</v>
      </c>
      <c r="M291" s="115">
        <f>初二8!L27</f>
        <v>13</v>
      </c>
      <c r="N291" s="114">
        <f t="shared" si="51"/>
        <v>52</v>
      </c>
      <c r="O291" s="114">
        <f t="shared" si="52"/>
        <v>24</v>
      </c>
      <c r="P291" s="114">
        <f t="shared" si="53"/>
        <v>124</v>
      </c>
      <c r="Q291" s="114">
        <f t="shared" si="54"/>
        <v>51</v>
      </c>
      <c r="R291" s="114">
        <f t="shared" si="55"/>
        <v>83</v>
      </c>
      <c r="S291" s="114">
        <f t="shared" si="56"/>
        <v>128</v>
      </c>
      <c r="T291" s="114">
        <f t="shared" si="57"/>
        <v>90</v>
      </c>
      <c r="U291" s="114">
        <f t="shared" si="58"/>
        <v>78</v>
      </c>
    </row>
    <row r="292" customHeight="1" spans="1:21">
      <c r="A292" s="106">
        <v>190828</v>
      </c>
      <c r="B292" s="107" t="s">
        <v>323</v>
      </c>
      <c r="C292" s="105">
        <v>74.5</v>
      </c>
      <c r="D292" s="105">
        <v>25.5</v>
      </c>
      <c r="E292" s="105">
        <v>24.5</v>
      </c>
      <c r="F292" s="105">
        <v>63</v>
      </c>
      <c r="G292" s="105">
        <v>45</v>
      </c>
      <c r="H292" s="105">
        <v>27</v>
      </c>
      <c r="I292" s="105">
        <v>28</v>
      </c>
      <c r="J292" s="105">
        <v>29</v>
      </c>
      <c r="K292" s="114">
        <f t="shared" si="49"/>
        <v>316.5</v>
      </c>
      <c r="L292" s="114">
        <f t="shared" si="50"/>
        <v>270</v>
      </c>
      <c r="M292" s="115">
        <f>初二8!L28</f>
        <v>39</v>
      </c>
      <c r="N292" s="114">
        <f t="shared" si="51"/>
        <v>179</v>
      </c>
      <c r="O292" s="114">
        <f t="shared" si="52"/>
        <v>242</v>
      </c>
      <c r="P292" s="114">
        <f t="shared" si="53"/>
        <v>291</v>
      </c>
      <c r="Q292" s="114">
        <f t="shared" si="54"/>
        <v>231</v>
      </c>
      <c r="R292" s="114">
        <f t="shared" si="55"/>
        <v>258</v>
      </c>
      <c r="S292" s="114">
        <f t="shared" si="56"/>
        <v>272</v>
      </c>
      <c r="T292" s="114">
        <f t="shared" si="57"/>
        <v>285</v>
      </c>
      <c r="U292" s="114">
        <f t="shared" si="58"/>
        <v>281</v>
      </c>
    </row>
    <row r="293" customHeight="1" spans="1:21">
      <c r="A293" s="106">
        <v>190829</v>
      </c>
      <c r="B293" s="107" t="s">
        <v>324</v>
      </c>
      <c r="C293" s="105">
        <v>67</v>
      </c>
      <c r="D293" s="105">
        <v>23.5</v>
      </c>
      <c r="E293" s="105">
        <v>54.5</v>
      </c>
      <c r="F293" s="105">
        <v>69</v>
      </c>
      <c r="G293" s="105">
        <v>64</v>
      </c>
      <c r="H293" s="105">
        <v>59</v>
      </c>
      <c r="I293" s="105">
        <v>53</v>
      </c>
      <c r="J293" s="105">
        <v>40</v>
      </c>
      <c r="K293" s="114">
        <f t="shared" si="49"/>
        <v>430</v>
      </c>
      <c r="L293" s="114">
        <f t="shared" si="50"/>
        <v>219</v>
      </c>
      <c r="M293" s="115">
        <f>初二8!L29</f>
        <v>32</v>
      </c>
      <c r="N293" s="114">
        <f t="shared" si="51"/>
        <v>218</v>
      </c>
      <c r="O293" s="114">
        <f t="shared" si="52"/>
        <v>249</v>
      </c>
      <c r="P293" s="114">
        <f t="shared" si="53"/>
        <v>194</v>
      </c>
      <c r="Q293" s="114">
        <f t="shared" si="54"/>
        <v>194</v>
      </c>
      <c r="R293" s="114">
        <f t="shared" si="55"/>
        <v>196</v>
      </c>
      <c r="S293" s="114">
        <f t="shared" si="56"/>
        <v>137</v>
      </c>
      <c r="T293" s="114">
        <f t="shared" si="57"/>
        <v>211</v>
      </c>
      <c r="U293" s="114">
        <f t="shared" si="58"/>
        <v>248</v>
      </c>
    </row>
    <row r="294" customHeight="1" spans="1:21">
      <c r="A294" s="106">
        <v>190830</v>
      </c>
      <c r="B294" s="107" t="s">
        <v>325</v>
      </c>
      <c r="C294" s="105">
        <v>71</v>
      </c>
      <c r="D294" s="105">
        <v>103</v>
      </c>
      <c r="E294" s="105">
        <v>61</v>
      </c>
      <c r="F294" s="105">
        <v>82</v>
      </c>
      <c r="G294" s="105">
        <v>76</v>
      </c>
      <c r="H294" s="105">
        <v>48</v>
      </c>
      <c r="I294" s="105">
        <v>75</v>
      </c>
      <c r="J294" s="105">
        <v>82</v>
      </c>
      <c r="K294" s="114">
        <f t="shared" si="49"/>
        <v>598</v>
      </c>
      <c r="L294" s="114">
        <f t="shared" si="50"/>
        <v>106</v>
      </c>
      <c r="M294" s="115">
        <f>初二8!L30</f>
        <v>17</v>
      </c>
      <c r="N294" s="114">
        <f t="shared" si="51"/>
        <v>201</v>
      </c>
      <c r="O294" s="114">
        <f t="shared" si="52"/>
        <v>16</v>
      </c>
      <c r="P294" s="114">
        <f t="shared" si="53"/>
        <v>163</v>
      </c>
      <c r="Q294" s="114">
        <f t="shared" si="54"/>
        <v>73</v>
      </c>
      <c r="R294" s="114">
        <f t="shared" si="55"/>
        <v>119</v>
      </c>
      <c r="S294" s="114">
        <f t="shared" si="56"/>
        <v>198</v>
      </c>
      <c r="T294" s="114">
        <f t="shared" si="57"/>
        <v>99</v>
      </c>
      <c r="U294" s="114">
        <f t="shared" si="58"/>
        <v>71</v>
      </c>
    </row>
    <row r="295" customHeight="1" spans="1:21">
      <c r="A295" s="106">
        <v>190831</v>
      </c>
      <c r="B295" s="107" t="s">
        <v>326</v>
      </c>
      <c r="C295" s="105">
        <v>97.5</v>
      </c>
      <c r="D295" s="105">
        <v>108</v>
      </c>
      <c r="E295" s="105">
        <v>102</v>
      </c>
      <c r="F295" s="105">
        <v>85</v>
      </c>
      <c r="G295" s="105">
        <v>91</v>
      </c>
      <c r="H295" s="105">
        <v>90</v>
      </c>
      <c r="I295" s="105">
        <v>85</v>
      </c>
      <c r="J295" s="105">
        <v>89</v>
      </c>
      <c r="K295" s="114">
        <f t="shared" si="49"/>
        <v>747.5</v>
      </c>
      <c r="L295" s="114">
        <f t="shared" si="50"/>
        <v>12</v>
      </c>
      <c r="M295" s="115">
        <f>初二8!L31</f>
        <v>6</v>
      </c>
      <c r="N295" s="114">
        <f t="shared" si="51"/>
        <v>26</v>
      </c>
      <c r="O295" s="114">
        <f t="shared" si="52"/>
        <v>12</v>
      </c>
      <c r="P295" s="114">
        <f t="shared" si="53"/>
        <v>14</v>
      </c>
      <c r="Q295" s="114">
        <f t="shared" si="54"/>
        <v>39</v>
      </c>
      <c r="R295" s="114">
        <f t="shared" si="55"/>
        <v>13</v>
      </c>
      <c r="S295" s="114">
        <f t="shared" si="56"/>
        <v>24</v>
      </c>
      <c r="T295" s="114">
        <f t="shared" si="57"/>
        <v>44</v>
      </c>
      <c r="U295" s="114">
        <f t="shared" si="58"/>
        <v>30</v>
      </c>
    </row>
    <row r="296" customHeight="1" spans="1:21">
      <c r="A296" s="106">
        <v>190832</v>
      </c>
      <c r="B296" s="107" t="s">
        <v>327</v>
      </c>
      <c r="C296" s="116"/>
      <c r="D296" s="125"/>
      <c r="E296" s="126"/>
      <c r="F296" s="127"/>
      <c r="G296" s="105"/>
      <c r="H296" s="128"/>
      <c r="I296" s="105"/>
      <c r="J296" s="116"/>
      <c r="K296" s="114">
        <f t="shared" si="49"/>
        <v>0</v>
      </c>
      <c r="L296" s="114">
        <f t="shared" si="50"/>
        <v>305</v>
      </c>
      <c r="M296" s="115">
        <f>初二8!L32</f>
        <v>43</v>
      </c>
      <c r="N296" s="114" t="e">
        <f t="shared" si="51"/>
        <v>#N/A</v>
      </c>
      <c r="O296" s="114" t="e">
        <f t="shared" si="52"/>
        <v>#N/A</v>
      </c>
      <c r="P296" s="114" t="e">
        <f t="shared" si="53"/>
        <v>#N/A</v>
      </c>
      <c r="Q296" s="114" t="e">
        <f t="shared" si="54"/>
        <v>#N/A</v>
      </c>
      <c r="R296" s="114" t="e">
        <f t="shared" si="55"/>
        <v>#N/A</v>
      </c>
      <c r="S296" s="114" t="e">
        <f t="shared" si="56"/>
        <v>#N/A</v>
      </c>
      <c r="T296" s="114" t="e">
        <f t="shared" si="57"/>
        <v>#N/A</v>
      </c>
      <c r="U296" s="114" t="e">
        <f t="shared" si="58"/>
        <v>#N/A</v>
      </c>
    </row>
    <row r="297" customHeight="1" spans="1:21">
      <c r="A297" s="106">
        <v>190833</v>
      </c>
      <c r="B297" s="107" t="s">
        <v>328</v>
      </c>
      <c r="C297" s="105">
        <v>61.5</v>
      </c>
      <c r="D297" s="105">
        <v>33</v>
      </c>
      <c r="E297" s="105">
        <v>23.5</v>
      </c>
      <c r="F297" s="105">
        <v>69</v>
      </c>
      <c r="G297" s="105">
        <v>63</v>
      </c>
      <c r="H297" s="105">
        <v>58</v>
      </c>
      <c r="I297" s="105">
        <v>25</v>
      </c>
      <c r="J297" s="105">
        <v>34</v>
      </c>
      <c r="K297" s="114">
        <f t="shared" si="49"/>
        <v>367</v>
      </c>
      <c r="L297" s="114">
        <f t="shared" si="50"/>
        <v>248</v>
      </c>
      <c r="M297" s="115">
        <f>初二8!L33</f>
        <v>36</v>
      </c>
      <c r="N297" s="114">
        <f t="shared" si="51"/>
        <v>247</v>
      </c>
      <c r="O297" s="114">
        <f t="shared" si="52"/>
        <v>220</v>
      </c>
      <c r="P297" s="114">
        <f t="shared" si="53"/>
        <v>295</v>
      </c>
      <c r="Q297" s="114">
        <f t="shared" si="54"/>
        <v>194</v>
      </c>
      <c r="R297" s="114">
        <f t="shared" si="55"/>
        <v>202</v>
      </c>
      <c r="S297" s="114">
        <f t="shared" si="56"/>
        <v>146</v>
      </c>
      <c r="T297" s="114">
        <f t="shared" si="57"/>
        <v>294</v>
      </c>
      <c r="U297" s="114">
        <f t="shared" si="58"/>
        <v>262</v>
      </c>
    </row>
    <row r="298" customHeight="1" spans="1:21">
      <c r="A298" s="106">
        <v>190834</v>
      </c>
      <c r="B298" s="107" t="s">
        <v>329</v>
      </c>
      <c r="C298" s="105">
        <v>87</v>
      </c>
      <c r="D298" s="105">
        <v>45.5</v>
      </c>
      <c r="E298" s="105">
        <v>77</v>
      </c>
      <c r="F298" s="105">
        <v>80</v>
      </c>
      <c r="G298" s="105">
        <v>79</v>
      </c>
      <c r="H298" s="105">
        <v>66</v>
      </c>
      <c r="I298" s="105">
        <v>71</v>
      </c>
      <c r="J298" s="105">
        <v>42</v>
      </c>
      <c r="K298" s="114">
        <f t="shared" si="49"/>
        <v>547.5</v>
      </c>
      <c r="L298" s="114">
        <f t="shared" si="50"/>
        <v>137</v>
      </c>
      <c r="M298" s="115">
        <f>初二8!L34</f>
        <v>21</v>
      </c>
      <c r="N298" s="114">
        <f t="shared" si="51"/>
        <v>92</v>
      </c>
      <c r="O298" s="114">
        <f t="shared" si="52"/>
        <v>191</v>
      </c>
      <c r="P298" s="114">
        <f t="shared" si="53"/>
        <v>100</v>
      </c>
      <c r="Q298" s="114">
        <f t="shared" si="54"/>
        <v>96</v>
      </c>
      <c r="R298" s="114">
        <f t="shared" si="55"/>
        <v>97</v>
      </c>
      <c r="S298" s="114">
        <f t="shared" si="56"/>
        <v>110</v>
      </c>
      <c r="T298" s="114">
        <f t="shared" si="57"/>
        <v>117</v>
      </c>
      <c r="U298" s="114">
        <f t="shared" si="58"/>
        <v>241</v>
      </c>
    </row>
    <row r="299" customHeight="1" spans="1:21">
      <c r="A299" s="106">
        <v>190835</v>
      </c>
      <c r="B299" s="107" t="s">
        <v>330</v>
      </c>
      <c r="C299" s="105">
        <v>91</v>
      </c>
      <c r="D299" s="105">
        <v>82</v>
      </c>
      <c r="E299" s="105">
        <v>83.5</v>
      </c>
      <c r="F299" s="105">
        <v>92</v>
      </c>
      <c r="G299" s="105">
        <v>75</v>
      </c>
      <c r="H299" s="105">
        <v>80</v>
      </c>
      <c r="I299" s="105">
        <v>73</v>
      </c>
      <c r="J299" s="105">
        <v>67</v>
      </c>
      <c r="K299" s="114">
        <f t="shared" si="49"/>
        <v>643.5</v>
      </c>
      <c r="L299" s="114">
        <f t="shared" si="50"/>
        <v>64</v>
      </c>
      <c r="M299" s="115">
        <f>初二8!L35</f>
        <v>15</v>
      </c>
      <c r="N299" s="114">
        <f t="shared" si="51"/>
        <v>64</v>
      </c>
      <c r="O299" s="114">
        <f t="shared" si="52"/>
        <v>60</v>
      </c>
      <c r="P299" s="114">
        <f t="shared" si="53"/>
        <v>80</v>
      </c>
      <c r="Q299" s="114">
        <f t="shared" si="54"/>
        <v>4</v>
      </c>
      <c r="R299" s="114">
        <f t="shared" si="55"/>
        <v>123</v>
      </c>
      <c r="S299" s="114">
        <f t="shared" si="56"/>
        <v>52</v>
      </c>
      <c r="T299" s="114">
        <f t="shared" si="57"/>
        <v>104</v>
      </c>
      <c r="U299" s="114">
        <f t="shared" si="58"/>
        <v>137</v>
      </c>
    </row>
    <row r="300" customHeight="1" spans="1:21">
      <c r="A300" s="106">
        <v>190836</v>
      </c>
      <c r="B300" s="107" t="s">
        <v>331</v>
      </c>
      <c r="C300" s="105">
        <v>84</v>
      </c>
      <c r="D300" s="105">
        <v>67</v>
      </c>
      <c r="E300" s="105">
        <v>73.5</v>
      </c>
      <c r="F300" s="105">
        <v>76</v>
      </c>
      <c r="G300" s="105">
        <v>71</v>
      </c>
      <c r="H300" s="105">
        <v>74</v>
      </c>
      <c r="I300" s="105">
        <v>66</v>
      </c>
      <c r="J300" s="105">
        <v>60</v>
      </c>
      <c r="K300" s="114">
        <f t="shared" si="49"/>
        <v>571.5</v>
      </c>
      <c r="L300" s="114">
        <f t="shared" si="50"/>
        <v>123</v>
      </c>
      <c r="M300" s="115">
        <f>初二8!L36</f>
        <v>20</v>
      </c>
      <c r="N300" s="114">
        <f t="shared" si="51"/>
        <v>117</v>
      </c>
      <c r="O300" s="114">
        <f t="shared" si="52"/>
        <v>123</v>
      </c>
      <c r="P300" s="114">
        <f t="shared" si="53"/>
        <v>115</v>
      </c>
      <c r="Q300" s="114">
        <f t="shared" si="54"/>
        <v>135</v>
      </c>
      <c r="R300" s="114">
        <f t="shared" si="55"/>
        <v>151</v>
      </c>
      <c r="S300" s="114">
        <f t="shared" si="56"/>
        <v>75</v>
      </c>
      <c r="T300" s="114">
        <f t="shared" si="57"/>
        <v>137</v>
      </c>
      <c r="U300" s="114">
        <f t="shared" si="58"/>
        <v>162</v>
      </c>
    </row>
    <row r="301" customHeight="1" spans="1:21">
      <c r="A301" s="106">
        <v>190837</v>
      </c>
      <c r="B301" s="107" t="s">
        <v>332</v>
      </c>
      <c r="C301" s="105">
        <v>56.5</v>
      </c>
      <c r="D301" s="105">
        <v>32</v>
      </c>
      <c r="E301" s="105">
        <v>35</v>
      </c>
      <c r="F301" s="105">
        <v>52</v>
      </c>
      <c r="G301" s="105">
        <v>58</v>
      </c>
      <c r="H301" s="105">
        <v>41</v>
      </c>
      <c r="I301" s="105">
        <v>41</v>
      </c>
      <c r="J301" s="105">
        <v>30</v>
      </c>
      <c r="K301" s="114">
        <f t="shared" si="49"/>
        <v>345.5</v>
      </c>
      <c r="L301" s="114">
        <f t="shared" si="50"/>
        <v>259</v>
      </c>
      <c r="M301" s="115">
        <f>初二8!L37</f>
        <v>37</v>
      </c>
      <c r="N301" s="114">
        <f t="shared" si="51"/>
        <v>266</v>
      </c>
      <c r="O301" s="114">
        <f t="shared" si="52"/>
        <v>222</v>
      </c>
      <c r="P301" s="114">
        <f t="shared" si="53"/>
        <v>259</v>
      </c>
      <c r="Q301" s="114">
        <f t="shared" si="54"/>
        <v>281</v>
      </c>
      <c r="R301" s="114">
        <f t="shared" si="55"/>
        <v>225</v>
      </c>
      <c r="S301" s="114">
        <f t="shared" si="56"/>
        <v>235</v>
      </c>
      <c r="T301" s="114">
        <f t="shared" si="57"/>
        <v>253</v>
      </c>
      <c r="U301" s="114">
        <f t="shared" si="58"/>
        <v>277</v>
      </c>
    </row>
    <row r="302" customHeight="1" spans="1:21">
      <c r="A302" s="106">
        <v>190838</v>
      </c>
      <c r="B302" s="107" t="s">
        <v>333</v>
      </c>
      <c r="C302" s="105">
        <v>62</v>
      </c>
      <c r="D302" s="116"/>
      <c r="E302" s="126"/>
      <c r="F302" s="127"/>
      <c r="G302" s="105"/>
      <c r="H302" s="105">
        <v>44</v>
      </c>
      <c r="I302" s="105">
        <v>36</v>
      </c>
      <c r="J302" s="105">
        <v>59</v>
      </c>
      <c r="K302" s="114">
        <f t="shared" si="49"/>
        <v>201</v>
      </c>
      <c r="L302" s="114">
        <f t="shared" si="50"/>
        <v>299</v>
      </c>
      <c r="M302" s="115">
        <f>初二8!L38</f>
        <v>42</v>
      </c>
      <c r="N302" s="114">
        <f t="shared" si="51"/>
        <v>243</v>
      </c>
      <c r="O302" s="114" t="e">
        <f t="shared" si="52"/>
        <v>#N/A</v>
      </c>
      <c r="P302" s="114" t="e">
        <f t="shared" si="53"/>
        <v>#N/A</v>
      </c>
      <c r="Q302" s="114" t="e">
        <f t="shared" si="54"/>
        <v>#N/A</v>
      </c>
      <c r="R302" s="114" t="e">
        <f t="shared" si="55"/>
        <v>#N/A</v>
      </c>
      <c r="S302" s="114">
        <f t="shared" si="56"/>
        <v>219</v>
      </c>
      <c r="T302" s="114">
        <f t="shared" si="57"/>
        <v>268</v>
      </c>
      <c r="U302" s="114">
        <f t="shared" si="58"/>
        <v>164</v>
      </c>
    </row>
    <row r="303" customHeight="1" spans="1:21">
      <c r="A303" s="106">
        <v>190839</v>
      </c>
      <c r="B303" s="107" t="s">
        <v>334</v>
      </c>
      <c r="C303" s="105">
        <v>59</v>
      </c>
      <c r="D303" s="105">
        <v>17</v>
      </c>
      <c r="E303" s="105">
        <v>22.5</v>
      </c>
      <c r="F303" s="105">
        <v>67</v>
      </c>
      <c r="G303" s="105">
        <v>16</v>
      </c>
      <c r="H303" s="105">
        <v>17</v>
      </c>
      <c r="I303" s="105">
        <v>28</v>
      </c>
      <c r="J303" s="105">
        <v>19</v>
      </c>
      <c r="K303" s="114">
        <f t="shared" si="49"/>
        <v>245.5</v>
      </c>
      <c r="L303" s="114">
        <f t="shared" si="50"/>
        <v>288</v>
      </c>
      <c r="M303" s="115">
        <f>初二8!L39</f>
        <v>40</v>
      </c>
      <c r="N303" s="114">
        <f t="shared" si="51"/>
        <v>256</v>
      </c>
      <c r="O303" s="114">
        <f t="shared" si="52"/>
        <v>260</v>
      </c>
      <c r="P303" s="114">
        <f t="shared" si="53"/>
        <v>298</v>
      </c>
      <c r="Q303" s="114">
        <f t="shared" si="54"/>
        <v>209</v>
      </c>
      <c r="R303" s="114">
        <f t="shared" si="55"/>
        <v>298</v>
      </c>
      <c r="S303" s="114">
        <f t="shared" si="56"/>
        <v>298</v>
      </c>
      <c r="T303" s="114">
        <f t="shared" si="57"/>
        <v>285</v>
      </c>
      <c r="U303" s="114">
        <f t="shared" si="58"/>
        <v>293</v>
      </c>
    </row>
    <row r="304" customHeight="1" spans="1:21">
      <c r="A304" s="103">
        <v>190430</v>
      </c>
      <c r="B304" s="104" t="s">
        <v>335</v>
      </c>
      <c r="C304" s="105">
        <v>104</v>
      </c>
      <c r="D304" s="105">
        <v>109</v>
      </c>
      <c r="E304" s="105">
        <v>105</v>
      </c>
      <c r="F304" s="105">
        <v>98</v>
      </c>
      <c r="G304" s="105">
        <v>87</v>
      </c>
      <c r="H304" s="105">
        <v>99</v>
      </c>
      <c r="I304" s="105">
        <v>91</v>
      </c>
      <c r="J304" s="105">
        <v>97</v>
      </c>
      <c r="K304" s="114">
        <f t="shared" si="49"/>
        <v>790</v>
      </c>
      <c r="L304" s="114">
        <f t="shared" si="50"/>
        <v>5</v>
      </c>
      <c r="M304" s="115">
        <f>初二8!L40</f>
        <v>3</v>
      </c>
      <c r="N304" s="114">
        <f t="shared" si="51"/>
        <v>4</v>
      </c>
      <c r="O304" s="114">
        <f t="shared" si="52"/>
        <v>10</v>
      </c>
      <c r="P304" s="114">
        <f t="shared" si="53"/>
        <v>6</v>
      </c>
      <c r="Q304" s="114">
        <f t="shared" si="54"/>
        <v>1</v>
      </c>
      <c r="R304" s="114">
        <f t="shared" si="55"/>
        <v>31</v>
      </c>
      <c r="S304" s="114">
        <f t="shared" si="56"/>
        <v>2</v>
      </c>
      <c r="T304" s="114">
        <f t="shared" si="57"/>
        <v>18</v>
      </c>
      <c r="U304" s="114">
        <f t="shared" si="58"/>
        <v>6</v>
      </c>
    </row>
    <row r="305" customHeight="1" spans="1:21">
      <c r="A305" s="103">
        <v>190525</v>
      </c>
      <c r="B305" s="104" t="s">
        <v>336</v>
      </c>
      <c r="C305" s="105">
        <v>108</v>
      </c>
      <c r="D305" s="105">
        <v>120</v>
      </c>
      <c r="E305" s="105">
        <v>112</v>
      </c>
      <c r="F305" s="105">
        <v>88</v>
      </c>
      <c r="G305" s="105">
        <v>92</v>
      </c>
      <c r="H305" s="105">
        <v>99</v>
      </c>
      <c r="I305" s="105">
        <v>96</v>
      </c>
      <c r="J305" s="105">
        <v>99</v>
      </c>
      <c r="K305" s="114">
        <f t="shared" si="49"/>
        <v>814</v>
      </c>
      <c r="L305" s="114">
        <f t="shared" si="50"/>
        <v>1</v>
      </c>
      <c r="M305" s="115">
        <f>初二8!L41</f>
        <v>1</v>
      </c>
      <c r="N305" s="114">
        <f t="shared" si="51"/>
        <v>2</v>
      </c>
      <c r="O305" s="114">
        <f t="shared" si="52"/>
        <v>1</v>
      </c>
      <c r="P305" s="114">
        <f t="shared" si="53"/>
        <v>1</v>
      </c>
      <c r="Q305" s="114">
        <f t="shared" si="54"/>
        <v>23</v>
      </c>
      <c r="R305" s="114">
        <f t="shared" si="55"/>
        <v>8</v>
      </c>
      <c r="S305" s="114">
        <f t="shared" si="56"/>
        <v>2</v>
      </c>
      <c r="T305" s="114">
        <f t="shared" si="57"/>
        <v>5</v>
      </c>
      <c r="U305" s="114">
        <f t="shared" si="58"/>
        <v>2</v>
      </c>
    </row>
    <row r="306" customHeight="1" spans="1:21">
      <c r="A306" s="103">
        <v>190615</v>
      </c>
      <c r="B306" s="104" t="s">
        <v>337</v>
      </c>
      <c r="C306" s="105">
        <v>104</v>
      </c>
      <c r="D306" s="105">
        <v>117</v>
      </c>
      <c r="E306" s="105">
        <v>103</v>
      </c>
      <c r="F306" s="105">
        <v>93</v>
      </c>
      <c r="G306" s="105">
        <v>91</v>
      </c>
      <c r="H306" s="105">
        <v>90</v>
      </c>
      <c r="I306" s="105">
        <v>88</v>
      </c>
      <c r="J306" s="105">
        <v>93</v>
      </c>
      <c r="K306" s="114">
        <f t="shared" si="49"/>
        <v>779</v>
      </c>
      <c r="L306" s="114">
        <f t="shared" si="50"/>
        <v>6</v>
      </c>
      <c r="M306" s="115">
        <f>初二8!L42</f>
        <v>4</v>
      </c>
      <c r="N306" s="114">
        <f t="shared" si="51"/>
        <v>4</v>
      </c>
      <c r="O306" s="114">
        <f t="shared" si="52"/>
        <v>5</v>
      </c>
      <c r="P306" s="114">
        <f t="shared" si="53"/>
        <v>10</v>
      </c>
      <c r="Q306" s="114">
        <f t="shared" si="54"/>
        <v>3</v>
      </c>
      <c r="R306" s="114">
        <f t="shared" si="55"/>
        <v>13</v>
      </c>
      <c r="S306" s="114">
        <f t="shared" si="56"/>
        <v>24</v>
      </c>
      <c r="T306" s="114">
        <f t="shared" si="57"/>
        <v>31</v>
      </c>
      <c r="U306" s="114">
        <f t="shared" si="58"/>
        <v>13</v>
      </c>
    </row>
    <row r="307" customHeight="1" spans="1:21">
      <c r="A307" s="103">
        <v>190719</v>
      </c>
      <c r="B307" s="104" t="s">
        <v>338</v>
      </c>
      <c r="C307" s="105">
        <v>96</v>
      </c>
      <c r="D307" s="105">
        <v>106.5</v>
      </c>
      <c r="E307" s="105">
        <v>94.5</v>
      </c>
      <c r="F307" s="105">
        <v>92</v>
      </c>
      <c r="G307" s="105">
        <v>96</v>
      </c>
      <c r="H307" s="105">
        <v>83</v>
      </c>
      <c r="I307" s="105">
        <v>81</v>
      </c>
      <c r="J307" s="105">
        <v>77</v>
      </c>
      <c r="K307" s="114">
        <f t="shared" si="49"/>
        <v>726</v>
      </c>
      <c r="L307" s="114">
        <f t="shared" si="50"/>
        <v>23</v>
      </c>
      <c r="M307" s="115">
        <f>初二8!L43</f>
        <v>8</v>
      </c>
      <c r="N307" s="114">
        <f t="shared" si="51"/>
        <v>33</v>
      </c>
      <c r="O307" s="114">
        <f t="shared" si="52"/>
        <v>13</v>
      </c>
      <c r="P307" s="114">
        <f t="shared" si="53"/>
        <v>35</v>
      </c>
      <c r="Q307" s="114">
        <f t="shared" si="54"/>
        <v>4</v>
      </c>
      <c r="R307" s="114">
        <f t="shared" si="55"/>
        <v>2</v>
      </c>
      <c r="S307" s="114">
        <f t="shared" si="56"/>
        <v>43</v>
      </c>
      <c r="T307" s="114">
        <f t="shared" si="57"/>
        <v>71</v>
      </c>
      <c r="U307" s="114">
        <f t="shared" si="58"/>
        <v>97</v>
      </c>
    </row>
    <row r="308" customHeight="1" spans="1:21">
      <c r="A308" s="103">
        <v>190736</v>
      </c>
      <c r="B308" s="104" t="s">
        <v>339</v>
      </c>
      <c r="C308" s="105">
        <v>102</v>
      </c>
      <c r="D308" s="105">
        <v>120</v>
      </c>
      <c r="E308" s="105">
        <v>100</v>
      </c>
      <c r="F308" s="105">
        <v>95</v>
      </c>
      <c r="G308" s="105">
        <v>90</v>
      </c>
      <c r="H308" s="105">
        <v>95</v>
      </c>
      <c r="I308" s="105">
        <v>94</v>
      </c>
      <c r="J308" s="105">
        <v>100</v>
      </c>
      <c r="K308" s="114">
        <f t="shared" si="49"/>
        <v>796</v>
      </c>
      <c r="L308" s="114">
        <f t="shared" si="50"/>
        <v>3</v>
      </c>
      <c r="M308" s="115">
        <f>初二8!L44</f>
        <v>2</v>
      </c>
      <c r="N308" s="114">
        <f t="shared" si="51"/>
        <v>8</v>
      </c>
      <c r="O308" s="114">
        <f t="shared" si="52"/>
        <v>1</v>
      </c>
      <c r="P308" s="114">
        <f t="shared" si="53"/>
        <v>22</v>
      </c>
      <c r="Q308" s="114">
        <f t="shared" si="54"/>
        <v>2</v>
      </c>
      <c r="R308" s="114">
        <f t="shared" si="55"/>
        <v>18</v>
      </c>
      <c r="S308" s="114">
        <f t="shared" si="56"/>
        <v>9</v>
      </c>
      <c r="T308" s="114">
        <f t="shared" si="57"/>
        <v>8</v>
      </c>
      <c r="U308" s="114">
        <f t="shared" si="58"/>
        <v>1</v>
      </c>
    </row>
    <row r="310" customHeight="1" spans="1:12">
      <c r="A310" s="151"/>
      <c r="B310" s="152" t="s">
        <v>346</v>
      </c>
      <c r="C310" s="153">
        <f t="shared" ref="C310:J310" si="59">SUM(C2:C308)</f>
        <v>22905</v>
      </c>
      <c r="D310" s="153">
        <f t="shared" si="59"/>
        <v>17162.5</v>
      </c>
      <c r="E310" s="153">
        <f t="shared" si="59"/>
        <v>19396.16</v>
      </c>
      <c r="F310" s="153">
        <f t="shared" si="59"/>
        <v>21759</v>
      </c>
      <c r="G310" s="153">
        <f t="shared" si="59"/>
        <v>20368</v>
      </c>
      <c r="H310" s="153">
        <f t="shared" si="59"/>
        <v>17539</v>
      </c>
      <c r="I310" s="143">
        <f t="shared" si="59"/>
        <v>19052</v>
      </c>
      <c r="J310" s="143">
        <f t="shared" si="59"/>
        <v>18744</v>
      </c>
      <c r="L310" s="159"/>
    </row>
    <row r="311" customHeight="1" spans="1:12">
      <c r="A311" s="154"/>
      <c r="B311" s="155" t="s">
        <v>347</v>
      </c>
      <c r="C311" s="156">
        <f t="shared" ref="C311:J311" si="60">AVERAGE(C2:C308)</f>
        <v>75.3453947368421</v>
      </c>
      <c r="D311" s="156">
        <f t="shared" si="60"/>
        <v>57.2083333333333</v>
      </c>
      <c r="E311" s="156">
        <f t="shared" si="60"/>
        <v>64.6538666666667</v>
      </c>
      <c r="F311" s="156">
        <f t="shared" si="60"/>
        <v>72.2890365448505</v>
      </c>
      <c r="G311" s="156">
        <f t="shared" si="60"/>
        <v>67.6677740863787</v>
      </c>
      <c r="H311" s="156">
        <f t="shared" si="60"/>
        <v>58.0761589403973</v>
      </c>
      <c r="I311" s="160">
        <f t="shared" si="60"/>
        <v>63.2956810631229</v>
      </c>
      <c r="J311" s="160">
        <f t="shared" si="60"/>
        <v>62.0662251655629</v>
      </c>
      <c r="L311" s="159"/>
    </row>
    <row r="312" customHeight="1" spans="1:12">
      <c r="A312" s="155"/>
      <c r="B312" s="157" t="s">
        <v>106</v>
      </c>
      <c r="C312" s="156">
        <f>COUNTIF(C2:C308,"&gt;=72")</f>
        <v>194</v>
      </c>
      <c r="D312" s="156">
        <f>COUNTIF(D2:D308,"&gt;=72")</f>
        <v>103</v>
      </c>
      <c r="E312" s="156">
        <f>COUNTIF(E2:E308,"&gt;=72")</f>
        <v>119</v>
      </c>
      <c r="F312" s="156">
        <f>COUNTIF(F2:F308,"&gt;=60")</f>
        <v>254</v>
      </c>
      <c r="G312" s="156">
        <f>COUNTIF(G2:G308,"&gt;=60")</f>
        <v>219</v>
      </c>
      <c r="H312" s="156">
        <f>COUNTIF(H2:H308,"&gt;=60")</f>
        <v>136</v>
      </c>
      <c r="I312" s="160">
        <f>COUNTIF(I2:I308,"&gt;=60")</f>
        <v>180</v>
      </c>
      <c r="J312" s="160">
        <f>COUNTIF(J2:J308,"&gt;=60")</f>
        <v>163</v>
      </c>
      <c r="L312" s="159"/>
    </row>
    <row r="313" customHeight="1" spans="1:12">
      <c r="A313" s="155"/>
      <c r="B313" s="157" t="s">
        <v>107</v>
      </c>
      <c r="C313" s="156">
        <f>COUNTIF(C2:C308,"&gt;=96")</f>
        <v>34</v>
      </c>
      <c r="D313" s="156">
        <f>COUNTIF(D2:D308,"&gt;=96")</f>
        <v>37</v>
      </c>
      <c r="E313" s="156">
        <f>COUNTIF(E2:E308,"&gt;=96")</f>
        <v>33</v>
      </c>
      <c r="F313" s="156">
        <f>COUNTIF(F2:F308,"&gt;=80")</f>
        <v>102</v>
      </c>
      <c r="G313" s="156">
        <f>COUNTIF(G2:G308,"&gt;=80")</f>
        <v>96</v>
      </c>
      <c r="H313" s="156">
        <f>COUNTIF(H2:H308,"&gt;=80")</f>
        <v>59</v>
      </c>
      <c r="I313" s="160">
        <f>COUNTIF(I2:I308,"&gt;=80")</f>
        <v>76</v>
      </c>
      <c r="J313" s="160">
        <f>COUNTIF(J2:J308,"&gt;=80")</f>
        <v>85</v>
      </c>
      <c r="L313" s="159"/>
    </row>
    <row r="314" customHeight="1" spans="1:12">
      <c r="A314" s="155"/>
      <c r="B314" s="157" t="s">
        <v>63</v>
      </c>
      <c r="C314" s="156">
        <f>COUNTIF(C2:C308,"&lt;72")</f>
        <v>110</v>
      </c>
      <c r="D314" s="156">
        <f>COUNTIF(D2:D308,"&lt;72")</f>
        <v>197</v>
      </c>
      <c r="E314" s="156">
        <f>COUNTIF(E2:E308,"&lt;72")</f>
        <v>181</v>
      </c>
      <c r="F314" s="156">
        <f>COUNTIF(F2:F308,"&lt;60")</f>
        <v>47</v>
      </c>
      <c r="G314" s="156">
        <f>COUNTIF(G2:G308,"&lt;60")</f>
        <v>82</v>
      </c>
      <c r="H314" s="156">
        <f>COUNTIF(H2:H308,"&lt;60")</f>
        <v>166</v>
      </c>
      <c r="I314" s="160">
        <f>COUNTIF(I2:I308,"&lt;60")</f>
        <v>121</v>
      </c>
      <c r="J314" s="160">
        <f>COUNTIF(J2:J308,"&lt;60")</f>
        <v>139</v>
      </c>
      <c r="L314" s="159"/>
    </row>
    <row r="315" customHeight="1" spans="1:12">
      <c r="A315" s="155"/>
      <c r="B315" s="155" t="s">
        <v>348</v>
      </c>
      <c r="C315" s="156">
        <f t="shared" ref="C315:J315" si="61">MAX(C2:C308)</f>
        <v>108.5</v>
      </c>
      <c r="D315" s="156">
        <f t="shared" si="61"/>
        <v>120</v>
      </c>
      <c r="E315" s="156">
        <f t="shared" si="61"/>
        <v>112</v>
      </c>
      <c r="F315" s="156">
        <f t="shared" si="61"/>
        <v>98</v>
      </c>
      <c r="G315" s="156">
        <f t="shared" si="61"/>
        <v>97</v>
      </c>
      <c r="H315" s="156">
        <f t="shared" si="61"/>
        <v>100</v>
      </c>
      <c r="I315" s="160">
        <f t="shared" si="61"/>
        <v>98</v>
      </c>
      <c r="J315" s="160">
        <f t="shared" si="61"/>
        <v>100</v>
      </c>
      <c r="L315" s="159"/>
    </row>
    <row r="316" customHeight="1" spans="1:12">
      <c r="A316" s="155"/>
      <c r="B316" s="155" t="s">
        <v>349</v>
      </c>
      <c r="C316" s="156">
        <f t="shared" ref="C316:J316" si="62">MIN(C2:C308)</f>
        <v>3</v>
      </c>
      <c r="D316" s="156">
        <f t="shared" si="62"/>
        <v>3</v>
      </c>
      <c r="E316" s="156">
        <f t="shared" si="62"/>
        <v>17</v>
      </c>
      <c r="F316" s="156">
        <f t="shared" si="62"/>
        <v>12</v>
      </c>
      <c r="G316" s="156">
        <f t="shared" si="62"/>
        <v>6</v>
      </c>
      <c r="H316" s="156">
        <f t="shared" si="62"/>
        <v>4</v>
      </c>
      <c r="I316" s="160">
        <f t="shared" si="62"/>
        <v>5</v>
      </c>
      <c r="J316" s="160">
        <f t="shared" si="62"/>
        <v>8</v>
      </c>
      <c r="L316" s="159"/>
    </row>
    <row r="317" customHeight="1" spans="1:12">
      <c r="A317" s="155"/>
      <c r="B317" s="155" t="s">
        <v>350</v>
      </c>
      <c r="C317" s="156">
        <f t="shared" ref="C317:J317" si="63">COUNT(C2:C308)</f>
        <v>304</v>
      </c>
      <c r="D317" s="156">
        <f t="shared" si="63"/>
        <v>300</v>
      </c>
      <c r="E317" s="156">
        <f t="shared" si="63"/>
        <v>300</v>
      </c>
      <c r="F317" s="156">
        <f t="shared" si="63"/>
        <v>301</v>
      </c>
      <c r="G317" s="156">
        <f t="shared" si="63"/>
        <v>301</v>
      </c>
      <c r="H317" s="156">
        <f t="shared" si="63"/>
        <v>302</v>
      </c>
      <c r="I317" s="160">
        <f t="shared" si="63"/>
        <v>301</v>
      </c>
      <c r="J317" s="160">
        <f t="shared" si="63"/>
        <v>302</v>
      </c>
      <c r="L317" s="159"/>
    </row>
    <row r="318" customHeight="1" spans="1:10">
      <c r="A318" s="158"/>
      <c r="B318" s="155" t="s">
        <v>351</v>
      </c>
      <c r="C318" s="156">
        <f t="shared" ref="C318:J318" si="64">C313/C317*100</f>
        <v>11.1842105263158</v>
      </c>
      <c r="D318" s="156">
        <f t="shared" si="64"/>
        <v>12.3333333333333</v>
      </c>
      <c r="E318" s="156">
        <f t="shared" si="64"/>
        <v>11</v>
      </c>
      <c r="F318" s="156">
        <f t="shared" si="64"/>
        <v>33.8870431893688</v>
      </c>
      <c r="G318" s="156">
        <f t="shared" si="64"/>
        <v>31.8936877076412</v>
      </c>
      <c r="H318" s="156">
        <f t="shared" si="64"/>
        <v>19.5364238410596</v>
      </c>
      <c r="I318" s="160">
        <f t="shared" si="64"/>
        <v>25.2491694352159</v>
      </c>
      <c r="J318" s="160">
        <f t="shared" si="64"/>
        <v>28.1456953642384</v>
      </c>
    </row>
    <row r="319" customHeight="1" spans="1:12">
      <c r="A319" s="158"/>
      <c r="B319" s="155" t="s">
        <v>352</v>
      </c>
      <c r="C319" s="156">
        <f t="shared" ref="C319:J319" si="65">C312/C317*100</f>
        <v>63.8157894736842</v>
      </c>
      <c r="D319" s="156">
        <f t="shared" si="65"/>
        <v>34.3333333333333</v>
      </c>
      <c r="E319" s="156">
        <f t="shared" si="65"/>
        <v>39.6666666666667</v>
      </c>
      <c r="F319" s="156">
        <f t="shared" si="65"/>
        <v>84.3853820598007</v>
      </c>
      <c r="G319" s="156">
        <f t="shared" si="65"/>
        <v>72.7574750830565</v>
      </c>
      <c r="H319" s="156">
        <f t="shared" si="65"/>
        <v>45.0331125827815</v>
      </c>
      <c r="I319" s="160">
        <f t="shared" si="65"/>
        <v>59.8006644518272</v>
      </c>
      <c r="J319" s="160">
        <f t="shared" si="65"/>
        <v>53.9735099337748</v>
      </c>
      <c r="L319" s="161"/>
    </row>
    <row r="320" customHeight="1" spans="2:16">
      <c r="B320" t="s">
        <v>353</v>
      </c>
      <c r="C320" s="156">
        <f>初二1!C49</f>
        <v>12.8205128205128</v>
      </c>
      <c r="D320" s="156">
        <f>初二1!D49</f>
        <v>15.3846153846154</v>
      </c>
      <c r="E320" s="156">
        <f>初二1!E49</f>
        <v>5.12820512820513</v>
      </c>
      <c r="F320" s="156">
        <f>初二1!F49</f>
        <v>28.2051282051282</v>
      </c>
      <c r="G320" s="156">
        <f>初二1!G49</f>
        <v>33.3333333333333</v>
      </c>
      <c r="H320" s="156">
        <f>初二1!H49</f>
        <v>25.6410256410256</v>
      </c>
      <c r="I320" s="160">
        <f>初二1!I49</f>
        <v>23.0769230769231</v>
      </c>
      <c r="J320" s="160">
        <f>初二1!J49</f>
        <v>25.6410256410256</v>
      </c>
      <c r="L320" s="156"/>
      <c r="M320" s="156"/>
      <c r="N320" s="156"/>
      <c r="O320" s="156"/>
      <c r="P320" s="156"/>
    </row>
    <row r="321" customHeight="1" spans="2:16">
      <c r="B321" t="s">
        <v>354</v>
      </c>
      <c r="C321" s="156">
        <f>初二1!C50</f>
        <v>76.9230769230769</v>
      </c>
      <c r="D321" s="156">
        <f>初二1!D50</f>
        <v>35.8974358974359</v>
      </c>
      <c r="E321" s="156">
        <f>初二1!E50</f>
        <v>30.7692307692308</v>
      </c>
      <c r="F321" s="156">
        <f>初二1!F50</f>
        <v>82.051282051282</v>
      </c>
      <c r="G321" s="156">
        <f>初二1!G50</f>
        <v>82.051282051282</v>
      </c>
      <c r="H321" s="156">
        <f>初二1!H50</f>
        <v>61.5384615384615</v>
      </c>
      <c r="I321" s="160">
        <f>初二1!I50</f>
        <v>58.974358974359</v>
      </c>
      <c r="J321" s="160">
        <f>初二1!J50</f>
        <v>64.1025641025641</v>
      </c>
      <c r="L321" s="156"/>
      <c r="M321" s="156"/>
      <c r="N321" s="156"/>
      <c r="O321" s="156"/>
      <c r="P321" s="156"/>
    </row>
    <row r="322" customHeight="1" spans="2:16">
      <c r="B322" t="s">
        <v>355</v>
      </c>
      <c r="C322" s="156">
        <f>初二1!C42</f>
        <v>82.1410256410256</v>
      </c>
      <c r="D322" s="156">
        <f>初二1!D42</f>
        <v>63.5384615384615</v>
      </c>
      <c r="E322" s="156">
        <f>初二1!E42</f>
        <v>63.4615384615385</v>
      </c>
      <c r="F322" s="156">
        <f>初二1!F42</f>
        <v>71.3846153846154</v>
      </c>
      <c r="G322" s="156">
        <f>初二1!G42</f>
        <v>69.974358974359</v>
      </c>
      <c r="H322" s="156">
        <f>初二1!H42</f>
        <v>65.0512820512821</v>
      </c>
      <c r="I322" s="160">
        <f>初二1!I42</f>
        <v>62.0769230769231</v>
      </c>
      <c r="J322" s="160">
        <f>初二1!J42</f>
        <v>64.6666666666667</v>
      </c>
      <c r="L322" s="156"/>
      <c r="M322" s="156"/>
      <c r="N322" s="156"/>
      <c r="O322" s="156"/>
      <c r="P322" s="156"/>
    </row>
    <row r="323" customHeight="1" spans="2:16">
      <c r="B323" s="162" t="s">
        <v>356</v>
      </c>
      <c r="C323" s="163">
        <f>初二2!C46</f>
        <v>5.71428571428571</v>
      </c>
      <c r="D323" s="163">
        <f>初二2!D46</f>
        <v>8.57142857142857</v>
      </c>
      <c r="E323" s="163">
        <f>初二2!E46</f>
        <v>0</v>
      </c>
      <c r="F323" s="163">
        <f>初二2!F46</f>
        <v>11.4285714285714</v>
      </c>
      <c r="G323" s="163">
        <f>初二2!G46</f>
        <v>17.1428571428571</v>
      </c>
      <c r="H323" s="163">
        <f>初二2!H46</f>
        <v>0</v>
      </c>
      <c r="I323" s="165">
        <f>初二2!I46</f>
        <v>0</v>
      </c>
      <c r="J323" s="165">
        <f>初二2!J46</f>
        <v>14.2857142857143</v>
      </c>
      <c r="K323" s="162"/>
      <c r="L323" s="163"/>
      <c r="M323" s="163"/>
      <c r="N323" s="163"/>
      <c r="O323" s="163"/>
      <c r="P323" s="163"/>
    </row>
    <row r="324" customHeight="1" spans="2:16">
      <c r="B324" s="162" t="s">
        <v>357</v>
      </c>
      <c r="C324" s="163">
        <f>初二2!C47</f>
        <v>40</v>
      </c>
      <c r="D324" s="163">
        <f>初二2!D47</f>
        <v>20</v>
      </c>
      <c r="E324" s="163">
        <f>初二2!E47</f>
        <v>14.2857142857143</v>
      </c>
      <c r="F324" s="163">
        <f>初二2!F47</f>
        <v>74.2857142857143</v>
      </c>
      <c r="G324" s="163">
        <f>初二2!G47</f>
        <v>60</v>
      </c>
      <c r="H324" s="163">
        <f>初二2!H47</f>
        <v>20</v>
      </c>
      <c r="I324" s="165">
        <f>初二2!I47</f>
        <v>17.1428571428571</v>
      </c>
      <c r="J324" s="165">
        <f>初二2!J47</f>
        <v>25.7142857142857</v>
      </c>
      <c r="K324" s="162"/>
      <c r="L324" s="163"/>
      <c r="M324" s="163"/>
      <c r="N324" s="163"/>
      <c r="O324" s="163"/>
      <c r="P324" s="163"/>
    </row>
    <row r="325" customHeight="1" spans="2:16">
      <c r="B325" s="162" t="s">
        <v>358</v>
      </c>
      <c r="C325" s="163">
        <f>初二2!C39</f>
        <v>67.8142857142857</v>
      </c>
      <c r="D325" s="163">
        <f>初二2!D39</f>
        <v>43.6428571428571</v>
      </c>
      <c r="E325" s="163">
        <f>初二2!E39</f>
        <v>52.3142857142857</v>
      </c>
      <c r="F325" s="163">
        <f>初二2!F39</f>
        <v>64.8857142857143</v>
      </c>
      <c r="G325" s="163">
        <f>初二2!G39</f>
        <v>60.9714285714286</v>
      </c>
      <c r="H325" s="163">
        <f>初二2!H39</f>
        <v>43</v>
      </c>
      <c r="I325" s="165">
        <f>初二2!I39</f>
        <v>46</v>
      </c>
      <c r="J325" s="165">
        <f>初二2!J39</f>
        <v>51.1428571428571</v>
      </c>
      <c r="K325" s="162"/>
      <c r="L325" s="163"/>
      <c r="M325" s="163"/>
      <c r="N325" s="163"/>
      <c r="O325" s="163"/>
      <c r="P325" s="163"/>
    </row>
    <row r="326" customHeight="1" spans="2:16">
      <c r="B326" t="s">
        <v>359</v>
      </c>
      <c r="C326" s="156">
        <f>初二3!C50</f>
        <v>32.5</v>
      </c>
      <c r="D326" s="156">
        <f>初二3!D50</f>
        <v>25</v>
      </c>
      <c r="E326" s="156">
        <f>初二3!E50</f>
        <v>40</v>
      </c>
      <c r="F326" s="156">
        <f>初二3!F50</f>
        <v>58.974358974359</v>
      </c>
      <c r="G326" s="156">
        <f>初二3!G50</f>
        <v>58.974358974359</v>
      </c>
      <c r="H326" s="156">
        <f>初二3!H50</f>
        <v>55</v>
      </c>
      <c r="I326" s="160">
        <f>初二3!I50</f>
        <v>55</v>
      </c>
      <c r="J326" s="160">
        <f>初二3!J50</f>
        <v>69.2307692307692</v>
      </c>
      <c r="L326" s="156"/>
      <c r="M326" s="156"/>
      <c r="N326" s="156"/>
      <c r="O326" s="156"/>
      <c r="P326" s="156"/>
    </row>
    <row r="327" customHeight="1" spans="2:16">
      <c r="B327" t="s">
        <v>360</v>
      </c>
      <c r="C327" s="156">
        <f>初二3!C51</f>
        <v>95</v>
      </c>
      <c r="D327" s="156">
        <f>初二3!D51</f>
        <v>70</v>
      </c>
      <c r="E327" s="156">
        <f>初二3!E51</f>
        <v>85</v>
      </c>
      <c r="F327" s="156">
        <f>初二3!F51</f>
        <v>97.4358974358974</v>
      </c>
      <c r="G327" s="156">
        <f>初二3!G51</f>
        <v>89.7435897435898</v>
      </c>
      <c r="H327" s="156">
        <f>初二3!H51</f>
        <v>70</v>
      </c>
      <c r="I327" s="160">
        <f>初二3!I51</f>
        <v>90</v>
      </c>
      <c r="J327" s="160">
        <f>初二3!J51</f>
        <v>84.6153846153846</v>
      </c>
      <c r="L327" s="156"/>
      <c r="M327" s="156"/>
      <c r="N327" s="156"/>
      <c r="O327" s="156"/>
      <c r="P327" s="156"/>
    </row>
    <row r="328" customHeight="1" spans="2:16">
      <c r="B328" t="s">
        <v>361</v>
      </c>
      <c r="C328" s="156">
        <f>初二3!C43</f>
        <v>90.0875</v>
      </c>
      <c r="D328" s="156">
        <f>初二3!D43</f>
        <v>78.325</v>
      </c>
      <c r="E328" s="156">
        <f>初二3!E43</f>
        <v>87.125</v>
      </c>
      <c r="F328" s="156">
        <f>初二3!F43</f>
        <v>79.5897435897436</v>
      </c>
      <c r="G328" s="156">
        <f>初二3!G43</f>
        <v>76.8461538461538</v>
      </c>
      <c r="H328" s="156">
        <f>初二3!H43</f>
        <v>75.45</v>
      </c>
      <c r="I328" s="160">
        <f>初二3!I43</f>
        <v>78.2</v>
      </c>
      <c r="J328" s="160">
        <f>初二3!J43</f>
        <v>79.8461538461538</v>
      </c>
      <c r="L328" s="156"/>
      <c r="M328" s="156"/>
      <c r="N328" s="156"/>
      <c r="O328" s="156"/>
      <c r="P328" s="156"/>
    </row>
    <row r="329" customHeight="1" spans="2:16">
      <c r="B329" s="162" t="s">
        <v>362</v>
      </c>
      <c r="C329" s="163">
        <f>初二4!C48</f>
        <v>5.26315789473684</v>
      </c>
      <c r="D329" s="163">
        <f>初二4!D48</f>
        <v>5.26315789473684</v>
      </c>
      <c r="E329" s="163">
        <f>初二4!E48</f>
        <v>2.63157894736842</v>
      </c>
      <c r="F329" s="163">
        <f>初二4!F48</f>
        <v>13.1578947368421</v>
      </c>
      <c r="G329" s="163">
        <f>初二4!G48</f>
        <v>21.0526315789474</v>
      </c>
      <c r="H329" s="163">
        <f>初二4!H48</f>
        <v>10.5263157894737</v>
      </c>
      <c r="I329" s="165">
        <f>初二4!I48</f>
        <v>23.6842105263158</v>
      </c>
      <c r="J329" s="165">
        <f>初二4!J48</f>
        <v>10.5263157894737</v>
      </c>
      <c r="K329" s="162"/>
      <c r="L329" s="163"/>
      <c r="M329" s="163"/>
      <c r="N329" s="163"/>
      <c r="O329" s="163"/>
      <c r="P329" s="163"/>
    </row>
    <row r="330" customHeight="1" spans="2:16">
      <c r="B330" s="162" t="s">
        <v>363</v>
      </c>
      <c r="C330" s="163">
        <f>初二4!C49</f>
        <v>68.4210526315789</v>
      </c>
      <c r="D330" s="163">
        <f>初二4!D49</f>
        <v>21.0526315789474</v>
      </c>
      <c r="E330" s="163">
        <f>初二4!E49</f>
        <v>28.9473684210526</v>
      </c>
      <c r="F330" s="163">
        <f>初二4!F49</f>
        <v>71.0526315789474</v>
      </c>
      <c r="G330" s="163">
        <f>初二4!G49</f>
        <v>55.2631578947368</v>
      </c>
      <c r="H330" s="163">
        <f>初二4!H49</f>
        <v>36.8421052631579</v>
      </c>
      <c r="I330" s="165">
        <f>初二4!I49</f>
        <v>52.6315789473684</v>
      </c>
      <c r="J330" s="165">
        <f>初二4!J49</f>
        <v>39.4736842105263</v>
      </c>
      <c r="K330" s="162"/>
      <c r="L330" s="163"/>
      <c r="M330" s="163"/>
      <c r="N330" s="163"/>
      <c r="O330" s="163"/>
      <c r="P330" s="163"/>
    </row>
    <row r="331" customHeight="1" spans="2:16">
      <c r="B331" s="162" t="s">
        <v>364</v>
      </c>
      <c r="C331" s="163">
        <f>初二4!C41</f>
        <v>72.6578947368421</v>
      </c>
      <c r="D331" s="163">
        <f>初二4!D41</f>
        <v>49.4736842105263</v>
      </c>
      <c r="E331" s="163">
        <f>初二4!E41</f>
        <v>55.3026315789474</v>
      </c>
      <c r="F331" s="163">
        <f>初二4!F41</f>
        <v>63.1578947368421</v>
      </c>
      <c r="G331" s="163">
        <f>初二4!G41</f>
        <v>60.5789473684211</v>
      </c>
      <c r="H331" s="163">
        <f>初二4!H41</f>
        <v>51.5263157894737</v>
      </c>
      <c r="I331" s="165">
        <f>初二4!I41</f>
        <v>61.1052631578947</v>
      </c>
      <c r="J331" s="165">
        <f>初二4!J41</f>
        <v>50.5263157894737</v>
      </c>
      <c r="K331" s="162"/>
      <c r="L331" s="163"/>
      <c r="M331" s="163"/>
      <c r="N331" s="163"/>
      <c r="O331" s="163"/>
      <c r="P331" s="163"/>
    </row>
    <row r="332" customHeight="1" spans="2:16">
      <c r="B332" t="s">
        <v>365</v>
      </c>
      <c r="C332" s="164">
        <f>初二5!C48</f>
        <v>2.63157894736842</v>
      </c>
      <c r="D332" s="164">
        <f>初二5!D48</f>
        <v>5.55555555555556</v>
      </c>
      <c r="E332" s="164">
        <f>初二5!E48</f>
        <v>2.77777777777778</v>
      </c>
      <c r="F332" s="164">
        <f>初二5!F48</f>
        <v>35.1351351351351</v>
      </c>
      <c r="G332" s="164">
        <f>初二5!G48</f>
        <v>35.1351351351351</v>
      </c>
      <c r="H332" s="164">
        <f>初二5!H48</f>
        <v>16.2162162162162</v>
      </c>
      <c r="I332" s="166">
        <f>初二5!I48</f>
        <v>44.4444444444444</v>
      </c>
      <c r="J332" s="166">
        <f>初二5!J48</f>
        <v>32.4324324324324</v>
      </c>
      <c r="L332" s="58"/>
      <c r="M332" s="58"/>
      <c r="N332" s="58"/>
      <c r="O332" s="58"/>
      <c r="P332" s="58"/>
    </row>
    <row r="333" customHeight="1" spans="2:10">
      <c r="B333" t="s">
        <v>366</v>
      </c>
      <c r="C333" s="164">
        <f>初二5!C49</f>
        <v>50</v>
      </c>
      <c r="D333" s="164">
        <f>初二5!D49</f>
        <v>33.3333333333333</v>
      </c>
      <c r="E333" s="164">
        <f>初二5!E49</f>
        <v>33.3333333333333</v>
      </c>
      <c r="F333" s="164">
        <f>初二5!F49</f>
        <v>75.6756756756757</v>
      </c>
      <c r="G333" s="164">
        <f>初二5!G49</f>
        <v>70.2702702702703</v>
      </c>
      <c r="H333" s="164">
        <f>初二5!H49</f>
        <v>43.2432432432432</v>
      </c>
      <c r="I333" s="166">
        <f>初二5!I49</f>
        <v>80.5555555555556</v>
      </c>
      <c r="J333" s="166">
        <f>初二5!J49</f>
        <v>59.4594594594595</v>
      </c>
    </row>
    <row r="334" customHeight="1" spans="2:10">
      <c r="B334" t="s">
        <v>367</v>
      </c>
      <c r="C334" s="156">
        <f>初二5!C41</f>
        <v>67.3289473684211</v>
      </c>
      <c r="D334" s="156">
        <f>初二5!D41</f>
        <v>51.4305555555556</v>
      </c>
      <c r="E334" s="156">
        <f>初二5!E41</f>
        <v>64.2402777777778</v>
      </c>
      <c r="F334" s="156">
        <f>初二5!F41</f>
        <v>72.5675675675676</v>
      </c>
      <c r="G334" s="156">
        <f>初二5!G41</f>
        <v>67.972972972973</v>
      </c>
      <c r="H334" s="156">
        <f>初二5!H41</f>
        <v>57.5675675675676</v>
      </c>
      <c r="I334" s="160">
        <f>初二5!I41</f>
        <v>72.6388888888889</v>
      </c>
      <c r="J334" s="160">
        <f>初二5!J41</f>
        <v>64.945945945946</v>
      </c>
    </row>
    <row r="335" customHeight="1" spans="2:10">
      <c r="B335" s="162" t="s">
        <v>368</v>
      </c>
      <c r="C335" s="163">
        <f>初二6!C47</f>
        <v>2.7027027027027</v>
      </c>
      <c r="D335" s="163">
        <f>初二6!D47</f>
        <v>5.40540540540541</v>
      </c>
      <c r="E335" s="163">
        <f>初二6!E47</f>
        <v>10.8108108108108</v>
      </c>
      <c r="F335" s="163">
        <f>初二6!F47</f>
        <v>37.8378378378378</v>
      </c>
      <c r="G335" s="163">
        <f>初二6!G47</f>
        <v>24.3243243243243</v>
      </c>
      <c r="H335" s="163">
        <f>初二6!H47</f>
        <v>13.5135135135135</v>
      </c>
      <c r="I335" s="165">
        <f>初二6!I47</f>
        <v>18.9189189189189</v>
      </c>
      <c r="J335" s="165">
        <f>初二6!J47</f>
        <v>18.9189189189189</v>
      </c>
    </row>
    <row r="336" customHeight="1" spans="2:10">
      <c r="B336" s="162" t="s">
        <v>369</v>
      </c>
      <c r="C336" s="163">
        <f>初二6!C48</f>
        <v>54.0540540540541</v>
      </c>
      <c r="D336" s="163">
        <f>初二6!D48</f>
        <v>24.3243243243243</v>
      </c>
      <c r="E336" s="163">
        <f>初二6!E48</f>
        <v>48.6486486486487</v>
      </c>
      <c r="F336" s="163">
        <f>初二6!F48</f>
        <v>91.8918918918919</v>
      </c>
      <c r="G336" s="163">
        <f>初二6!G48</f>
        <v>67.5675675675676</v>
      </c>
      <c r="H336" s="163">
        <f>初二6!H48</f>
        <v>37.8378378378378</v>
      </c>
      <c r="I336" s="165">
        <f>初二6!I48</f>
        <v>67.5675675675676</v>
      </c>
      <c r="J336" s="165">
        <f>初二6!J48</f>
        <v>56.7567567567568</v>
      </c>
    </row>
    <row r="337" customHeight="1" spans="2:10">
      <c r="B337" s="162" t="s">
        <v>370</v>
      </c>
      <c r="C337" s="163">
        <f>初二6!C40</f>
        <v>70.3108108108108</v>
      </c>
      <c r="D337" s="163">
        <f>初二6!D40</f>
        <v>55.9459459459459</v>
      </c>
      <c r="E337" s="163">
        <f>初二6!E40</f>
        <v>72.3108108108108</v>
      </c>
      <c r="F337" s="163">
        <f>初二6!F40</f>
        <v>73.9189189189189</v>
      </c>
      <c r="G337" s="163">
        <f>初二6!G40</f>
        <v>64.5945945945946</v>
      </c>
      <c r="H337" s="163">
        <f>初二6!H40</f>
        <v>56.4864864864865</v>
      </c>
      <c r="I337" s="165">
        <f>初二6!I40</f>
        <v>63.0810810810811</v>
      </c>
      <c r="J337" s="165">
        <f>初二6!J40</f>
        <v>62.3243243243243</v>
      </c>
    </row>
    <row r="338" customHeight="1" spans="2:10">
      <c r="B338" t="s">
        <v>371</v>
      </c>
      <c r="C338" s="156">
        <f>初二7!C46</f>
        <v>0</v>
      </c>
      <c r="D338" s="156">
        <f>初二7!D46</f>
        <v>2.94117647058823</v>
      </c>
      <c r="E338" s="156">
        <f>初二7!E46</f>
        <v>0</v>
      </c>
      <c r="F338" s="156">
        <f>初二7!F46</f>
        <v>28.5714285714286</v>
      </c>
      <c r="G338" s="156">
        <f>初二7!G46</f>
        <v>22.8571428571429</v>
      </c>
      <c r="H338" s="156">
        <f>初二7!H46</f>
        <v>2.94117647058823</v>
      </c>
      <c r="I338" s="160">
        <f>初二7!I46</f>
        <v>5.88235294117647</v>
      </c>
      <c r="J338" s="160">
        <f>初二7!J46</f>
        <v>20</v>
      </c>
    </row>
    <row r="339" customHeight="1" spans="2:10">
      <c r="B339" t="s">
        <v>372</v>
      </c>
      <c r="C339" s="156">
        <f>初二7!C47</f>
        <v>60</v>
      </c>
      <c r="D339" s="156">
        <f>初二7!D47</f>
        <v>26.4705882352941</v>
      </c>
      <c r="E339" s="156">
        <f>初二7!E47</f>
        <v>17.6470588235294</v>
      </c>
      <c r="F339" s="156">
        <f>初二7!F47</f>
        <v>85.7142857142857</v>
      </c>
      <c r="G339" s="156">
        <f>初二7!G47</f>
        <v>68.5714285714286</v>
      </c>
      <c r="H339" s="156">
        <f>初二7!H47</f>
        <v>23.5294117647059</v>
      </c>
      <c r="I339" s="160">
        <f>初二7!I47</f>
        <v>47.0588235294118</v>
      </c>
      <c r="J339" s="160">
        <f>初二7!J47</f>
        <v>42.8571428571429</v>
      </c>
    </row>
    <row r="340" customHeight="1" spans="2:10">
      <c r="B340" t="s">
        <v>373</v>
      </c>
      <c r="C340" s="156">
        <f>初二7!C39</f>
        <v>71.5142857142857</v>
      </c>
      <c r="D340" s="156">
        <f>初二7!D39</f>
        <v>48.7058823529412</v>
      </c>
      <c r="E340" s="156">
        <f>初二7!E39</f>
        <v>49.0441176470588</v>
      </c>
      <c r="F340" s="156">
        <f>初二7!F39</f>
        <v>74.0285714285714</v>
      </c>
      <c r="G340" s="156">
        <f>初二7!G39</f>
        <v>65.2571428571429</v>
      </c>
      <c r="H340" s="156">
        <f>初二7!H39</f>
        <v>48.1176470588235</v>
      </c>
      <c r="I340" s="160">
        <f>初二7!I39</f>
        <v>56.5882352941176</v>
      </c>
      <c r="J340" s="160">
        <f>初二7!J39</f>
        <v>58.0571428571429</v>
      </c>
    </row>
    <row r="341" customHeight="1" spans="2:10">
      <c r="B341" s="162" t="s">
        <v>374</v>
      </c>
      <c r="C341" s="163">
        <f>初二8!C53</f>
        <v>23.8095238095238</v>
      </c>
      <c r="D341" s="163">
        <f>初二8!D53</f>
        <v>26.8292682926829</v>
      </c>
      <c r="E341" s="163">
        <f>初二8!E53</f>
        <v>21.9512195121951</v>
      </c>
      <c r="F341" s="163">
        <f>初二8!F53</f>
        <v>53.6585365853659</v>
      </c>
      <c r="G341" s="163">
        <f>初二8!G53</f>
        <v>39.0243902439024</v>
      </c>
      <c r="H341" s="163">
        <f>初二8!H53</f>
        <v>26.1904761904762</v>
      </c>
      <c r="I341" s="165">
        <f>初二8!I53</f>
        <v>26.1904761904762</v>
      </c>
      <c r="J341" s="165">
        <f>初二8!J53</f>
        <v>30.952380952381</v>
      </c>
    </row>
    <row r="342" customHeight="1" spans="2:10">
      <c r="B342" s="162" t="s">
        <v>375</v>
      </c>
      <c r="C342" s="163">
        <f>初二8!C54</f>
        <v>61.9047619047619</v>
      </c>
      <c r="D342" s="163">
        <f>初二8!D54</f>
        <v>39.0243902439024</v>
      </c>
      <c r="E342" s="163">
        <f>初二8!E54</f>
        <v>51.219512195122</v>
      </c>
      <c r="F342" s="163">
        <f>初二8!F54</f>
        <v>95.1219512195122</v>
      </c>
      <c r="G342" s="163">
        <f>初二8!G54</f>
        <v>85.3658536585366</v>
      </c>
      <c r="H342" s="163">
        <f>初二8!H54</f>
        <v>59.5238095238095</v>
      </c>
      <c r="I342" s="165">
        <f>初二8!I54</f>
        <v>59.5238095238095</v>
      </c>
      <c r="J342" s="165">
        <f>初二8!J54</f>
        <v>54.7619047619048</v>
      </c>
    </row>
    <row r="343" customHeight="1" spans="2:10">
      <c r="B343" s="162" t="s">
        <v>376</v>
      </c>
      <c r="C343" s="163">
        <f>初二8!C46</f>
        <v>78.5833333333333</v>
      </c>
      <c r="D343" s="163">
        <f>初二8!D46</f>
        <v>62.5975609756098</v>
      </c>
      <c r="E343" s="163">
        <f>初二8!E46</f>
        <v>69.4634146341463</v>
      </c>
      <c r="F343" s="163">
        <f>初二8!F46</f>
        <v>77.780487804878</v>
      </c>
      <c r="G343" s="163">
        <f>初二8!G46</f>
        <v>73.5853658536585</v>
      </c>
      <c r="H343" s="163">
        <f>初二8!H46</f>
        <v>63.4523809523809</v>
      </c>
      <c r="I343" s="165">
        <f>初二8!I46</f>
        <v>64.2380952380952</v>
      </c>
      <c r="J343" s="165">
        <f>初二8!J46</f>
        <v>63.2619047619048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初二1</vt:lpstr>
      <vt:lpstr>初二2</vt:lpstr>
      <vt:lpstr>初二3</vt:lpstr>
      <vt:lpstr>初二4</vt:lpstr>
      <vt:lpstr>初二5</vt:lpstr>
      <vt:lpstr>初二6</vt:lpstr>
      <vt:lpstr>初二7</vt:lpstr>
      <vt:lpstr>初二8</vt:lpstr>
      <vt:lpstr>总表</vt:lpstr>
      <vt:lpstr>Sheet1</vt:lpstr>
      <vt:lpstr>总表2</vt:lpstr>
      <vt:lpstr>按名次</vt:lpstr>
      <vt:lpstr>综合排名</vt:lpstr>
      <vt:lpstr>优秀率排名</vt:lpstr>
      <vt:lpstr>及格率排名</vt:lpstr>
      <vt:lpstr>平均分排名</vt:lpstr>
      <vt:lpstr>准考证号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tigar1415110411</cp:lastModifiedBy>
  <dcterms:created xsi:type="dcterms:W3CDTF">1996-12-17T17:32:00Z</dcterms:created>
  <cp:lastPrinted>2019-10-15T00:56:00Z</cp:lastPrinted>
  <dcterms:modified xsi:type="dcterms:W3CDTF">2020-10-14T14:23:34Z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