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calcMode="manual" concurrentCalc="0"/>
</workbook>
</file>

<file path=xl/calcChain.xml><?xml version="1.0" encoding="utf-8"?>
<calcChain xmlns="http://schemas.openxmlformats.org/spreadsheetml/2006/main">
  <c r="I21" i="1" l="1"/>
  <c r="N21" i="1"/>
  <c r="O21" i="1"/>
  <c r="L21" i="1"/>
  <c r="F21" i="1"/>
  <c r="H21" i="1"/>
  <c r="I20" i="1"/>
  <c r="O20" i="1"/>
  <c r="L20" i="1"/>
  <c r="F20" i="1"/>
  <c r="H20" i="1"/>
  <c r="I19" i="1"/>
  <c r="O19" i="1"/>
  <c r="N19" i="1"/>
  <c r="L19" i="1"/>
  <c r="F19" i="1"/>
  <c r="H19" i="1"/>
  <c r="O18" i="1"/>
  <c r="L18" i="1"/>
  <c r="I18" i="1"/>
  <c r="F18" i="1"/>
  <c r="H18" i="1"/>
</calcChain>
</file>

<file path=xl/sharedStrings.xml><?xml version="1.0" encoding="utf-8"?>
<sst xmlns="http://schemas.openxmlformats.org/spreadsheetml/2006/main" count="79" uniqueCount="51">
  <si>
    <t>序号</t>
  </si>
  <si>
    <t>姓名</t>
  </si>
  <si>
    <t>数量</t>
  </si>
  <si>
    <t>总计</t>
  </si>
  <si>
    <t>备注</t>
  </si>
  <si>
    <t>奖金</t>
  </si>
  <si>
    <t>朱昭颖</t>
  </si>
  <si>
    <t>带一新人</t>
  </si>
  <si>
    <t>肖政</t>
  </si>
  <si>
    <t>带2新人</t>
  </si>
  <si>
    <t>2020.5月</t>
    <phoneticPr fontId="4" type="noConversion"/>
  </si>
  <si>
    <r>
      <rPr>
        <b/>
        <sz val="12"/>
        <rFont val="宋体"/>
        <family val="3"/>
        <charset val="134"/>
      </rPr>
      <t>志诚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小米项目</t>
    </r>
    <r>
      <rPr>
        <b/>
        <sz val="12"/>
        <rFont val="Arial"/>
        <family val="2"/>
      </rPr>
      <t>ODC</t>
    </r>
    <r>
      <rPr>
        <b/>
        <sz val="12"/>
        <rFont val="宋体"/>
        <family val="3"/>
        <charset val="134"/>
      </rPr>
      <t>奖金</t>
    </r>
    <phoneticPr fontId="4" type="noConversion"/>
  </si>
  <si>
    <r>
      <t>带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新人</t>
    </r>
  </si>
  <si>
    <t>2020.6月</t>
    <phoneticPr fontId="4" type="noConversion"/>
  </si>
  <si>
    <r>
      <t>志诚</t>
    </r>
    <r>
      <rPr>
        <b/>
        <sz val="12"/>
        <rFont val="Arial"/>
        <family val="2"/>
      </rPr>
      <t>-</t>
    </r>
    <r>
      <rPr>
        <b/>
        <sz val="12"/>
        <rFont val="微软雅黑"/>
        <family val="2"/>
        <charset val="134"/>
      </rPr>
      <t>小米项目</t>
    </r>
    <r>
      <rPr>
        <b/>
        <sz val="12"/>
        <rFont val="Arial"/>
        <family val="2"/>
      </rPr>
      <t>ODC7</t>
    </r>
    <r>
      <rPr>
        <b/>
        <sz val="12"/>
        <rFont val="微软雅黑"/>
        <family val="2"/>
        <charset val="134"/>
      </rPr>
      <t>月奖金</t>
    </r>
  </si>
  <si>
    <t>入职时间</t>
  </si>
  <si>
    <t>7月数量</t>
  </si>
  <si>
    <t>6月汇入</t>
  </si>
  <si>
    <t>本月计算</t>
  </si>
  <si>
    <t>汇入次月</t>
  </si>
  <si>
    <t>应发奖金</t>
  </si>
  <si>
    <t>原绩效</t>
  </si>
  <si>
    <t>本月扣分</t>
  </si>
  <si>
    <t>现绩效</t>
  </si>
  <si>
    <t>扣减绩效奖金</t>
  </si>
  <si>
    <t>系数</t>
  </si>
  <si>
    <t>实发奖金</t>
  </si>
  <si>
    <r>
      <t>上月未完成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欠</t>
    </r>
    <r>
      <rPr>
        <sz val="10"/>
        <rFont val="Arial"/>
        <family val="2"/>
      </rPr>
      <t>1;</t>
    </r>
    <r>
      <rPr>
        <sz val="10"/>
        <rFont val="微软雅黑"/>
        <family val="2"/>
        <charset val="134"/>
      </rPr>
      <t>带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新人(</t>
    </r>
    <r>
      <rPr>
        <sz val="10"/>
        <rFont val="宋体"/>
        <family val="3"/>
        <charset val="134"/>
      </rPr>
      <t>第一月半月</t>
    </r>
    <r>
      <rPr>
        <sz val="10"/>
        <rFont val="Arial"/>
        <family val="2"/>
      </rPr>
      <t>;</t>
    </r>
    <r>
      <rPr>
        <sz val="10"/>
        <rFont val="宋体"/>
        <family val="3"/>
        <charset val="134"/>
      </rPr>
      <t>第三月</t>
    </r>
    <r>
      <rPr>
        <sz val="10"/>
        <rFont val="Arial"/>
        <family val="2"/>
      </rPr>
      <t>)</t>
    </r>
  </si>
  <si>
    <r>
      <t>带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新人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第一月半月</t>
    </r>
    <r>
      <rPr>
        <sz val="10"/>
        <rFont val="Arial"/>
        <family val="2"/>
      </rPr>
      <t>)</t>
    </r>
  </si>
  <si>
    <t>张雨欣</t>
  </si>
  <si>
    <t>带一新人(第一月)</t>
  </si>
  <si>
    <t>刘欢</t>
  </si>
  <si>
    <t>合计</t>
  </si>
  <si>
    <t>负数不发</t>
  </si>
  <si>
    <t>2020.7月</t>
    <phoneticPr fontId="4" type="noConversion"/>
  </si>
  <si>
    <t>2020.8月</t>
    <phoneticPr fontId="4" type="noConversion"/>
  </si>
  <si>
    <t>入职时间</t>
    <phoneticPr fontId="12" type="noConversion"/>
  </si>
  <si>
    <t>8月数量</t>
    <phoneticPr fontId="12" type="noConversion"/>
  </si>
  <si>
    <t>7月汇入</t>
    <phoneticPr fontId="12" type="noConversion"/>
  </si>
  <si>
    <t>本月计算</t>
    <phoneticPr fontId="12" type="noConversion"/>
  </si>
  <si>
    <t>汇入次月</t>
    <phoneticPr fontId="12" type="noConversion"/>
  </si>
  <si>
    <t>应发奖金</t>
    <phoneticPr fontId="12" type="noConversion"/>
  </si>
  <si>
    <t>原绩效</t>
    <phoneticPr fontId="12" type="noConversion"/>
  </si>
  <si>
    <t>本月扣分</t>
    <phoneticPr fontId="12" type="noConversion"/>
  </si>
  <si>
    <t>现绩效</t>
    <phoneticPr fontId="12" type="noConversion"/>
  </si>
  <si>
    <t>扣减绩效奖金</t>
    <phoneticPr fontId="12" type="noConversion"/>
  </si>
  <si>
    <t>系数</t>
    <phoneticPr fontId="12" type="noConversion"/>
  </si>
  <si>
    <t>实发奖金</t>
    <phoneticPr fontId="12" type="noConversion"/>
  </si>
  <si>
    <t>负数不发</t>
    <phoneticPr fontId="12" type="noConversion"/>
  </si>
  <si>
    <r>
      <rPr>
        <sz val="10"/>
        <rFont val="微软雅黑"/>
        <family val="2"/>
        <charset val="134"/>
      </rPr>
      <t>带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新人</t>
    </r>
    <phoneticPr fontId="12" type="noConversion"/>
  </si>
  <si>
    <t>带2新人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</si>
</sst>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0" formatCode="0.00_ ;[Red]\-0.00\ "/>
    <numFmt numFmtId="181" formatCode="0.00_ "/>
    <numFmt numFmtId="182" formatCode="0_ "/>
    <numFmt numFmtId="183" formatCode="0.00_);[Red]\(0.00\)"/>
  </numFmts>
  <fonts count="16">
    <font>
      <sz val="11"/>
      <color theme="1"/>
      <name val="宋体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1"/>
      <name val="Arial"/>
      <family val="2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Noto Sans CJK SC Regular"/>
      <family val="2"/>
    </font>
    <font>
      <sz val="10"/>
      <name val="Noto Sans CJK SC Regular"/>
      <family val="2"/>
    </font>
    <font>
      <sz val="9"/>
      <name val="宋体"/>
      <family val="3"/>
      <charset val="134"/>
    </font>
    <font>
      <sz val="11"/>
      <color rgb="FF000000"/>
      <name val="Noto Sans CJK SC Regular"/>
      <family val="2"/>
    </font>
    <font>
      <sz val="10"/>
      <name val="Arial"/>
      <family val="2"/>
      <charset val="134"/>
    </font>
    <font>
      <sz val="1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AEACE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>
      <alignment horizontal="right"/>
    </xf>
    <xf numFmtId="0" fontId="3" fillId="0" borderId="10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80" fontId="1" fillId="3" borderId="4" xfId="0" applyNumberFormat="1" applyFont="1" applyFill="1" applyBorder="1" applyAlignment="1">
      <alignment horizontal="center" vertical="center"/>
    </xf>
    <xf numFmtId="181" fontId="8" fillId="3" borderId="4" xfId="0" applyNumberFormat="1" applyFont="1" applyFill="1" applyBorder="1" applyAlignment="1">
      <alignment horizontal="center" vertical="center"/>
    </xf>
    <xf numFmtId="180" fontId="8" fillId="3" borderId="12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180" fontId="2" fillId="3" borderId="4" xfId="0" applyNumberFormat="1" applyFont="1" applyFill="1" applyBorder="1" applyAlignment="1">
      <alignment horizontal="center"/>
    </xf>
    <xf numFmtId="181" fontId="3" fillId="3" borderId="4" xfId="0" applyNumberFormat="1" applyFont="1" applyFill="1" applyBorder="1" applyAlignment="1">
      <alignment horizontal="right" vertical="center"/>
    </xf>
    <xf numFmtId="0" fontId="14" fillId="3" borderId="5" xfId="0" applyFont="1" applyFill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0" fontId="3" fillId="3" borderId="4" xfId="0" applyNumberFormat="1" applyFont="1" applyFill="1" applyBorder="1" applyAlignment="1">
      <alignment vertical="center"/>
    </xf>
    <xf numFmtId="0" fontId="15" fillId="3" borderId="13" xfId="0" applyFont="1" applyFill="1" applyBorder="1" applyAlignment="1">
      <alignment horizontal="center" vertical="center"/>
    </xf>
    <xf numFmtId="181" fontId="3" fillId="3" borderId="4" xfId="0" applyNumberFormat="1" applyFont="1" applyFill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82" fontId="2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83" fontId="0" fillId="0" borderId="5" xfId="0" applyNumberForma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L6" sqref="L6"/>
    </sheetView>
  </sheetViews>
  <sheetFormatPr defaultRowHeight="13.5"/>
  <sheetData>
    <row r="1" spans="1:17" ht="14.25" thickBot="1"/>
    <row r="2" spans="1:17" ht="15.75">
      <c r="A2" s="12" t="s">
        <v>11</v>
      </c>
      <c r="B2" s="13"/>
      <c r="C2" s="13"/>
      <c r="D2" s="13"/>
      <c r="E2" s="13"/>
      <c r="F2" s="13"/>
      <c r="G2" s="13"/>
      <c r="H2" s="13"/>
      <c r="I2" s="13"/>
    </row>
    <row r="3" spans="1:17" ht="15.75">
      <c r="A3" s="1" t="s">
        <v>0</v>
      </c>
      <c r="B3" s="2" t="s">
        <v>1</v>
      </c>
      <c r="C3" s="14" t="s">
        <v>2</v>
      </c>
      <c r="D3" s="15"/>
      <c r="E3" s="15"/>
      <c r="F3" s="16"/>
      <c r="G3" s="2" t="s">
        <v>3</v>
      </c>
      <c r="H3" s="2" t="s">
        <v>4</v>
      </c>
      <c r="I3" s="3" t="s">
        <v>5</v>
      </c>
    </row>
    <row r="4" spans="1:17" ht="14.25">
      <c r="A4" s="4">
        <v>1</v>
      </c>
      <c r="B4" s="5" t="s">
        <v>6</v>
      </c>
      <c r="C4" s="5">
        <v>2</v>
      </c>
      <c r="D4" s="5">
        <v>3</v>
      </c>
      <c r="E4" s="5">
        <v>7</v>
      </c>
      <c r="F4" s="5">
        <v>3</v>
      </c>
      <c r="G4" s="5">
        <v>15</v>
      </c>
      <c r="H4" s="6" t="s">
        <v>7</v>
      </c>
      <c r="I4" s="7">
        <v>402.5</v>
      </c>
      <c r="J4" t="s">
        <v>10</v>
      </c>
    </row>
    <row r="5" spans="1:17" ht="15" thickBot="1">
      <c r="A5" s="8">
        <v>2</v>
      </c>
      <c r="B5" s="9" t="s">
        <v>8</v>
      </c>
      <c r="C5" s="9">
        <v>4</v>
      </c>
      <c r="D5" s="9">
        <v>4</v>
      </c>
      <c r="E5" s="9">
        <v>8</v>
      </c>
      <c r="F5" s="9">
        <v>4</v>
      </c>
      <c r="G5" s="9">
        <v>20</v>
      </c>
      <c r="H5" s="10" t="s">
        <v>9</v>
      </c>
      <c r="I5" s="11">
        <v>1010</v>
      </c>
      <c r="J5" t="s">
        <v>10</v>
      </c>
    </row>
    <row r="6" spans="1:17" ht="16.5">
      <c r="A6" s="4">
        <v>1</v>
      </c>
      <c r="B6" s="17" t="s">
        <v>6</v>
      </c>
      <c r="C6" s="6">
        <v>13</v>
      </c>
      <c r="D6" s="18">
        <v>0.1</v>
      </c>
      <c r="E6" s="5">
        <v>13.1</v>
      </c>
      <c r="F6" s="5">
        <v>13</v>
      </c>
      <c r="G6" s="19">
        <v>0</v>
      </c>
      <c r="H6" s="20" t="s">
        <v>12</v>
      </c>
      <c r="I6" s="7">
        <v>1.4</v>
      </c>
      <c r="J6" t="s">
        <v>13</v>
      </c>
    </row>
    <row r="7" spans="1:17" ht="16.5">
      <c r="A7" s="4">
        <v>2</v>
      </c>
      <c r="B7" s="17" t="s">
        <v>8</v>
      </c>
      <c r="C7" s="6">
        <v>27</v>
      </c>
      <c r="D7" s="18"/>
      <c r="E7" s="5">
        <v>27</v>
      </c>
      <c r="F7" s="5">
        <v>27</v>
      </c>
      <c r="G7" s="19">
        <v>2450</v>
      </c>
      <c r="H7" s="20" t="s">
        <v>12</v>
      </c>
      <c r="I7" s="7">
        <v>1.4</v>
      </c>
      <c r="J7" t="s">
        <v>13</v>
      </c>
    </row>
    <row r="8" spans="1:17" ht="14.25" thickBot="1"/>
    <row r="9" spans="1:17" ht="18">
      <c r="A9" s="44" t="s">
        <v>14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</row>
    <row r="10" spans="1:17" ht="18">
      <c r="A10" s="21" t="s">
        <v>0</v>
      </c>
      <c r="B10" s="23" t="s">
        <v>1</v>
      </c>
      <c r="C10" s="24" t="s">
        <v>15</v>
      </c>
      <c r="D10" s="24" t="s">
        <v>16</v>
      </c>
      <c r="E10" s="24" t="s">
        <v>17</v>
      </c>
      <c r="F10" s="23" t="s">
        <v>3</v>
      </c>
      <c r="G10" s="23" t="s">
        <v>18</v>
      </c>
      <c r="H10" s="23" t="s">
        <v>19</v>
      </c>
      <c r="I10" s="24" t="s">
        <v>20</v>
      </c>
      <c r="J10" s="24" t="s">
        <v>21</v>
      </c>
      <c r="K10" s="24" t="s">
        <v>22</v>
      </c>
      <c r="L10" s="24" t="s">
        <v>23</v>
      </c>
      <c r="M10" s="23" t="s">
        <v>24</v>
      </c>
      <c r="N10" s="24" t="s">
        <v>25</v>
      </c>
      <c r="O10" s="25" t="s">
        <v>26</v>
      </c>
      <c r="P10" s="26" t="s">
        <v>4</v>
      </c>
    </row>
    <row r="11" spans="1:17" ht="16.5">
      <c r="A11" s="27">
        <v>1</v>
      </c>
      <c r="B11" s="28" t="s">
        <v>6</v>
      </c>
      <c r="C11" s="28"/>
      <c r="D11" s="29">
        <v>17.399999999999999</v>
      </c>
      <c r="E11" s="30">
        <v>0.1</v>
      </c>
      <c r="F11" s="31">
        <v>17.5</v>
      </c>
      <c r="G11" s="31">
        <v>17</v>
      </c>
      <c r="H11" s="31">
        <v>0.5</v>
      </c>
      <c r="I11" s="32">
        <v>200</v>
      </c>
      <c r="J11" s="33">
        <v>100</v>
      </c>
      <c r="K11" s="33">
        <v>6</v>
      </c>
      <c r="L11" s="33">
        <v>94</v>
      </c>
      <c r="M11" s="33">
        <v>300</v>
      </c>
      <c r="N11" s="34">
        <v>1.1399999999999999</v>
      </c>
      <c r="O11" s="32">
        <v>0</v>
      </c>
      <c r="P11" s="35" t="s">
        <v>27</v>
      </c>
      <c r="Q11" t="s">
        <v>34</v>
      </c>
    </row>
    <row r="12" spans="1:17" ht="16.5">
      <c r="A12" s="27">
        <v>2</v>
      </c>
      <c r="B12" s="28" t="s">
        <v>8</v>
      </c>
      <c r="C12" s="28"/>
      <c r="D12" s="29">
        <v>26.8</v>
      </c>
      <c r="E12" s="30"/>
      <c r="F12" s="31">
        <v>26.8</v>
      </c>
      <c r="G12" s="31">
        <v>26</v>
      </c>
      <c r="H12" s="31">
        <v>0.8</v>
      </c>
      <c r="I12" s="32">
        <v>2550</v>
      </c>
      <c r="J12" s="33">
        <v>100</v>
      </c>
      <c r="K12" s="33">
        <v>2</v>
      </c>
      <c r="L12" s="33">
        <v>98</v>
      </c>
      <c r="M12" s="33">
        <v>600</v>
      </c>
      <c r="N12" s="34">
        <v>1.27</v>
      </c>
      <c r="O12" s="32">
        <v>2481.8200000000002</v>
      </c>
      <c r="P12" s="35" t="s">
        <v>28</v>
      </c>
      <c r="Q12" t="s">
        <v>34</v>
      </c>
    </row>
    <row r="13" spans="1:17" ht="16.5">
      <c r="A13" s="36">
        <v>3</v>
      </c>
      <c r="B13" s="37" t="s">
        <v>29</v>
      </c>
      <c r="C13" s="28"/>
      <c r="D13" s="29">
        <v>26.6</v>
      </c>
      <c r="E13" s="29"/>
      <c r="F13" s="38">
        <v>26.6</v>
      </c>
      <c r="G13" s="38">
        <v>26</v>
      </c>
      <c r="H13" s="38">
        <v>0.6</v>
      </c>
      <c r="I13" s="29">
        <v>1750</v>
      </c>
      <c r="J13" s="29">
        <v>100</v>
      </c>
      <c r="K13" s="29">
        <v>0</v>
      </c>
      <c r="L13" s="29">
        <v>100</v>
      </c>
      <c r="M13" s="29"/>
      <c r="N13" s="34">
        <v>1.42</v>
      </c>
      <c r="O13" s="32">
        <v>2479.17</v>
      </c>
      <c r="P13" s="35" t="s">
        <v>30</v>
      </c>
      <c r="Q13" t="s">
        <v>34</v>
      </c>
    </row>
    <row r="14" spans="1:17" ht="16.5">
      <c r="A14" s="36">
        <v>4</v>
      </c>
      <c r="B14" s="37" t="s">
        <v>31</v>
      </c>
      <c r="C14" s="28"/>
      <c r="D14" s="29">
        <v>28</v>
      </c>
      <c r="E14" s="29"/>
      <c r="F14" s="38">
        <v>28</v>
      </c>
      <c r="G14" s="38">
        <v>28</v>
      </c>
      <c r="H14" s="38">
        <v>0</v>
      </c>
      <c r="I14" s="29">
        <v>2150</v>
      </c>
      <c r="J14" s="29">
        <v>100</v>
      </c>
      <c r="K14" s="29">
        <v>0</v>
      </c>
      <c r="L14" s="29">
        <v>100</v>
      </c>
      <c r="M14" s="29"/>
      <c r="N14" s="34">
        <v>1.5</v>
      </c>
      <c r="O14" s="32">
        <v>3225</v>
      </c>
      <c r="P14" s="35" t="s">
        <v>30</v>
      </c>
      <c r="Q14" t="s">
        <v>34</v>
      </c>
    </row>
    <row r="15" spans="1:17" ht="15" thickBot="1">
      <c r="A15" s="39" t="s">
        <v>32</v>
      </c>
      <c r="B15" s="46"/>
      <c r="C15" s="47"/>
      <c r="D15" s="47"/>
      <c r="E15" s="47"/>
      <c r="F15" s="48"/>
      <c r="G15" s="40"/>
      <c r="H15" s="41">
        <v>1.3</v>
      </c>
      <c r="I15" s="41"/>
      <c r="J15" s="41"/>
      <c r="K15" s="41"/>
      <c r="L15" s="41"/>
      <c r="M15" s="41"/>
      <c r="N15" s="41"/>
      <c r="O15" s="42">
        <v>8185.98</v>
      </c>
      <c r="P15" s="43" t="s">
        <v>33</v>
      </c>
    </row>
    <row r="17" spans="1:17" ht="18">
      <c r="A17" s="49" t="s">
        <v>0</v>
      </c>
      <c r="B17" s="50" t="s">
        <v>1</v>
      </c>
      <c r="C17" s="51" t="s">
        <v>36</v>
      </c>
      <c r="D17" s="51" t="s">
        <v>37</v>
      </c>
      <c r="E17" s="51" t="s">
        <v>38</v>
      </c>
      <c r="F17" s="50" t="s">
        <v>3</v>
      </c>
      <c r="G17" s="50" t="s">
        <v>39</v>
      </c>
      <c r="H17" s="52" t="s">
        <v>40</v>
      </c>
      <c r="I17" s="53" t="s">
        <v>41</v>
      </c>
      <c r="J17" s="51" t="s">
        <v>42</v>
      </c>
      <c r="K17" s="51" t="s">
        <v>43</v>
      </c>
      <c r="L17" s="51" t="s">
        <v>44</v>
      </c>
      <c r="M17" s="50" t="s">
        <v>45</v>
      </c>
      <c r="N17" s="53" t="s">
        <v>46</v>
      </c>
      <c r="O17" s="54" t="s">
        <v>47</v>
      </c>
      <c r="P17" s="55" t="s">
        <v>4</v>
      </c>
    </row>
    <row r="18" spans="1:17" ht="14.25">
      <c r="A18" s="56">
        <v>1</v>
      </c>
      <c r="B18" s="57" t="s">
        <v>6</v>
      </c>
      <c r="C18" s="57"/>
      <c r="D18" s="29">
        <v>16</v>
      </c>
      <c r="E18" s="30">
        <v>-0.5</v>
      </c>
      <c r="F18" s="58">
        <f>D18+E18</f>
        <v>15.5</v>
      </c>
      <c r="G18" s="58">
        <v>16</v>
      </c>
      <c r="H18" s="59">
        <f>F18-G18</f>
        <v>-0.5</v>
      </c>
      <c r="I18" s="60">
        <f>0</f>
        <v>0</v>
      </c>
      <c r="J18" s="61">
        <v>94</v>
      </c>
      <c r="K18" s="61">
        <v>1</v>
      </c>
      <c r="L18" s="61">
        <f>J18-K18</f>
        <v>93</v>
      </c>
      <c r="M18" s="61">
        <v>100</v>
      </c>
      <c r="N18" s="62">
        <v>1</v>
      </c>
      <c r="O18" s="63">
        <f>0-M18</f>
        <v>-100</v>
      </c>
      <c r="P18" s="64" t="s">
        <v>48</v>
      </c>
      <c r="Q18" t="s">
        <v>35</v>
      </c>
    </row>
    <row r="19" spans="1:17" ht="16.5">
      <c r="A19" s="56">
        <v>2</v>
      </c>
      <c r="B19" s="57" t="s">
        <v>8</v>
      </c>
      <c r="C19" s="57"/>
      <c r="D19" s="29">
        <v>42.2</v>
      </c>
      <c r="E19" s="30">
        <v>0.8</v>
      </c>
      <c r="F19" s="58">
        <f>D19+E19</f>
        <v>43</v>
      </c>
      <c r="G19" s="58">
        <v>43</v>
      </c>
      <c r="H19" s="59">
        <f t="shared" ref="H19:H21" si="0">F19-G19</f>
        <v>0</v>
      </c>
      <c r="I19" s="65">
        <f>100*2+100*4+150*5+200*18</f>
        <v>4950</v>
      </c>
      <c r="J19" s="61">
        <v>98</v>
      </c>
      <c r="K19" s="61">
        <v>0</v>
      </c>
      <c r="L19" s="61">
        <f>J19-K19</f>
        <v>98</v>
      </c>
      <c r="M19" s="61"/>
      <c r="N19" s="62">
        <f>(14+43)/(11+16)</f>
        <v>2.1111111111111112</v>
      </c>
      <c r="O19" s="63">
        <f>(I19-M19)*2</f>
        <v>9900</v>
      </c>
      <c r="P19" s="66" t="s">
        <v>49</v>
      </c>
      <c r="Q19" t="s">
        <v>35</v>
      </c>
    </row>
    <row r="20" spans="1:17" ht="16.5">
      <c r="A20" s="56">
        <v>3</v>
      </c>
      <c r="B20" s="22" t="s">
        <v>29</v>
      </c>
      <c r="C20" s="57"/>
      <c r="D20" s="29">
        <v>36.5</v>
      </c>
      <c r="E20" s="29">
        <v>0.6</v>
      </c>
      <c r="F20" s="67">
        <f t="shared" ref="F20:F21" si="1">D20+E20</f>
        <v>37.1</v>
      </c>
      <c r="G20" s="68">
        <v>37</v>
      </c>
      <c r="H20" s="59">
        <f t="shared" si="0"/>
        <v>0.10000000000000142</v>
      </c>
      <c r="I20" s="65">
        <f>100*4+150*5+200*12</f>
        <v>3550</v>
      </c>
      <c r="J20" s="69">
        <v>100</v>
      </c>
      <c r="K20" s="69">
        <v>0</v>
      </c>
      <c r="L20" s="69">
        <f t="shared" ref="L20:L21" si="2">J20-K20</f>
        <v>100</v>
      </c>
      <c r="M20" s="69"/>
      <c r="N20" s="70">
        <v>1</v>
      </c>
      <c r="O20" s="63">
        <f t="shared" ref="O20" si="3">I20*N20</f>
        <v>3550</v>
      </c>
      <c r="P20" s="71"/>
      <c r="Q20" t="s">
        <v>35</v>
      </c>
    </row>
    <row r="21" spans="1:17" ht="16.5">
      <c r="A21" s="56">
        <v>4</v>
      </c>
      <c r="B21" s="22" t="s">
        <v>31</v>
      </c>
      <c r="C21" s="57"/>
      <c r="D21" s="29">
        <v>38</v>
      </c>
      <c r="E21" s="29"/>
      <c r="F21" s="67">
        <f t="shared" si="1"/>
        <v>38</v>
      </c>
      <c r="G21" s="68">
        <v>38</v>
      </c>
      <c r="H21" s="59">
        <f t="shared" si="0"/>
        <v>0</v>
      </c>
      <c r="I21" s="65">
        <f>100*4+100*3+150*5+200*13</f>
        <v>4050</v>
      </c>
      <c r="J21" s="69">
        <v>100</v>
      </c>
      <c r="K21" s="69">
        <v>0</v>
      </c>
      <c r="L21" s="69">
        <f t="shared" si="2"/>
        <v>100</v>
      </c>
      <c r="M21" s="69"/>
      <c r="N21" s="70">
        <f>(38+10+18.5)/(15+11+16)</f>
        <v>1.5833333333333333</v>
      </c>
      <c r="O21" s="63">
        <f>I21*N21</f>
        <v>6412.5</v>
      </c>
      <c r="P21" s="71" t="s">
        <v>50</v>
      </c>
      <c r="Q21" t="s">
        <v>35</v>
      </c>
    </row>
    <row r="22" spans="1:17" ht="15" thickBot="1">
      <c r="A22" s="39" t="s">
        <v>32</v>
      </c>
      <c r="B22" s="46"/>
      <c r="C22" s="47"/>
      <c r="D22" s="47"/>
      <c r="E22" s="47"/>
      <c r="F22" s="48"/>
      <c r="G22" s="40"/>
      <c r="H22" s="41">
        <v>1.3</v>
      </c>
      <c r="I22" s="41"/>
      <c r="J22" s="41"/>
      <c r="K22" s="41"/>
      <c r="L22" s="41"/>
      <c r="M22" s="41"/>
      <c r="N22" s="41"/>
      <c r="O22" s="42">
        <v>8185.98</v>
      </c>
      <c r="P22" s="43" t="s">
        <v>33</v>
      </c>
    </row>
  </sheetData>
  <mergeCells count="5">
    <mergeCell ref="A2:I2"/>
    <mergeCell ref="C3:F3"/>
    <mergeCell ref="A9:P9"/>
    <mergeCell ref="B15:F15"/>
    <mergeCell ref="B22:F2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2020-09-27T08:11:59Z</dcterms:modified>
</cp:coreProperties>
</file>