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filterPrivacy="1" defaultThemeVersion="124226"/>
  <xr:revisionPtr revIDLastSave="0" documentId="13_ncr:1_{997630EF-75EB-F145-A095-5726FC070692}" xr6:coauthVersionLast="45" xr6:coauthVersionMax="45" xr10:uidLastSave="{00000000-0000-0000-0000-000000000000}"/>
  <bookViews>
    <workbookView xWindow="740" yWindow="460" windowWidth="28060" windowHeight="17540" xr2:uid="{00000000-000D-0000-FFFF-FFFF00000000}"/>
  </bookViews>
  <sheets>
    <sheet name="目录" sheetId="7" r:id="rId1"/>
    <sheet name="sys_user" sheetId="11" r:id="rId2"/>
    <sheet name="sys_role" sheetId="12" r:id="rId3"/>
    <sheet name="sys_menu" sheetId="13" r:id="rId4"/>
    <sheet name="sys_user_role_rel" sheetId="14" r:id="rId5"/>
    <sheet name="sys_role_menu_rel" sheetId="1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7" l="1"/>
  <c r="I18" i="13" l="1"/>
  <c r="I16" i="13"/>
  <c r="I13" i="13"/>
  <c r="I12" i="13"/>
  <c r="I14" i="13"/>
  <c r="I19" i="13" l="1"/>
  <c r="I17" i="13"/>
  <c r="I13" i="15" l="1"/>
  <c r="I12" i="15"/>
  <c r="I11" i="15"/>
  <c r="I10" i="15"/>
  <c r="I9" i="15"/>
  <c r="I8" i="15"/>
  <c r="I7" i="15"/>
  <c r="I6" i="15"/>
  <c r="I15" i="15"/>
  <c r="I14" i="15"/>
  <c r="I5" i="15"/>
  <c r="I4" i="15"/>
  <c r="I3" i="15"/>
  <c r="I2" i="15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15" i="13"/>
  <c r="I11" i="13"/>
  <c r="I10" i="13"/>
  <c r="I9" i="13"/>
  <c r="I8" i="13"/>
  <c r="I7" i="13"/>
  <c r="I6" i="13"/>
  <c r="I20" i="13"/>
  <c r="I5" i="13"/>
  <c r="I4" i="13"/>
  <c r="I3" i="13"/>
  <c r="I2" i="13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</calcChain>
</file>

<file path=xl/sharedStrings.xml><?xml version="1.0" encoding="utf-8"?>
<sst xmlns="http://schemas.openxmlformats.org/spreadsheetml/2006/main" count="305" uniqueCount="92">
  <si>
    <t>字段名</t>
    <phoneticPr fontId="1" type="noConversion"/>
  </si>
  <si>
    <t>内容</t>
    <phoneticPr fontId="1" type="noConversion"/>
  </si>
  <si>
    <t>类型</t>
    <phoneticPr fontId="1" type="noConversion"/>
  </si>
  <si>
    <t>备注</t>
    <phoneticPr fontId="1" type="noConversion"/>
  </si>
  <si>
    <t>表含义</t>
    <phoneticPr fontId="1" type="noConversion"/>
  </si>
  <si>
    <t>create_time</t>
    <phoneticPr fontId="1" type="noConversion"/>
  </si>
  <si>
    <t>表名</t>
    <phoneticPr fontId="1" type="noConversion"/>
  </si>
  <si>
    <t>空值属性</t>
    <phoneticPr fontId="1" type="noConversion"/>
  </si>
  <si>
    <t>默认属性</t>
    <phoneticPr fontId="1" type="noConversion"/>
  </si>
  <si>
    <t>NOT NULL</t>
  </si>
  <si>
    <t>DEFAULT NULL</t>
  </si>
  <si>
    <t>update_time</t>
    <phoneticPr fontId="1" type="noConversion"/>
  </si>
  <si>
    <t>INT(11)</t>
  </si>
  <si>
    <t>版本锁（乐观锁）</t>
  </si>
  <si>
    <t>DEFAULT 0</t>
  </si>
  <si>
    <t>唯一标识</t>
  </si>
  <si>
    <t>创建时间</t>
  </si>
  <si>
    <t>更新时间</t>
  </si>
  <si>
    <t>VARCHAR(18)</t>
  </si>
  <si>
    <t>TIMESTAMP</t>
  </si>
  <si>
    <t>TINYINT(1)</t>
  </si>
  <si>
    <t>VARCHAR(64)</t>
  </si>
  <si>
    <t>NOT NULL</t>
    <phoneticPr fontId="1" type="noConversion"/>
  </si>
  <si>
    <t>DEFAULT CURRENT_TIMESTAMP</t>
  </si>
  <si>
    <t>user_id</t>
    <phoneticPr fontId="1" type="noConversion"/>
  </si>
  <si>
    <t>用户ID</t>
    <phoneticPr fontId="1" type="noConversion"/>
  </si>
  <si>
    <t>VARCHAR(32)</t>
    <phoneticPr fontId="1" type="noConversion"/>
  </si>
  <si>
    <t>sys_user</t>
    <phoneticPr fontId="1" type="noConversion"/>
  </si>
  <si>
    <t>user_name</t>
    <phoneticPr fontId="1" type="noConversion"/>
  </si>
  <si>
    <t>user_password</t>
    <phoneticPr fontId="1" type="noConversion"/>
  </si>
  <si>
    <t>用户名</t>
    <phoneticPr fontId="1" type="noConversion"/>
  </si>
  <si>
    <t>sys_role</t>
    <phoneticPr fontId="1" type="noConversion"/>
  </si>
  <si>
    <t>role_id</t>
    <phoneticPr fontId="1" type="noConversion"/>
  </si>
  <si>
    <t>用户表</t>
    <phoneticPr fontId="1" type="noConversion"/>
  </si>
  <si>
    <t>用户密码</t>
    <phoneticPr fontId="1" type="noConversion"/>
  </si>
  <si>
    <t>角色表</t>
    <phoneticPr fontId="1" type="noConversion"/>
  </si>
  <si>
    <t>角色名称</t>
    <phoneticPr fontId="1" type="noConversion"/>
  </si>
  <si>
    <t>角色描述</t>
    <phoneticPr fontId="1" type="noConversion"/>
  </si>
  <si>
    <t>role_remark</t>
    <phoneticPr fontId="1" type="noConversion"/>
  </si>
  <si>
    <t>VARCHAR(64)</t>
    <phoneticPr fontId="1" type="noConversion"/>
  </si>
  <si>
    <t>用户与角色关联表</t>
    <phoneticPr fontId="1" type="noConversion"/>
  </si>
  <si>
    <t>角色ID</t>
    <phoneticPr fontId="1" type="noConversion"/>
  </si>
  <si>
    <t>#</t>
  </si>
  <si>
    <t>PK</t>
  </si>
  <si>
    <t>sys_user</t>
  </si>
  <si>
    <t>用户表</t>
  </si>
  <si>
    <t>sys_role</t>
  </si>
  <si>
    <t>角色表</t>
  </si>
  <si>
    <t>sys_user_role_rel</t>
  </si>
  <si>
    <t>用户与角色关联表</t>
  </si>
  <si>
    <t>role_id</t>
  </si>
  <si>
    <t>功能模块</t>
  </si>
  <si>
    <t>系统</t>
  </si>
  <si>
    <t>表名称</t>
  </si>
  <si>
    <t>表物理名</t>
  </si>
  <si>
    <t>status</t>
  </si>
  <si>
    <t>version</t>
  </si>
  <si>
    <t>菜单表</t>
  </si>
  <si>
    <t>sys_menu</t>
  </si>
  <si>
    <t>菜单名称</t>
  </si>
  <si>
    <t>menu_id</t>
  </si>
  <si>
    <t>menu_name</t>
  </si>
  <si>
    <t>menu_url</t>
  </si>
  <si>
    <t>sys_role_menu_rel</t>
  </si>
  <si>
    <t>菜单ID</t>
  </si>
  <si>
    <t>角色与菜单关联表</t>
  </si>
  <si>
    <t>role_name</t>
  </si>
  <si>
    <t>menu_path</t>
  </si>
  <si>
    <t>menu_component</t>
  </si>
  <si>
    <t>菜单url</t>
  </si>
  <si>
    <t>菜单path</t>
  </si>
  <si>
    <t>menu_title</t>
  </si>
  <si>
    <t>menu_icon</t>
  </si>
  <si>
    <t>menu_parent_id</t>
  </si>
  <si>
    <t>菜单父ID</t>
  </si>
  <si>
    <t>菜单图标</t>
  </si>
  <si>
    <t>菜单标题</t>
  </si>
  <si>
    <t>菜单组件</t>
  </si>
  <si>
    <t>id</t>
  </si>
  <si>
    <t>create_user</t>
  </si>
  <si>
    <t>update_user</t>
  </si>
  <si>
    <t>创建用户名</t>
  </si>
  <si>
    <t>更新用户名</t>
  </si>
  <si>
    <t>数据状态(0:无效/1:有效[默认])</t>
  </si>
  <si>
    <t>DEFAULT 1</t>
  </si>
  <si>
    <t>AUTO_INCREMENT</t>
  </si>
  <si>
    <t>自增主键</t>
  </si>
  <si>
    <t>⇦目录</t>
  </si>
  <si>
    <t>★浅绿色背景的字段为公共字段，在各个表中都包含这些字段。</t>
  </si>
  <si>
    <t>test_db</t>
  </si>
  <si>
    <t>DEFAULT CHARACTER SET utf8mb4;</t>
  </si>
  <si>
    <t>数据库：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</si>
</sst>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Microsoft YaHei"/>
      <family val="2"/>
      <charset val="134"/>
    </font>
    <font>
      <b/>
      <sz val="14"/>
      <color theme="0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u/>
      <sz val="11"/>
      <color theme="10"/>
      <name val="Calibri"/>
      <family val="2"/>
      <scheme val="minor"/>
    </font>
    <font>
      <b/>
      <sz val="16"/>
      <color theme="1"/>
      <name val="Microsoft YaHei"/>
      <family val="2"/>
      <charset val="134"/>
    </font>
    <font>
      <u/>
      <sz val="12"/>
      <color theme="10"/>
      <name val="Microsoft YaHe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0" fillId="5" borderId="0" xfId="0" applyFill="1"/>
    <xf numFmtId="0" fontId="2" fillId="5" borderId="1" xfId="0" applyFont="1" applyFill="1" applyBorder="1"/>
    <xf numFmtId="0" fontId="5" fillId="5" borderId="1" xfId="1" applyFill="1" applyBorder="1"/>
    <xf numFmtId="0" fontId="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quotePrefix="1" applyFont="1" applyFill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quotePrefix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1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2" fillId="6" borderId="0" xfId="0" applyFont="1" applyFill="1" applyBorder="1"/>
    <xf numFmtId="0" fontId="2" fillId="5" borderId="0" xfId="0" applyFont="1" applyFill="1"/>
    <xf numFmtId="0" fontId="2" fillId="5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7"/>
  <sheetViews>
    <sheetView tabSelected="1" zoomScale="125" workbookViewId="0"/>
  </sheetViews>
  <sheetFormatPr baseColWidth="10" defaultColWidth="8.83203125" defaultRowHeight="15" x14ac:dyDescent="0.2"/>
  <cols>
    <col min="1" max="1" width="3.5" style="2" customWidth="1"/>
    <col min="2" max="2" width="3.1640625" style="2" bestFit="1" customWidth="1"/>
    <col min="3" max="3" width="10.83203125" style="2" bestFit="1" customWidth="1"/>
    <col min="4" max="4" width="19.83203125" style="2" bestFit="1" customWidth="1"/>
    <col min="5" max="5" width="20.6640625" style="2" bestFit="1" customWidth="1"/>
    <col min="6" max="6" width="4.6640625" style="2" bestFit="1" customWidth="1"/>
    <col min="7" max="16384" width="8.83203125" style="2"/>
  </cols>
  <sheetData>
    <row r="2" spans="2:11" ht="21" x14ac:dyDescent="0.25">
      <c r="B2" s="16" t="s">
        <v>42</v>
      </c>
      <c r="C2" s="16" t="s">
        <v>51</v>
      </c>
      <c r="D2" s="16" t="s">
        <v>53</v>
      </c>
      <c r="E2" s="16" t="s">
        <v>54</v>
      </c>
      <c r="F2" s="16" t="s">
        <v>43</v>
      </c>
      <c r="J2" s="17" t="s">
        <v>91</v>
      </c>
      <c r="K2" s="17" t="s">
        <v>89</v>
      </c>
    </row>
    <row r="3" spans="2:11" ht="17" x14ac:dyDescent="0.25">
      <c r="B3" s="3">
        <v>1</v>
      </c>
      <c r="C3" s="19" t="s">
        <v>52</v>
      </c>
      <c r="D3" s="3" t="s">
        <v>45</v>
      </c>
      <c r="E3" s="4" t="s">
        <v>44</v>
      </c>
      <c r="F3" s="3" t="s">
        <v>78</v>
      </c>
      <c r="J3" s="18" t="str">
        <f>"CREATE DATABASE IF NOT EXISTS " &amp; $K$2</f>
        <v>CREATE DATABASE IF NOT EXISTS test_db</v>
      </c>
    </row>
    <row r="4" spans="2:11" ht="17" x14ac:dyDescent="0.25">
      <c r="B4" s="3">
        <v>2</v>
      </c>
      <c r="C4" s="19"/>
      <c r="D4" s="3" t="s">
        <v>47</v>
      </c>
      <c r="E4" s="4" t="s">
        <v>46</v>
      </c>
      <c r="F4" s="3" t="s">
        <v>78</v>
      </c>
      <c r="J4" s="18" t="s">
        <v>90</v>
      </c>
    </row>
    <row r="5" spans="2:11" ht="17" x14ac:dyDescent="0.25">
      <c r="B5" s="3">
        <v>3</v>
      </c>
      <c r="C5" s="19"/>
      <c r="D5" s="3" t="s">
        <v>57</v>
      </c>
      <c r="E5" s="4" t="s">
        <v>58</v>
      </c>
      <c r="F5" s="3" t="s">
        <v>78</v>
      </c>
    </row>
    <row r="6" spans="2:11" ht="17" x14ac:dyDescent="0.25">
      <c r="B6" s="3">
        <v>4</v>
      </c>
      <c r="C6" s="19"/>
      <c r="D6" s="3" t="s">
        <v>49</v>
      </c>
      <c r="E6" s="4" t="s">
        <v>48</v>
      </c>
      <c r="F6" s="3" t="s">
        <v>78</v>
      </c>
    </row>
    <row r="7" spans="2:11" ht="17" x14ac:dyDescent="0.25">
      <c r="B7" s="3">
        <v>5</v>
      </c>
      <c r="C7" s="19"/>
      <c r="D7" s="3" t="s">
        <v>65</v>
      </c>
      <c r="E7" s="4" t="s">
        <v>63</v>
      </c>
      <c r="F7" s="3" t="s">
        <v>78</v>
      </c>
    </row>
  </sheetData>
  <mergeCells count="1">
    <mergeCell ref="C3:C7"/>
  </mergeCells>
  <phoneticPr fontId="1" type="noConversion"/>
  <hyperlinks>
    <hyperlink ref="E3" location="sys_user!A1" display="sys_user" xr:uid="{8DD0BA27-D9F5-4444-97A3-56ABC4EF7E89}"/>
    <hyperlink ref="E4" location="sys_role!A1" display="sys_role" xr:uid="{65B8AE81-6054-E74D-AF96-6B9CB069367A}"/>
    <hyperlink ref="E5" location="sys_menu!A1" display="sys_menu" xr:uid="{4D165D74-EFE7-5447-A9BD-4B60CC7F8E23}"/>
    <hyperlink ref="E6" location="sys_user_role_rel!A1" display="sys_user_role_rel" xr:uid="{E0BCF138-F99F-0C4C-9A15-071A67C1D274}"/>
    <hyperlink ref="E7" location="sys_role_menu_rel!A1" display="sys_role_menu_rel" xr:uid="{99897019-0F12-EF47-8B5A-CCD42A0F4B0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6"/>
  <sheetViews>
    <sheetView zoomScaleNormal="100" workbookViewId="0"/>
  </sheetViews>
  <sheetFormatPr baseColWidth="10" defaultColWidth="9.83203125" defaultRowHeight="17" x14ac:dyDescent="0.2"/>
  <cols>
    <col min="1" max="1" width="3.83203125" style="7" customWidth="1"/>
    <col min="2" max="2" width="20.83203125" style="7" bestFit="1" customWidth="1"/>
    <col min="3" max="3" width="33.5" style="7" bestFit="1" customWidth="1"/>
    <col min="4" max="4" width="19.1640625" style="7" customWidth="1"/>
    <col min="5" max="5" width="21.33203125" style="7" customWidth="1"/>
    <col min="6" max="6" width="33.5" style="7" customWidth="1"/>
    <col min="7" max="7" width="31.1640625" style="7" customWidth="1"/>
    <col min="8" max="8" width="5.33203125" style="7" customWidth="1"/>
    <col min="9" max="16384" width="9.83203125" style="7"/>
  </cols>
  <sheetData>
    <row r="2" spans="2:9" ht="36" customHeight="1" x14ac:dyDescent="0.2">
      <c r="B2" s="5" t="s">
        <v>6</v>
      </c>
      <c r="C2" s="6" t="s">
        <v>27</v>
      </c>
      <c r="D2" s="5" t="s">
        <v>4</v>
      </c>
      <c r="E2" s="6" t="s">
        <v>33</v>
      </c>
      <c r="I2" s="7" t="str">
        <f>"-- "&amp;$E$2</f>
        <v>-- 用户表</v>
      </c>
    </row>
    <row r="3" spans="2:9" x14ac:dyDescent="0.2">
      <c r="I3" s="7" t="str">
        <f>"DROP TABLE IF EXISTS `" &amp; $C$2 &amp; "`;"</f>
        <v>DROP TABLE IF EXISTS `sys_user`;</v>
      </c>
    </row>
    <row r="4" spans="2:9" x14ac:dyDescent="0.2">
      <c r="B4" s="8" t="s">
        <v>0</v>
      </c>
      <c r="C4" s="8" t="s">
        <v>1</v>
      </c>
      <c r="D4" s="8" t="s">
        <v>2</v>
      </c>
      <c r="E4" s="8" t="s">
        <v>7</v>
      </c>
      <c r="F4" s="8" t="s">
        <v>8</v>
      </c>
      <c r="G4" s="8" t="s">
        <v>3</v>
      </c>
      <c r="I4" s="7" t="str">
        <f>"CREATE TABLE IF NOT EXISTS `" &amp; $C$2 &amp; "` ("</f>
        <v>CREATE TABLE IF NOT EXISTS `sys_user` (</v>
      </c>
    </row>
    <row r="5" spans="2:9" x14ac:dyDescent="0.2">
      <c r="B5" s="9" t="s">
        <v>78</v>
      </c>
      <c r="C5" s="9" t="s">
        <v>15</v>
      </c>
      <c r="D5" s="9" t="s">
        <v>12</v>
      </c>
      <c r="E5" s="9" t="s">
        <v>22</v>
      </c>
      <c r="F5" s="9" t="s">
        <v>85</v>
      </c>
      <c r="G5" s="9" t="s">
        <v>86</v>
      </c>
      <c r="I5" s="7" t="str">
        <f>"  `" &amp; $B5 &amp; "` " &amp; $D5 &amp; " " &amp; $E5 &amp; " "&amp; $F5 &amp; " " &amp; "COMMENT '" &amp; $C5 &amp; "',"</f>
        <v xml:space="preserve">  `id` INT(11) NOT NULL AUTO_INCREMENT COMMENT '唯一标识',</v>
      </c>
    </row>
    <row r="6" spans="2:9" x14ac:dyDescent="0.2">
      <c r="B6" s="9" t="s">
        <v>5</v>
      </c>
      <c r="C6" s="9" t="s">
        <v>16</v>
      </c>
      <c r="D6" s="9" t="s">
        <v>19</v>
      </c>
      <c r="E6" s="9" t="s">
        <v>22</v>
      </c>
      <c r="F6" s="9" t="s">
        <v>23</v>
      </c>
      <c r="G6" s="9"/>
      <c r="I6" s="7" t="str">
        <f t="shared" ref="I6:I13" si="0">"  `" &amp; $B6 &amp; "` " &amp; $D6 &amp; " " &amp; $E6 &amp; " "&amp; $F6 &amp; " " &amp; "COMMENT '" &amp; $C6 &amp; "',"</f>
        <v xml:space="preserve">  `create_time` TIMESTAMP NOT NULL DEFAULT CURRENT_TIMESTAMP COMMENT '创建时间',</v>
      </c>
    </row>
    <row r="7" spans="2:9" x14ac:dyDescent="0.2">
      <c r="B7" s="9" t="s">
        <v>11</v>
      </c>
      <c r="C7" s="9" t="s">
        <v>17</v>
      </c>
      <c r="D7" s="9" t="s">
        <v>19</v>
      </c>
      <c r="E7" s="9" t="s">
        <v>9</v>
      </c>
      <c r="F7" s="9"/>
      <c r="G7" s="9"/>
      <c r="I7" s="7" t="str">
        <f t="shared" si="0"/>
        <v xml:space="preserve">  `update_time` TIMESTAMP NOT NULL  COMMENT '更新时间',</v>
      </c>
    </row>
    <row r="8" spans="2:9" x14ac:dyDescent="0.2">
      <c r="B8" s="9" t="s">
        <v>79</v>
      </c>
      <c r="C8" s="10" t="s">
        <v>81</v>
      </c>
      <c r="D8" s="9" t="s">
        <v>18</v>
      </c>
      <c r="E8" s="9" t="s">
        <v>22</v>
      </c>
      <c r="F8" s="9"/>
      <c r="G8" s="9"/>
      <c r="I8" s="7" t="str">
        <f t="shared" si="0"/>
        <v xml:space="preserve">  `create_user` VARCHAR(18) NOT NULL  COMMENT '创建用户名',</v>
      </c>
    </row>
    <row r="9" spans="2:9" x14ac:dyDescent="0.2">
      <c r="B9" s="9" t="s">
        <v>80</v>
      </c>
      <c r="C9" s="10" t="s">
        <v>82</v>
      </c>
      <c r="D9" s="9" t="s">
        <v>18</v>
      </c>
      <c r="E9" s="9" t="s">
        <v>22</v>
      </c>
      <c r="F9" s="9"/>
      <c r="G9" s="9"/>
      <c r="I9" s="7" t="str">
        <f t="shared" si="0"/>
        <v xml:space="preserve">  `update_user` VARCHAR(18) NOT NULL  COMMENT '更新用户名',</v>
      </c>
    </row>
    <row r="10" spans="2:9" x14ac:dyDescent="0.2">
      <c r="B10" s="9" t="s">
        <v>55</v>
      </c>
      <c r="C10" s="9" t="s">
        <v>83</v>
      </c>
      <c r="D10" s="9" t="s">
        <v>20</v>
      </c>
      <c r="E10" s="9" t="s">
        <v>22</v>
      </c>
      <c r="F10" s="9" t="s">
        <v>84</v>
      </c>
      <c r="G10" s="9"/>
      <c r="I10" s="7" t="str">
        <f t="shared" si="0"/>
        <v xml:space="preserve">  `status` TINYINT(1) NOT NULL DEFAULT 1 COMMENT '数据状态(0:无效/1:有效[默认])',</v>
      </c>
    </row>
    <row r="11" spans="2:9" x14ac:dyDescent="0.2">
      <c r="B11" s="9" t="s">
        <v>56</v>
      </c>
      <c r="C11" s="10" t="s">
        <v>13</v>
      </c>
      <c r="D11" s="9" t="s">
        <v>12</v>
      </c>
      <c r="E11" s="9" t="s">
        <v>9</v>
      </c>
      <c r="F11" s="9" t="s">
        <v>14</v>
      </c>
      <c r="G11" s="9"/>
      <c r="I11" s="7" t="str">
        <f t="shared" si="0"/>
        <v xml:space="preserve">  `version` INT(11) NOT NULL DEFAULT 0 COMMENT '版本锁（乐观锁）',</v>
      </c>
    </row>
    <row r="12" spans="2:9" x14ac:dyDescent="0.2">
      <c r="B12" s="1" t="s">
        <v>28</v>
      </c>
      <c r="C12" s="11" t="s">
        <v>30</v>
      </c>
      <c r="D12" s="1" t="s">
        <v>18</v>
      </c>
      <c r="E12" s="1" t="s">
        <v>9</v>
      </c>
      <c r="F12" s="1"/>
      <c r="G12" s="1"/>
      <c r="I12" s="7" t="str">
        <f t="shared" si="0"/>
        <v xml:space="preserve">  `user_name` VARCHAR(18) NOT NULL  COMMENT '用户名',</v>
      </c>
    </row>
    <row r="13" spans="2:9" x14ac:dyDescent="0.2">
      <c r="B13" s="1" t="s">
        <v>29</v>
      </c>
      <c r="C13" s="11" t="s">
        <v>34</v>
      </c>
      <c r="D13" s="1" t="s">
        <v>21</v>
      </c>
      <c r="E13" s="1" t="s">
        <v>9</v>
      </c>
      <c r="F13" s="1"/>
      <c r="G13" s="1"/>
      <c r="I13" s="7" t="str">
        <f t="shared" si="0"/>
        <v xml:space="preserve">  `user_password` VARCHAR(64) NOT NULL  COMMENT '用户密码',</v>
      </c>
    </row>
    <row r="14" spans="2:9" x14ac:dyDescent="0.2">
      <c r="B14" s="7" t="s">
        <v>88</v>
      </c>
      <c r="I14" s="7" t="str">
        <f>"  PRIMARY KEY (`" &amp; $B$5 &amp; "`)"</f>
        <v xml:space="preserve">  PRIMARY KEY (`id`)</v>
      </c>
    </row>
    <row r="15" spans="2:9" x14ac:dyDescent="0.2">
      <c r="I15" s="7" t="str">
        <f>") ENGINE=InnoDB DEFAULT CHARSET=utf8mb4 COMMENT='" &amp; $E$2 &amp; "';"</f>
        <v>) ENGINE=InnoDB DEFAULT CHARSET=utf8mb4 COMMENT='用户表';</v>
      </c>
    </row>
    <row r="16" spans="2:9" ht="18" x14ac:dyDescent="0.2">
      <c r="B16" s="15" t="s">
        <v>87</v>
      </c>
    </row>
  </sheetData>
  <phoneticPr fontId="1" type="noConversion"/>
  <hyperlinks>
    <hyperlink ref="B16" location="目录!A1" display="⇦目录" xr:uid="{ADA79FB9-9EDD-3141-B94F-7B23BFD88CE2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16"/>
  <sheetViews>
    <sheetView zoomScaleNormal="100" workbookViewId="0"/>
  </sheetViews>
  <sheetFormatPr baseColWidth="10" defaultColWidth="9.83203125" defaultRowHeight="17" x14ac:dyDescent="0.2"/>
  <cols>
    <col min="1" max="1" width="3.83203125" style="7" customWidth="1"/>
    <col min="2" max="2" width="20.83203125" style="7" bestFit="1" customWidth="1"/>
    <col min="3" max="3" width="33.5" style="7" bestFit="1" customWidth="1"/>
    <col min="4" max="4" width="19.1640625" style="7" customWidth="1"/>
    <col min="5" max="5" width="21.33203125" style="7" customWidth="1"/>
    <col min="6" max="6" width="33.5" style="7" customWidth="1"/>
    <col min="7" max="7" width="31.1640625" style="7" customWidth="1"/>
    <col min="8" max="16384" width="9.83203125" style="7"/>
  </cols>
  <sheetData>
    <row r="2" spans="2:9" ht="36" customHeight="1" x14ac:dyDescent="0.2">
      <c r="B2" s="5" t="s">
        <v>6</v>
      </c>
      <c r="C2" s="6" t="s">
        <v>31</v>
      </c>
      <c r="D2" s="5" t="s">
        <v>4</v>
      </c>
      <c r="E2" s="6" t="s">
        <v>35</v>
      </c>
      <c r="I2" s="7" t="str">
        <f>"-- "&amp;$E$2</f>
        <v>-- 角色表</v>
      </c>
    </row>
    <row r="3" spans="2:9" x14ac:dyDescent="0.2">
      <c r="I3" s="7" t="str">
        <f>"DROP TABLE IF EXISTS `" &amp; $C$2 &amp; "`;"</f>
        <v>DROP TABLE IF EXISTS `sys_role`;</v>
      </c>
    </row>
    <row r="4" spans="2:9" x14ac:dyDescent="0.2">
      <c r="B4" s="8" t="s">
        <v>0</v>
      </c>
      <c r="C4" s="8" t="s">
        <v>1</v>
      </c>
      <c r="D4" s="8" t="s">
        <v>2</v>
      </c>
      <c r="E4" s="8" t="s">
        <v>7</v>
      </c>
      <c r="F4" s="8" t="s">
        <v>8</v>
      </c>
      <c r="G4" s="8" t="s">
        <v>3</v>
      </c>
      <c r="I4" s="7" t="str">
        <f>"CREATE TABLE IF NOT EXISTS `" &amp; $C$2 &amp; "` ("</f>
        <v>CREATE TABLE IF NOT EXISTS `sys_role` (</v>
      </c>
    </row>
    <row r="5" spans="2:9" x14ac:dyDescent="0.2">
      <c r="B5" s="9" t="s">
        <v>78</v>
      </c>
      <c r="C5" s="9" t="s">
        <v>15</v>
      </c>
      <c r="D5" s="9" t="s">
        <v>12</v>
      </c>
      <c r="E5" s="9" t="s">
        <v>22</v>
      </c>
      <c r="F5" s="9" t="s">
        <v>85</v>
      </c>
      <c r="G5" s="9" t="s">
        <v>86</v>
      </c>
      <c r="I5" s="7" t="str">
        <f>"  `" &amp; $B5 &amp; "` " &amp; $D5 &amp; " " &amp; $E5 &amp; " "&amp; $F5 &amp; " " &amp; "COMMENT '" &amp; $C5 &amp; "',"</f>
        <v xml:space="preserve">  `id` INT(11) NOT NULL AUTO_INCREMENT COMMENT '唯一标识',</v>
      </c>
    </row>
    <row r="6" spans="2:9" x14ac:dyDescent="0.2">
      <c r="B6" s="9" t="s">
        <v>5</v>
      </c>
      <c r="C6" s="9" t="s">
        <v>16</v>
      </c>
      <c r="D6" s="9" t="s">
        <v>19</v>
      </c>
      <c r="E6" s="9" t="s">
        <v>22</v>
      </c>
      <c r="F6" s="9" t="s">
        <v>23</v>
      </c>
      <c r="G6" s="9"/>
      <c r="I6" s="7" t="str">
        <f t="shared" ref="I6:I13" si="0">"  `" &amp; $B6 &amp; "` " &amp; $D6 &amp; " " &amp; $E6 &amp; " "&amp; $F6 &amp; " " &amp; "COMMENT '" &amp; $C6 &amp; "',"</f>
        <v xml:space="preserve">  `create_time` TIMESTAMP NOT NULL DEFAULT CURRENT_TIMESTAMP COMMENT '创建时间',</v>
      </c>
    </row>
    <row r="7" spans="2:9" x14ac:dyDescent="0.2">
      <c r="B7" s="9" t="s">
        <v>11</v>
      </c>
      <c r="C7" s="9" t="s">
        <v>17</v>
      </c>
      <c r="D7" s="9" t="s">
        <v>19</v>
      </c>
      <c r="E7" s="9" t="s">
        <v>9</v>
      </c>
      <c r="F7" s="9"/>
      <c r="G7" s="9"/>
      <c r="I7" s="7" t="str">
        <f t="shared" si="0"/>
        <v xml:space="preserve">  `update_time` TIMESTAMP NOT NULL  COMMENT '更新时间',</v>
      </c>
    </row>
    <row r="8" spans="2:9" x14ac:dyDescent="0.2">
      <c r="B8" s="9" t="s">
        <v>79</v>
      </c>
      <c r="C8" s="10" t="s">
        <v>81</v>
      </c>
      <c r="D8" s="9" t="s">
        <v>18</v>
      </c>
      <c r="E8" s="9" t="s">
        <v>22</v>
      </c>
      <c r="F8" s="9"/>
      <c r="G8" s="9"/>
      <c r="I8" s="7" t="str">
        <f t="shared" si="0"/>
        <v xml:space="preserve">  `create_user` VARCHAR(18) NOT NULL  COMMENT '创建用户名',</v>
      </c>
    </row>
    <row r="9" spans="2:9" x14ac:dyDescent="0.2">
      <c r="B9" s="9" t="s">
        <v>80</v>
      </c>
      <c r="C9" s="10" t="s">
        <v>82</v>
      </c>
      <c r="D9" s="9" t="s">
        <v>18</v>
      </c>
      <c r="E9" s="9" t="s">
        <v>22</v>
      </c>
      <c r="F9" s="9"/>
      <c r="G9" s="9"/>
      <c r="I9" s="7" t="str">
        <f t="shared" si="0"/>
        <v xml:space="preserve">  `update_user` VARCHAR(18) NOT NULL  COMMENT '更新用户名',</v>
      </c>
    </row>
    <row r="10" spans="2:9" x14ac:dyDescent="0.2">
      <c r="B10" s="9" t="s">
        <v>55</v>
      </c>
      <c r="C10" s="9" t="s">
        <v>83</v>
      </c>
      <c r="D10" s="9" t="s">
        <v>20</v>
      </c>
      <c r="E10" s="9" t="s">
        <v>22</v>
      </c>
      <c r="F10" s="9" t="s">
        <v>84</v>
      </c>
      <c r="G10" s="9"/>
      <c r="I10" s="7" t="str">
        <f t="shared" si="0"/>
        <v xml:space="preserve">  `status` TINYINT(1) NOT NULL DEFAULT 1 COMMENT '数据状态(0:无效/1:有效[默认])',</v>
      </c>
    </row>
    <row r="11" spans="2:9" x14ac:dyDescent="0.2">
      <c r="B11" s="9" t="s">
        <v>56</v>
      </c>
      <c r="C11" s="10" t="s">
        <v>13</v>
      </c>
      <c r="D11" s="9" t="s">
        <v>12</v>
      </c>
      <c r="E11" s="9" t="s">
        <v>9</v>
      </c>
      <c r="F11" s="9" t="s">
        <v>14</v>
      </c>
      <c r="G11" s="9"/>
      <c r="I11" s="7" t="str">
        <f t="shared" si="0"/>
        <v xml:space="preserve">  `version` INT(11) NOT NULL DEFAULT 0 COMMENT '版本锁（乐观锁）',</v>
      </c>
    </row>
    <row r="12" spans="2:9" x14ac:dyDescent="0.2">
      <c r="B12" s="1" t="s">
        <v>66</v>
      </c>
      <c r="C12" s="11" t="s">
        <v>36</v>
      </c>
      <c r="D12" s="1" t="s">
        <v>26</v>
      </c>
      <c r="E12" s="1" t="s">
        <v>9</v>
      </c>
      <c r="F12" s="1"/>
      <c r="G12" s="1"/>
      <c r="I12" s="7" t="str">
        <f t="shared" si="0"/>
        <v xml:space="preserve">  `role_name` VARCHAR(32) NOT NULL  COMMENT '角色名称',</v>
      </c>
    </row>
    <row r="13" spans="2:9" x14ac:dyDescent="0.2">
      <c r="B13" s="1" t="s">
        <v>38</v>
      </c>
      <c r="C13" s="11" t="s">
        <v>37</v>
      </c>
      <c r="D13" s="1" t="s">
        <v>39</v>
      </c>
      <c r="E13" s="1" t="s">
        <v>9</v>
      </c>
      <c r="F13" s="1"/>
      <c r="G13" s="1"/>
      <c r="I13" s="7" t="str">
        <f t="shared" si="0"/>
        <v xml:space="preserve">  `role_remark` VARCHAR(64) NOT NULL  COMMENT '角色描述',</v>
      </c>
    </row>
    <row r="14" spans="2:9" x14ac:dyDescent="0.2">
      <c r="I14" s="7" t="str">
        <f>"  PRIMARY KEY (`" &amp; $B$5 &amp; "`)"</f>
        <v xml:space="preserve">  PRIMARY KEY (`id`)</v>
      </c>
    </row>
    <row r="15" spans="2:9" x14ac:dyDescent="0.2">
      <c r="I15" s="7" t="str">
        <f>") ENGINE=InnoDB DEFAULT CHARSET=utf8mb4 COMMENT='" &amp; $E$2 &amp; "';"</f>
        <v>) ENGINE=InnoDB DEFAULT CHARSET=utf8mb4 COMMENT='角色表';</v>
      </c>
    </row>
    <row r="16" spans="2:9" ht="18" x14ac:dyDescent="0.2">
      <c r="B16" s="15" t="s">
        <v>87</v>
      </c>
    </row>
  </sheetData>
  <phoneticPr fontId="1" type="noConversion"/>
  <hyperlinks>
    <hyperlink ref="B16" location="目录!A1" display="⇦目录" xr:uid="{97E5194F-5470-DE46-8607-97F35132B764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21"/>
  <sheetViews>
    <sheetView zoomScaleNormal="100" workbookViewId="0"/>
  </sheetViews>
  <sheetFormatPr baseColWidth="10" defaultColWidth="9.83203125" defaultRowHeight="17" x14ac:dyDescent="0.2"/>
  <cols>
    <col min="1" max="1" width="3.83203125" style="7" customWidth="1"/>
    <col min="2" max="2" width="20.83203125" style="7" bestFit="1" customWidth="1"/>
    <col min="3" max="3" width="33.5" style="7" bestFit="1" customWidth="1"/>
    <col min="4" max="4" width="19.1640625" style="7" customWidth="1"/>
    <col min="5" max="5" width="21.33203125" style="7" customWidth="1"/>
    <col min="6" max="6" width="33.5" style="7" customWidth="1"/>
    <col min="7" max="7" width="31.1640625" style="7" customWidth="1"/>
    <col min="8" max="8" width="4.33203125" style="7" customWidth="1"/>
    <col min="9" max="16384" width="9.83203125" style="7"/>
  </cols>
  <sheetData>
    <row r="2" spans="2:9" ht="36" customHeight="1" x14ac:dyDescent="0.2">
      <c r="B2" s="5" t="s">
        <v>6</v>
      </c>
      <c r="C2" s="6" t="s">
        <v>58</v>
      </c>
      <c r="D2" s="5" t="s">
        <v>4</v>
      </c>
      <c r="E2" s="6" t="s">
        <v>57</v>
      </c>
      <c r="I2" s="7" t="str">
        <f>"-- "&amp;$E$2</f>
        <v>-- 菜单表</v>
      </c>
    </row>
    <row r="3" spans="2:9" x14ac:dyDescent="0.2">
      <c r="I3" s="7" t="str">
        <f>"DROP TABLE IF EXISTS `" &amp; $C$2 &amp; "`;"</f>
        <v>DROP TABLE IF EXISTS `sys_menu`;</v>
      </c>
    </row>
    <row r="4" spans="2:9" x14ac:dyDescent="0.2">
      <c r="B4" s="8" t="s">
        <v>0</v>
      </c>
      <c r="C4" s="8" t="s">
        <v>1</v>
      </c>
      <c r="D4" s="8" t="s">
        <v>2</v>
      </c>
      <c r="E4" s="8" t="s">
        <v>7</v>
      </c>
      <c r="F4" s="8" t="s">
        <v>8</v>
      </c>
      <c r="G4" s="8" t="s">
        <v>3</v>
      </c>
      <c r="I4" s="7" t="str">
        <f>"CREATE TABLE IF NOT EXISTS `" &amp; $C$2 &amp; "` ("</f>
        <v>CREATE TABLE IF NOT EXISTS `sys_menu` (</v>
      </c>
    </row>
    <row r="5" spans="2:9" x14ac:dyDescent="0.2">
      <c r="B5" s="9" t="s">
        <v>78</v>
      </c>
      <c r="C5" s="9" t="s">
        <v>15</v>
      </c>
      <c r="D5" s="9" t="s">
        <v>12</v>
      </c>
      <c r="E5" s="9" t="s">
        <v>22</v>
      </c>
      <c r="F5" s="9" t="s">
        <v>85</v>
      </c>
      <c r="G5" s="9" t="s">
        <v>86</v>
      </c>
      <c r="I5" s="7" t="str">
        <f>"  `" &amp; $B5 &amp; "` " &amp; $D5 &amp; " " &amp; $E5 &amp; " "&amp; $F5 &amp; " " &amp; "COMMENT '" &amp; $C5 &amp; "',"</f>
        <v xml:space="preserve">  `id` INT(11) NOT NULL AUTO_INCREMENT COMMENT '唯一标识',</v>
      </c>
    </row>
    <row r="6" spans="2:9" x14ac:dyDescent="0.2">
      <c r="B6" s="9" t="s">
        <v>5</v>
      </c>
      <c r="C6" s="9" t="s">
        <v>16</v>
      </c>
      <c r="D6" s="9" t="s">
        <v>19</v>
      </c>
      <c r="E6" s="9" t="s">
        <v>22</v>
      </c>
      <c r="F6" s="9" t="s">
        <v>23</v>
      </c>
      <c r="G6" s="9"/>
      <c r="I6" s="7" t="str">
        <f t="shared" ref="I6:I18" si="0">"  `" &amp; $B6 &amp; "` " &amp; $D6 &amp; " " &amp; $E6 &amp; " "&amp; $F6 &amp; " " &amp; "COMMENT '" &amp; $C6 &amp; "',"</f>
        <v xml:space="preserve">  `create_time` TIMESTAMP NOT NULL DEFAULT CURRENT_TIMESTAMP COMMENT '创建时间',</v>
      </c>
    </row>
    <row r="7" spans="2:9" x14ac:dyDescent="0.2">
      <c r="B7" s="9" t="s">
        <v>11</v>
      </c>
      <c r="C7" s="9" t="s">
        <v>17</v>
      </c>
      <c r="D7" s="9" t="s">
        <v>19</v>
      </c>
      <c r="E7" s="9" t="s">
        <v>9</v>
      </c>
      <c r="F7" s="9"/>
      <c r="G7" s="9"/>
      <c r="I7" s="7" t="str">
        <f t="shared" si="0"/>
        <v xml:space="preserve">  `update_time` TIMESTAMP NOT NULL  COMMENT '更新时间',</v>
      </c>
    </row>
    <row r="8" spans="2:9" x14ac:dyDescent="0.2">
      <c r="B8" s="9" t="s">
        <v>79</v>
      </c>
      <c r="C8" s="10" t="s">
        <v>81</v>
      </c>
      <c r="D8" s="9" t="s">
        <v>18</v>
      </c>
      <c r="E8" s="9" t="s">
        <v>22</v>
      </c>
      <c r="F8" s="9"/>
      <c r="G8" s="9"/>
      <c r="I8" s="7" t="str">
        <f t="shared" si="0"/>
        <v xml:space="preserve">  `create_user` VARCHAR(18) NOT NULL  COMMENT '创建用户名',</v>
      </c>
    </row>
    <row r="9" spans="2:9" x14ac:dyDescent="0.2">
      <c r="B9" s="9" t="s">
        <v>80</v>
      </c>
      <c r="C9" s="10" t="s">
        <v>82</v>
      </c>
      <c r="D9" s="9" t="s">
        <v>18</v>
      </c>
      <c r="E9" s="9" t="s">
        <v>22</v>
      </c>
      <c r="F9" s="9"/>
      <c r="G9" s="9"/>
      <c r="I9" s="7" t="str">
        <f t="shared" si="0"/>
        <v xml:space="preserve">  `update_user` VARCHAR(18) NOT NULL  COMMENT '更新用户名',</v>
      </c>
    </row>
    <row r="10" spans="2:9" x14ac:dyDescent="0.2">
      <c r="B10" s="9" t="s">
        <v>55</v>
      </c>
      <c r="C10" s="9" t="s">
        <v>83</v>
      </c>
      <c r="D10" s="9" t="s">
        <v>20</v>
      </c>
      <c r="E10" s="9" t="s">
        <v>22</v>
      </c>
      <c r="F10" s="9" t="s">
        <v>84</v>
      </c>
      <c r="G10" s="9"/>
      <c r="I10" s="7" t="str">
        <f t="shared" si="0"/>
        <v xml:space="preserve">  `status` TINYINT(1) NOT NULL DEFAULT 1 COMMENT '数据状态(0:无效/1:有效[默认])',</v>
      </c>
    </row>
    <row r="11" spans="2:9" x14ac:dyDescent="0.2">
      <c r="B11" s="9" t="s">
        <v>56</v>
      </c>
      <c r="C11" s="10" t="s">
        <v>13</v>
      </c>
      <c r="D11" s="9" t="s">
        <v>12</v>
      </c>
      <c r="E11" s="9" t="s">
        <v>9</v>
      </c>
      <c r="F11" s="9" t="s">
        <v>14</v>
      </c>
      <c r="G11" s="9"/>
      <c r="I11" s="7" t="str">
        <f t="shared" si="0"/>
        <v xml:space="preserve">  `version` INT(11) NOT NULL DEFAULT 0 COMMENT '版本锁（乐观锁）',</v>
      </c>
    </row>
    <row r="12" spans="2:9" x14ac:dyDescent="0.2">
      <c r="B12" s="1" t="s">
        <v>62</v>
      </c>
      <c r="C12" s="11" t="s">
        <v>69</v>
      </c>
      <c r="D12" s="1" t="s">
        <v>26</v>
      </c>
      <c r="E12" s="1" t="s">
        <v>9</v>
      </c>
      <c r="F12" s="1"/>
      <c r="G12" s="1"/>
      <c r="I12" s="7" t="str">
        <f t="shared" si="0"/>
        <v xml:space="preserve">  `menu_url` VARCHAR(32) NOT NULL  COMMENT '菜单url',</v>
      </c>
    </row>
    <row r="13" spans="2:9" x14ac:dyDescent="0.2">
      <c r="B13" s="1" t="s">
        <v>67</v>
      </c>
      <c r="C13" s="11" t="s">
        <v>70</v>
      </c>
      <c r="D13" s="1" t="s">
        <v>26</v>
      </c>
      <c r="E13" s="1" t="s">
        <v>9</v>
      </c>
      <c r="F13" s="1"/>
      <c r="G13" s="1"/>
      <c r="I13" s="7" t="str">
        <f t="shared" si="0"/>
        <v xml:space="preserve">  `menu_path` VARCHAR(32) NOT NULL  COMMENT '菜单path',</v>
      </c>
    </row>
    <row r="14" spans="2:9" x14ac:dyDescent="0.2">
      <c r="B14" s="1" t="s">
        <v>68</v>
      </c>
      <c r="C14" s="11" t="s">
        <v>77</v>
      </c>
      <c r="D14" s="1" t="s">
        <v>26</v>
      </c>
      <c r="E14" s="1" t="s">
        <v>9</v>
      </c>
      <c r="F14" s="1"/>
      <c r="G14" s="1"/>
      <c r="I14" s="7" t="str">
        <f t="shared" si="0"/>
        <v xml:space="preserve">  `menu_component` VARCHAR(32) NOT NULL  COMMENT '菜单组件',</v>
      </c>
    </row>
    <row r="15" spans="2:9" x14ac:dyDescent="0.2">
      <c r="B15" s="1" t="s">
        <v>61</v>
      </c>
      <c r="C15" s="11" t="s">
        <v>59</v>
      </c>
      <c r="D15" s="1" t="s">
        <v>26</v>
      </c>
      <c r="E15" s="1" t="s">
        <v>9</v>
      </c>
      <c r="F15" s="1"/>
      <c r="G15" s="1"/>
      <c r="I15" s="7" t="str">
        <f t="shared" si="0"/>
        <v xml:space="preserve">  `menu_name` VARCHAR(32) NOT NULL  COMMENT '菜单名称',</v>
      </c>
    </row>
    <row r="16" spans="2:9" x14ac:dyDescent="0.2">
      <c r="B16" s="1" t="s">
        <v>71</v>
      </c>
      <c r="C16" s="11" t="s">
        <v>76</v>
      </c>
      <c r="D16" s="1" t="s">
        <v>26</v>
      </c>
      <c r="E16" s="1" t="s">
        <v>9</v>
      </c>
      <c r="F16" s="1"/>
      <c r="G16" s="1"/>
      <c r="I16" s="7" t="str">
        <f t="shared" si="0"/>
        <v xml:space="preserve">  `menu_title` VARCHAR(32) NOT NULL  COMMENT '菜单标题',</v>
      </c>
    </row>
    <row r="17" spans="2:9" x14ac:dyDescent="0.2">
      <c r="B17" s="1" t="s">
        <v>72</v>
      </c>
      <c r="C17" s="11" t="s">
        <v>75</v>
      </c>
      <c r="D17" s="1" t="s">
        <v>26</v>
      </c>
      <c r="E17" s="1" t="s">
        <v>9</v>
      </c>
      <c r="F17" s="1"/>
      <c r="G17" s="1"/>
      <c r="I17" s="7" t="str">
        <f t="shared" si="0"/>
        <v xml:space="preserve">  `menu_icon` VARCHAR(32) NOT NULL  COMMENT '菜单图标',</v>
      </c>
    </row>
    <row r="18" spans="2:9" s="14" customFormat="1" x14ac:dyDescent="0.2">
      <c r="B18" s="12" t="s">
        <v>73</v>
      </c>
      <c r="C18" s="13" t="s">
        <v>74</v>
      </c>
      <c r="D18" s="12" t="s">
        <v>12</v>
      </c>
      <c r="E18" s="12"/>
      <c r="F18" s="12" t="s">
        <v>10</v>
      </c>
      <c r="G18" s="12"/>
      <c r="I18" s="14" t="str">
        <f t="shared" si="0"/>
        <v xml:space="preserve">  `menu_parent_id` INT(11)  DEFAULT NULL COMMENT '菜单父ID',</v>
      </c>
    </row>
    <row r="19" spans="2:9" x14ac:dyDescent="0.2">
      <c r="I19" s="7" t="str">
        <f>"  PRIMARY KEY (`" &amp; $B$5 &amp; "`)"</f>
        <v xml:space="preserve">  PRIMARY KEY (`id`)</v>
      </c>
    </row>
    <row r="20" spans="2:9" x14ac:dyDescent="0.2">
      <c r="I20" s="7" t="str">
        <f>") ENGINE=InnoDB DEFAULT CHARSET=utf8mb4 COMMENT='" &amp; $E$2 &amp; "';"</f>
        <v>) ENGINE=InnoDB DEFAULT CHARSET=utf8mb4 COMMENT='菜单表';</v>
      </c>
    </row>
    <row r="21" spans="2:9" ht="18" x14ac:dyDescent="0.2">
      <c r="B21" s="15" t="s">
        <v>87</v>
      </c>
    </row>
  </sheetData>
  <phoneticPr fontId="1" type="noConversion"/>
  <hyperlinks>
    <hyperlink ref="B21" location="目录!A1" display="⇦目录" xr:uid="{1316A139-D79B-D849-9685-1FB1DCC3E51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16"/>
  <sheetViews>
    <sheetView zoomScaleNormal="100" workbookViewId="0"/>
  </sheetViews>
  <sheetFormatPr baseColWidth="10" defaultColWidth="9.83203125" defaultRowHeight="17" x14ac:dyDescent="0.2"/>
  <cols>
    <col min="1" max="1" width="3.83203125" style="7" customWidth="1"/>
    <col min="2" max="2" width="20.83203125" style="7" bestFit="1" customWidth="1"/>
    <col min="3" max="3" width="33.5" style="7" bestFit="1" customWidth="1"/>
    <col min="4" max="4" width="19.1640625" style="7" customWidth="1"/>
    <col min="5" max="5" width="21.33203125" style="7" customWidth="1"/>
    <col min="6" max="6" width="33.5" style="7" customWidth="1"/>
    <col min="7" max="7" width="31.1640625" style="7" customWidth="1"/>
    <col min="8" max="8" width="5" style="7" customWidth="1"/>
    <col min="9" max="16384" width="9.83203125" style="7"/>
  </cols>
  <sheetData>
    <row r="2" spans="2:9" ht="36" customHeight="1" x14ac:dyDescent="0.2">
      <c r="B2" s="5" t="s">
        <v>6</v>
      </c>
      <c r="C2" s="6" t="s">
        <v>48</v>
      </c>
      <c r="D2" s="5" t="s">
        <v>4</v>
      </c>
      <c r="E2" s="6" t="s">
        <v>40</v>
      </c>
      <c r="I2" s="7" t="str">
        <f>"-- "&amp;$E$2</f>
        <v>-- 用户与角色关联表</v>
      </c>
    </row>
    <row r="3" spans="2:9" x14ac:dyDescent="0.2">
      <c r="I3" s="7" t="str">
        <f>"DROP TABLE IF EXISTS `" &amp; $C$2 &amp; "`;"</f>
        <v>DROP TABLE IF EXISTS `sys_user_role_rel`;</v>
      </c>
    </row>
    <row r="4" spans="2:9" x14ac:dyDescent="0.2">
      <c r="B4" s="8" t="s">
        <v>0</v>
      </c>
      <c r="C4" s="8" t="s">
        <v>1</v>
      </c>
      <c r="D4" s="8" t="s">
        <v>2</v>
      </c>
      <c r="E4" s="8" t="s">
        <v>7</v>
      </c>
      <c r="F4" s="8" t="s">
        <v>8</v>
      </c>
      <c r="G4" s="8" t="s">
        <v>3</v>
      </c>
      <c r="I4" s="7" t="str">
        <f>"CREATE TABLE IF NOT EXISTS `" &amp; $C$2 &amp; "` ("</f>
        <v>CREATE TABLE IF NOT EXISTS `sys_user_role_rel` (</v>
      </c>
    </row>
    <row r="5" spans="2:9" x14ac:dyDescent="0.2">
      <c r="B5" s="9" t="s">
        <v>78</v>
      </c>
      <c r="C5" s="9" t="s">
        <v>15</v>
      </c>
      <c r="D5" s="9" t="s">
        <v>12</v>
      </c>
      <c r="E5" s="9" t="s">
        <v>22</v>
      </c>
      <c r="F5" s="9" t="s">
        <v>85</v>
      </c>
      <c r="G5" s="9" t="s">
        <v>86</v>
      </c>
      <c r="I5" s="7" t="str">
        <f>"  `" &amp; $B5 &amp; "` " &amp; $D5 &amp; " " &amp; $E5 &amp; " "&amp; $F5 &amp; " " &amp; "COMMENT '" &amp; $C5 &amp; "',"</f>
        <v xml:space="preserve">  `id` INT(11) NOT NULL AUTO_INCREMENT COMMENT '唯一标识',</v>
      </c>
    </row>
    <row r="6" spans="2:9" x14ac:dyDescent="0.2">
      <c r="B6" s="9" t="s">
        <v>5</v>
      </c>
      <c r="C6" s="9" t="s">
        <v>16</v>
      </c>
      <c r="D6" s="9" t="s">
        <v>19</v>
      </c>
      <c r="E6" s="9" t="s">
        <v>22</v>
      </c>
      <c r="F6" s="9" t="s">
        <v>23</v>
      </c>
      <c r="G6" s="9"/>
      <c r="I6" s="7" t="str">
        <f t="shared" ref="I6:I13" si="0">"  `" &amp; $B6 &amp; "` " &amp; $D6 &amp; " " &amp; $E6 &amp; " "&amp; $F6 &amp; " " &amp; "COMMENT '" &amp; $C6 &amp; "',"</f>
        <v xml:space="preserve">  `create_time` TIMESTAMP NOT NULL DEFAULT CURRENT_TIMESTAMP COMMENT '创建时间',</v>
      </c>
    </row>
    <row r="7" spans="2:9" x14ac:dyDescent="0.2">
      <c r="B7" s="9" t="s">
        <v>11</v>
      </c>
      <c r="C7" s="9" t="s">
        <v>17</v>
      </c>
      <c r="D7" s="9" t="s">
        <v>19</v>
      </c>
      <c r="E7" s="9" t="s">
        <v>9</v>
      </c>
      <c r="F7" s="9"/>
      <c r="G7" s="9"/>
      <c r="I7" s="7" t="str">
        <f t="shared" si="0"/>
        <v xml:space="preserve">  `update_time` TIMESTAMP NOT NULL  COMMENT '更新时间',</v>
      </c>
    </row>
    <row r="8" spans="2:9" x14ac:dyDescent="0.2">
      <c r="B8" s="9" t="s">
        <v>79</v>
      </c>
      <c r="C8" s="10" t="s">
        <v>81</v>
      </c>
      <c r="D8" s="9" t="s">
        <v>18</v>
      </c>
      <c r="E8" s="9" t="s">
        <v>22</v>
      </c>
      <c r="F8" s="9"/>
      <c r="G8" s="9"/>
      <c r="I8" s="7" t="str">
        <f t="shared" si="0"/>
        <v xml:space="preserve">  `create_user` VARCHAR(18) NOT NULL  COMMENT '创建用户名',</v>
      </c>
    </row>
    <row r="9" spans="2:9" x14ac:dyDescent="0.2">
      <c r="B9" s="9" t="s">
        <v>80</v>
      </c>
      <c r="C9" s="10" t="s">
        <v>82</v>
      </c>
      <c r="D9" s="9" t="s">
        <v>18</v>
      </c>
      <c r="E9" s="9" t="s">
        <v>22</v>
      </c>
      <c r="F9" s="9"/>
      <c r="G9" s="9"/>
      <c r="I9" s="7" t="str">
        <f t="shared" si="0"/>
        <v xml:space="preserve">  `update_user` VARCHAR(18) NOT NULL  COMMENT '更新用户名',</v>
      </c>
    </row>
    <row r="10" spans="2:9" x14ac:dyDescent="0.2">
      <c r="B10" s="9" t="s">
        <v>55</v>
      </c>
      <c r="C10" s="9" t="s">
        <v>83</v>
      </c>
      <c r="D10" s="9" t="s">
        <v>20</v>
      </c>
      <c r="E10" s="9" t="s">
        <v>22</v>
      </c>
      <c r="F10" s="9" t="s">
        <v>84</v>
      </c>
      <c r="G10" s="9"/>
      <c r="I10" s="7" t="str">
        <f t="shared" si="0"/>
        <v xml:space="preserve">  `status` TINYINT(1) NOT NULL DEFAULT 1 COMMENT '数据状态(0:无效/1:有效[默认])',</v>
      </c>
    </row>
    <row r="11" spans="2:9" x14ac:dyDescent="0.2">
      <c r="B11" s="9" t="s">
        <v>56</v>
      </c>
      <c r="C11" s="10" t="s">
        <v>13</v>
      </c>
      <c r="D11" s="9" t="s">
        <v>12</v>
      </c>
      <c r="E11" s="9" t="s">
        <v>9</v>
      </c>
      <c r="F11" s="9" t="s">
        <v>14</v>
      </c>
      <c r="G11" s="9"/>
      <c r="I11" s="7" t="str">
        <f t="shared" si="0"/>
        <v xml:space="preserve">  `version` INT(11) NOT NULL DEFAULT 0 COMMENT '版本锁（乐观锁）',</v>
      </c>
    </row>
    <row r="12" spans="2:9" x14ac:dyDescent="0.2">
      <c r="B12" s="1" t="s">
        <v>24</v>
      </c>
      <c r="C12" s="11" t="s">
        <v>25</v>
      </c>
      <c r="D12" s="1" t="s">
        <v>12</v>
      </c>
      <c r="E12" s="1" t="s">
        <v>9</v>
      </c>
      <c r="F12" s="1"/>
      <c r="G12" s="1"/>
      <c r="I12" s="7" t="str">
        <f t="shared" si="0"/>
        <v xml:space="preserve">  `user_id` INT(11) NOT NULL  COMMENT '用户ID',</v>
      </c>
    </row>
    <row r="13" spans="2:9" x14ac:dyDescent="0.2">
      <c r="B13" s="1" t="s">
        <v>32</v>
      </c>
      <c r="C13" s="11" t="s">
        <v>41</v>
      </c>
      <c r="D13" s="1" t="s">
        <v>12</v>
      </c>
      <c r="E13" s="1" t="s">
        <v>9</v>
      </c>
      <c r="F13" s="1"/>
      <c r="G13" s="1"/>
      <c r="I13" s="7" t="str">
        <f t="shared" si="0"/>
        <v xml:space="preserve">  `role_id` INT(11) NOT NULL  COMMENT '角色ID',</v>
      </c>
    </row>
    <row r="14" spans="2:9" x14ac:dyDescent="0.2">
      <c r="I14" s="7" t="str">
        <f>"  PRIMARY KEY (`" &amp; $B$5 &amp; "`)"</f>
        <v xml:space="preserve">  PRIMARY KEY (`id`)</v>
      </c>
    </row>
    <row r="15" spans="2:9" x14ac:dyDescent="0.2">
      <c r="I15" s="7" t="str">
        <f>") ENGINE=InnoDB DEFAULT CHARSET=utf8mb4 COMMENT='" &amp; $E$2 &amp; "';"</f>
        <v>) ENGINE=InnoDB DEFAULT CHARSET=utf8mb4 COMMENT='用户与角色关联表';</v>
      </c>
    </row>
    <row r="16" spans="2:9" ht="18" x14ac:dyDescent="0.2">
      <c r="B16" s="15" t="s">
        <v>87</v>
      </c>
    </row>
  </sheetData>
  <phoneticPr fontId="1" type="noConversion"/>
  <hyperlinks>
    <hyperlink ref="B16" location="目录!A1" display="⇦目录" xr:uid="{049FB359-9275-8B41-8583-4912951D77AF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16"/>
  <sheetViews>
    <sheetView zoomScaleNormal="100" workbookViewId="0"/>
  </sheetViews>
  <sheetFormatPr baseColWidth="10" defaultColWidth="9.83203125" defaultRowHeight="17" x14ac:dyDescent="0.2"/>
  <cols>
    <col min="1" max="1" width="3.83203125" style="7" customWidth="1"/>
    <col min="2" max="2" width="20.83203125" style="7" bestFit="1" customWidth="1"/>
    <col min="3" max="3" width="33.5" style="7" bestFit="1" customWidth="1"/>
    <col min="4" max="4" width="19.1640625" style="7" customWidth="1"/>
    <col min="5" max="5" width="21.33203125" style="7" customWidth="1"/>
    <col min="6" max="6" width="33.5" style="7" customWidth="1"/>
    <col min="7" max="7" width="31.1640625" style="7" customWidth="1"/>
    <col min="8" max="8" width="5.1640625" style="7" customWidth="1"/>
    <col min="9" max="16384" width="9.83203125" style="7"/>
  </cols>
  <sheetData>
    <row r="2" spans="2:9" ht="36" customHeight="1" x14ac:dyDescent="0.2">
      <c r="B2" s="5" t="s">
        <v>6</v>
      </c>
      <c r="C2" s="6" t="s">
        <v>63</v>
      </c>
      <c r="D2" s="5" t="s">
        <v>4</v>
      </c>
      <c r="E2" s="6" t="s">
        <v>65</v>
      </c>
      <c r="I2" s="7" t="str">
        <f>"-- "&amp;$E$2</f>
        <v>-- 角色与菜单关联表</v>
      </c>
    </row>
    <row r="3" spans="2:9" x14ac:dyDescent="0.2">
      <c r="I3" s="7" t="str">
        <f>"DROP TABLE IF EXISTS `" &amp; $C$2 &amp; "`;"</f>
        <v>DROP TABLE IF EXISTS `sys_role_menu_rel`;</v>
      </c>
    </row>
    <row r="4" spans="2:9" x14ac:dyDescent="0.2">
      <c r="B4" s="8" t="s">
        <v>0</v>
      </c>
      <c r="C4" s="8" t="s">
        <v>1</v>
      </c>
      <c r="D4" s="8" t="s">
        <v>2</v>
      </c>
      <c r="E4" s="8" t="s">
        <v>7</v>
      </c>
      <c r="F4" s="8" t="s">
        <v>8</v>
      </c>
      <c r="G4" s="8" t="s">
        <v>3</v>
      </c>
      <c r="I4" s="7" t="str">
        <f>"CREATE TABLE IF NOT EXISTS `" &amp; $C$2 &amp; "` ("</f>
        <v>CREATE TABLE IF NOT EXISTS `sys_role_menu_rel` (</v>
      </c>
    </row>
    <row r="5" spans="2:9" x14ac:dyDescent="0.2">
      <c r="B5" s="9" t="s">
        <v>78</v>
      </c>
      <c r="C5" s="9" t="s">
        <v>15</v>
      </c>
      <c r="D5" s="9" t="s">
        <v>12</v>
      </c>
      <c r="E5" s="9" t="s">
        <v>22</v>
      </c>
      <c r="F5" s="9" t="s">
        <v>85</v>
      </c>
      <c r="G5" s="9" t="s">
        <v>86</v>
      </c>
      <c r="I5" s="7" t="str">
        <f>"  `" &amp; $B5 &amp; "` " &amp; $D5 &amp; " " &amp; $E5 &amp; " "&amp; $F5 &amp; " " &amp; "COMMENT '" &amp; $C5 &amp; "',"</f>
        <v xml:space="preserve">  `id` INT(11) NOT NULL AUTO_INCREMENT COMMENT '唯一标识',</v>
      </c>
    </row>
    <row r="6" spans="2:9" x14ac:dyDescent="0.2">
      <c r="B6" s="9" t="s">
        <v>5</v>
      </c>
      <c r="C6" s="9" t="s">
        <v>16</v>
      </c>
      <c r="D6" s="9" t="s">
        <v>19</v>
      </c>
      <c r="E6" s="9" t="s">
        <v>22</v>
      </c>
      <c r="F6" s="9" t="s">
        <v>23</v>
      </c>
      <c r="G6" s="9"/>
      <c r="I6" s="7" t="str">
        <f t="shared" ref="I6:I13" si="0">"  `" &amp; $B6 &amp; "` " &amp; $D6 &amp; " " &amp; $E6 &amp; " "&amp; $F6 &amp; " " &amp; "COMMENT '" &amp; $C6 &amp; "',"</f>
        <v xml:space="preserve">  `create_time` TIMESTAMP NOT NULL DEFAULT CURRENT_TIMESTAMP COMMENT '创建时间',</v>
      </c>
    </row>
    <row r="7" spans="2:9" x14ac:dyDescent="0.2">
      <c r="B7" s="9" t="s">
        <v>11</v>
      </c>
      <c r="C7" s="9" t="s">
        <v>17</v>
      </c>
      <c r="D7" s="9" t="s">
        <v>19</v>
      </c>
      <c r="E7" s="9" t="s">
        <v>9</v>
      </c>
      <c r="F7" s="9"/>
      <c r="G7" s="9"/>
      <c r="I7" s="7" t="str">
        <f t="shared" si="0"/>
        <v xml:space="preserve">  `update_time` TIMESTAMP NOT NULL  COMMENT '更新时间',</v>
      </c>
    </row>
    <row r="8" spans="2:9" x14ac:dyDescent="0.2">
      <c r="B8" s="9" t="s">
        <v>79</v>
      </c>
      <c r="C8" s="10" t="s">
        <v>81</v>
      </c>
      <c r="D8" s="9" t="s">
        <v>18</v>
      </c>
      <c r="E8" s="9" t="s">
        <v>22</v>
      </c>
      <c r="F8" s="9"/>
      <c r="G8" s="9"/>
      <c r="I8" s="7" t="str">
        <f t="shared" si="0"/>
        <v xml:space="preserve">  `create_user` VARCHAR(18) NOT NULL  COMMENT '创建用户名',</v>
      </c>
    </row>
    <row r="9" spans="2:9" x14ac:dyDescent="0.2">
      <c r="B9" s="9" t="s">
        <v>80</v>
      </c>
      <c r="C9" s="10" t="s">
        <v>82</v>
      </c>
      <c r="D9" s="9" t="s">
        <v>18</v>
      </c>
      <c r="E9" s="9" t="s">
        <v>22</v>
      </c>
      <c r="F9" s="9"/>
      <c r="G9" s="9"/>
      <c r="I9" s="7" t="str">
        <f t="shared" si="0"/>
        <v xml:space="preserve">  `update_user` VARCHAR(18) NOT NULL  COMMENT '更新用户名',</v>
      </c>
    </row>
    <row r="10" spans="2:9" x14ac:dyDescent="0.2">
      <c r="B10" s="9" t="s">
        <v>55</v>
      </c>
      <c r="C10" s="9" t="s">
        <v>83</v>
      </c>
      <c r="D10" s="9" t="s">
        <v>20</v>
      </c>
      <c r="E10" s="9" t="s">
        <v>22</v>
      </c>
      <c r="F10" s="9" t="s">
        <v>84</v>
      </c>
      <c r="G10" s="9"/>
      <c r="I10" s="7" t="str">
        <f t="shared" si="0"/>
        <v xml:space="preserve">  `status` TINYINT(1) NOT NULL DEFAULT 1 COMMENT '数据状态(0:无效/1:有效[默认])',</v>
      </c>
    </row>
    <row r="11" spans="2:9" x14ac:dyDescent="0.2">
      <c r="B11" s="9" t="s">
        <v>56</v>
      </c>
      <c r="C11" s="10" t="s">
        <v>13</v>
      </c>
      <c r="D11" s="9" t="s">
        <v>12</v>
      </c>
      <c r="E11" s="9" t="s">
        <v>9</v>
      </c>
      <c r="F11" s="9" t="s">
        <v>14</v>
      </c>
      <c r="G11" s="9"/>
      <c r="I11" s="7" t="str">
        <f t="shared" si="0"/>
        <v xml:space="preserve">  `version` INT(11) NOT NULL DEFAULT 0 COMMENT '版本锁（乐观锁）',</v>
      </c>
    </row>
    <row r="12" spans="2:9" x14ac:dyDescent="0.2">
      <c r="B12" s="1" t="s">
        <v>50</v>
      </c>
      <c r="C12" s="11" t="s">
        <v>41</v>
      </c>
      <c r="D12" s="1" t="s">
        <v>12</v>
      </c>
      <c r="E12" s="1" t="s">
        <v>9</v>
      </c>
      <c r="F12" s="1"/>
      <c r="G12" s="1"/>
      <c r="I12" s="7" t="str">
        <f t="shared" si="0"/>
        <v xml:space="preserve">  `role_id` INT(11) NOT NULL  COMMENT '角色ID',</v>
      </c>
    </row>
    <row r="13" spans="2:9" x14ac:dyDescent="0.2">
      <c r="B13" s="1" t="s">
        <v>60</v>
      </c>
      <c r="C13" s="11" t="s">
        <v>64</v>
      </c>
      <c r="D13" s="1" t="s">
        <v>12</v>
      </c>
      <c r="E13" s="1" t="s">
        <v>9</v>
      </c>
      <c r="F13" s="1"/>
      <c r="G13" s="1"/>
      <c r="I13" s="7" t="str">
        <f t="shared" si="0"/>
        <v xml:space="preserve">  `menu_id` INT(11) NOT NULL  COMMENT '菜单ID',</v>
      </c>
    </row>
    <row r="14" spans="2:9" x14ac:dyDescent="0.2">
      <c r="I14" s="7" t="str">
        <f>"  PRIMARY KEY (`" &amp; $B$5 &amp; "`)"</f>
        <v xml:space="preserve">  PRIMARY KEY (`id`)</v>
      </c>
    </row>
    <row r="15" spans="2:9" x14ac:dyDescent="0.2">
      <c r="I15" s="7" t="str">
        <f>") ENGINE=InnoDB DEFAULT CHARSET=utf8mb4 COMMENT='" &amp; $E$2 &amp; "';"</f>
        <v>) ENGINE=InnoDB DEFAULT CHARSET=utf8mb4 COMMENT='角色与菜单关联表';</v>
      </c>
    </row>
    <row r="16" spans="2:9" ht="18" x14ac:dyDescent="0.2">
      <c r="B16" s="15" t="s">
        <v>87</v>
      </c>
    </row>
  </sheetData>
  <phoneticPr fontId="1" type="noConversion"/>
  <hyperlinks>
    <hyperlink ref="B16" location="目录!A1" display="⇦目录" xr:uid="{47C0C0E2-5CC8-CA40-A6C1-DE89EF24364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目录</vt:lpstr>
      <vt:lpstr>sys_user</vt:lpstr>
      <vt:lpstr>sys_role</vt:lpstr>
      <vt:lpstr>sys_menu</vt:lpstr>
      <vt:lpstr>sys_user_role_rel</vt:lpstr>
      <vt:lpstr>sys_role_menu_rel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2020-02-10T03:52:30Z</dcterms:modified>
</cp:coreProperties>
</file>