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62670\Documents\yq\data\Experimental-data\"/>
    </mc:Choice>
  </mc:AlternateContent>
  <xr:revisionPtr revIDLastSave="0" documentId="13_ncr:1_{C0BB7A9A-04BB-43D4-A6C9-A505EEF8405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 (4)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" i="4" l="1"/>
  <c r="C90" i="4"/>
  <c r="F90" i="4"/>
  <c r="D90" i="4"/>
  <c r="B90" i="4"/>
  <c r="E89" i="4"/>
  <c r="E26" i="4" s="1"/>
  <c r="E27" i="4" s="1"/>
  <c r="C89" i="4"/>
  <c r="C26" i="4" s="1"/>
  <c r="C27" i="4" s="1"/>
  <c r="F89" i="4"/>
  <c r="F26" i="4" s="1"/>
  <c r="F27" i="4" s="1"/>
  <c r="D89" i="4"/>
  <c r="B89" i="4"/>
  <c r="B26" i="4" s="1"/>
  <c r="B27" i="4" s="1"/>
  <c r="E85" i="4"/>
  <c r="C85" i="4"/>
  <c r="F85" i="4"/>
  <c r="D85" i="4"/>
  <c r="B85" i="4"/>
  <c r="E84" i="4"/>
  <c r="E23" i="4" s="1"/>
  <c r="E24" i="4" s="1"/>
  <c r="C84" i="4"/>
  <c r="C23" i="4" s="1"/>
  <c r="C24" i="4" s="1"/>
  <c r="F84" i="4"/>
  <c r="F23" i="4" s="1"/>
  <c r="F24" i="4" s="1"/>
  <c r="D84" i="4"/>
  <c r="D23" i="4" s="1"/>
  <c r="D24" i="4" s="1"/>
  <c r="B84" i="4"/>
  <c r="B23" i="4" s="1"/>
  <c r="B24" i="4" s="1"/>
  <c r="E80" i="4"/>
  <c r="C80" i="4"/>
  <c r="F80" i="4"/>
  <c r="D80" i="4"/>
  <c r="B80" i="4"/>
  <c r="E79" i="4"/>
  <c r="E19" i="4" s="1"/>
  <c r="E20" i="4" s="1"/>
  <c r="C79" i="4"/>
  <c r="C19" i="4" s="1"/>
  <c r="C20" i="4" s="1"/>
  <c r="F79" i="4"/>
  <c r="F19" i="4" s="1"/>
  <c r="F20" i="4" s="1"/>
  <c r="D79" i="4"/>
  <c r="B79" i="4"/>
  <c r="E75" i="4"/>
  <c r="C75" i="4"/>
  <c r="F75" i="4"/>
  <c r="D75" i="4"/>
  <c r="B75" i="4"/>
  <c r="E74" i="4"/>
  <c r="E16" i="4" s="1"/>
  <c r="E17" i="4" s="1"/>
  <c r="C74" i="4"/>
  <c r="C16" i="4" s="1"/>
  <c r="C17" i="4" s="1"/>
  <c r="F74" i="4"/>
  <c r="D74" i="4"/>
  <c r="D16" i="4" s="1"/>
  <c r="D17" i="4" s="1"/>
  <c r="B74" i="4"/>
  <c r="B16" i="4" s="1"/>
  <c r="B17" i="4" s="1"/>
  <c r="E70" i="4"/>
  <c r="C70" i="4"/>
  <c r="F70" i="4"/>
  <c r="D70" i="4"/>
  <c r="B70" i="4"/>
  <c r="E69" i="4"/>
  <c r="E12" i="4" s="1"/>
  <c r="E13" i="4" s="1"/>
  <c r="C69" i="4"/>
  <c r="C12" i="4" s="1"/>
  <c r="C13" i="4" s="1"/>
  <c r="F69" i="4"/>
  <c r="F12" i="4" s="1"/>
  <c r="F13" i="4" s="1"/>
  <c r="D69" i="4"/>
  <c r="B69" i="4"/>
  <c r="E65" i="4"/>
  <c r="C65" i="4"/>
  <c r="F65" i="4"/>
  <c r="D65" i="4"/>
  <c r="B65" i="4"/>
  <c r="E64" i="4"/>
  <c r="E9" i="4" s="1"/>
  <c r="E10" i="4" s="1"/>
  <c r="C64" i="4"/>
  <c r="C9" i="4" s="1"/>
  <c r="C10" i="4" s="1"/>
  <c r="F64" i="4"/>
  <c r="D64" i="4"/>
  <c r="D9" i="4" s="1"/>
  <c r="D10" i="4" s="1"/>
  <c r="B64" i="4"/>
  <c r="B9" i="4" s="1"/>
  <c r="B10" i="4" s="1"/>
  <c r="E60" i="4"/>
  <c r="C60" i="4"/>
  <c r="F60" i="4"/>
  <c r="D60" i="4"/>
  <c r="B60" i="4"/>
  <c r="E59" i="4"/>
  <c r="C59" i="4"/>
  <c r="C6" i="4" s="1"/>
  <c r="J5" i="4" s="1"/>
  <c r="F59" i="4"/>
  <c r="F6" i="4" s="1"/>
  <c r="M5" i="4" s="1"/>
  <c r="D59" i="4"/>
  <c r="D6" i="4" s="1"/>
  <c r="K5" i="4" s="1"/>
  <c r="B59" i="4"/>
  <c r="B6" i="4" s="1"/>
  <c r="I5" i="4" s="1"/>
  <c r="E55" i="4"/>
  <c r="C55" i="4"/>
  <c r="F55" i="4"/>
  <c r="D55" i="4"/>
  <c r="B55" i="4"/>
  <c r="E54" i="4"/>
  <c r="E5" i="4" s="1"/>
  <c r="L4" i="4" s="1"/>
  <c r="C54" i="4"/>
  <c r="C5" i="4" s="1"/>
  <c r="J4" i="4" s="1"/>
  <c r="F54" i="4"/>
  <c r="F5" i="4" s="1"/>
  <c r="M4" i="4" s="1"/>
  <c r="D54" i="4"/>
  <c r="D5" i="4" s="1"/>
  <c r="K4" i="4" s="1"/>
  <c r="B54" i="4"/>
  <c r="B5" i="4" s="1"/>
  <c r="I4" i="4" s="1"/>
  <c r="D26" i="4"/>
  <c r="D27" i="4" s="1"/>
  <c r="E50" i="4"/>
  <c r="C50" i="4"/>
  <c r="F50" i="4"/>
  <c r="D50" i="4"/>
  <c r="B50" i="4"/>
  <c r="E49" i="4"/>
  <c r="E3" i="4" s="1"/>
  <c r="L3" i="4" s="1"/>
  <c r="C49" i="4"/>
  <c r="C3" i="4" s="1"/>
  <c r="J3" i="4" s="1"/>
  <c r="F49" i="4"/>
  <c r="F3" i="4" s="1"/>
  <c r="M3" i="4" s="1"/>
  <c r="D49" i="4"/>
  <c r="D3" i="4" s="1"/>
  <c r="K3" i="4" s="1"/>
  <c r="B49" i="4"/>
  <c r="B3" i="4" s="1"/>
  <c r="I3" i="4" s="1"/>
  <c r="D19" i="4"/>
  <c r="D20" i="4" s="1"/>
  <c r="B19" i="4"/>
  <c r="B20" i="4" s="1"/>
  <c r="E45" i="4"/>
  <c r="C45" i="4"/>
  <c r="F45" i="4"/>
  <c r="D45" i="4"/>
  <c r="B45" i="4"/>
  <c r="E44" i="4"/>
  <c r="E2" i="4" s="1"/>
  <c r="L2" i="4" s="1"/>
  <c r="C44" i="4"/>
  <c r="C2" i="4" s="1"/>
  <c r="J2" i="4" s="1"/>
  <c r="F44" i="4"/>
  <c r="F2" i="4" s="1"/>
  <c r="M2" i="4" s="1"/>
  <c r="D44" i="4"/>
  <c r="D2" i="4" s="1"/>
  <c r="K2" i="4" s="1"/>
  <c r="B44" i="4"/>
  <c r="B2" i="4" s="1"/>
  <c r="I2" i="4" s="1"/>
  <c r="F16" i="4"/>
  <c r="F17" i="4" s="1"/>
  <c r="D12" i="4"/>
  <c r="D13" i="4" s="1"/>
  <c r="B12" i="4"/>
  <c r="B13" i="4" s="1"/>
  <c r="E39" i="4"/>
  <c r="C39" i="4"/>
  <c r="F39" i="4"/>
  <c r="D39" i="4"/>
  <c r="B39" i="4"/>
  <c r="E38" i="4"/>
  <c r="C38" i="4"/>
  <c r="F38" i="4"/>
  <c r="D38" i="4"/>
  <c r="B38" i="4"/>
  <c r="F9" i="4"/>
  <c r="F10" i="4" s="1"/>
  <c r="E34" i="4"/>
  <c r="C34" i="4"/>
  <c r="F34" i="4"/>
  <c r="D34" i="4"/>
  <c r="B34" i="4"/>
  <c r="E6" i="4"/>
  <c r="L5" i="4" s="1"/>
  <c r="E33" i="4"/>
  <c r="C33" i="4"/>
  <c r="F33" i="4"/>
  <c r="D33" i="4"/>
  <c r="B33" i="4"/>
  <c r="C40" i="4" l="1"/>
  <c r="D40" i="4"/>
  <c r="F40" i="4"/>
  <c r="E4" i="4"/>
  <c r="E25" i="4" s="1"/>
  <c r="C4" i="4"/>
  <c r="C11" i="4" s="1"/>
  <c r="B4" i="4"/>
  <c r="B11" i="4" s="1"/>
  <c r="F7" i="4"/>
  <c r="F14" i="4" s="1"/>
  <c r="C7" i="4"/>
  <c r="C21" i="4" s="1"/>
  <c r="D4" i="4"/>
  <c r="D25" i="4" s="1"/>
  <c r="B7" i="4"/>
  <c r="B28" i="4" s="1"/>
  <c r="E7" i="4"/>
  <c r="E28" i="4" s="1"/>
  <c r="D7" i="4"/>
  <c r="D21" i="4" s="1"/>
  <c r="B40" i="4"/>
  <c r="E40" i="4"/>
  <c r="F4" i="4"/>
  <c r="F11" i="4" s="1"/>
  <c r="E18" i="4" l="1"/>
  <c r="E11" i="4"/>
  <c r="B21" i="4"/>
  <c r="D11" i="4"/>
  <c r="D18" i="4"/>
  <c r="D22" i="4" s="1"/>
  <c r="C18" i="4"/>
  <c r="C22" i="4" s="1"/>
  <c r="C25" i="4"/>
  <c r="B25" i="4"/>
  <c r="B29" i="4" s="1"/>
  <c r="B18" i="4"/>
  <c r="F28" i="4"/>
  <c r="F21" i="4"/>
  <c r="F15" i="4"/>
  <c r="E21" i="4"/>
  <c r="D14" i="4"/>
  <c r="D28" i="4"/>
  <c r="D29" i="4" s="1"/>
  <c r="C14" i="4"/>
  <c r="C15" i="4" s="1"/>
  <c r="C28" i="4"/>
  <c r="E14" i="4"/>
  <c r="E15" i="4" s="1"/>
  <c r="B14" i="4"/>
  <c r="B15" i="4" s="1"/>
  <c r="F25" i="4"/>
  <c r="F18" i="4"/>
  <c r="E29" i="4"/>
  <c r="E22" i="4" l="1"/>
  <c r="B22" i="4"/>
  <c r="D15" i="4"/>
  <c r="C29" i="4"/>
  <c r="F29" i="4"/>
  <c r="F22" i="4"/>
</calcChain>
</file>

<file path=xl/sharedStrings.xml><?xml version="1.0" encoding="utf-8"?>
<sst xmlns="http://schemas.openxmlformats.org/spreadsheetml/2006/main" count="69" uniqueCount="37">
  <si>
    <t>hot（cold 10）</t>
    <phoneticPr fontId="1" type="noConversion"/>
  </si>
  <si>
    <t>core Th</t>
    <phoneticPr fontId="1" type="noConversion"/>
  </si>
  <si>
    <t>core Tc</t>
    <phoneticPr fontId="1" type="noConversion"/>
  </si>
  <si>
    <t>background Th</t>
    <phoneticPr fontId="1" type="noConversion"/>
  </si>
  <si>
    <t>background Tc</t>
    <phoneticPr fontId="1" type="noConversion"/>
  </si>
  <si>
    <t>coreTc</t>
    <phoneticPr fontId="1" type="noConversion"/>
  </si>
  <si>
    <t>core heat flow</t>
    <phoneticPr fontId="1" type="noConversion"/>
  </si>
  <si>
    <t>background heat flow</t>
    <phoneticPr fontId="1" type="noConversion"/>
  </si>
  <si>
    <t>3R core V</t>
    <phoneticPr fontId="1" type="noConversion"/>
  </si>
  <si>
    <t>3R core P</t>
    <phoneticPr fontId="1" type="noConversion"/>
  </si>
  <si>
    <t>3R core eta</t>
    <phoneticPr fontId="1" type="noConversion"/>
  </si>
  <si>
    <t>3R background V</t>
    <phoneticPr fontId="1" type="noConversion"/>
  </si>
  <si>
    <t>3R background P</t>
    <phoneticPr fontId="1" type="noConversion"/>
  </si>
  <si>
    <t>3R background eta</t>
    <phoneticPr fontId="1" type="noConversion"/>
  </si>
  <si>
    <t>3R enhancement</t>
    <phoneticPr fontId="1" type="noConversion"/>
  </si>
  <si>
    <t>7R core V</t>
    <phoneticPr fontId="1" type="noConversion"/>
  </si>
  <si>
    <t>7R core P</t>
    <phoneticPr fontId="1" type="noConversion"/>
  </si>
  <si>
    <t>7R core eta</t>
    <phoneticPr fontId="1" type="noConversion"/>
  </si>
  <si>
    <t>7R background V</t>
    <phoneticPr fontId="1" type="noConversion"/>
  </si>
  <si>
    <t>7R background P</t>
    <phoneticPr fontId="1" type="noConversion"/>
  </si>
  <si>
    <t>7R background eta</t>
    <phoneticPr fontId="1" type="noConversion"/>
  </si>
  <si>
    <t>7R enhancement</t>
    <phoneticPr fontId="1" type="noConversion"/>
  </si>
  <si>
    <t>10R core V</t>
    <phoneticPr fontId="1" type="noConversion"/>
  </si>
  <si>
    <t>10R core P</t>
    <phoneticPr fontId="1" type="noConversion"/>
  </si>
  <si>
    <t>10R core eta</t>
    <phoneticPr fontId="1" type="noConversion"/>
  </si>
  <si>
    <t>10R background V</t>
    <phoneticPr fontId="1" type="noConversion"/>
  </si>
  <si>
    <t>10R background P</t>
    <phoneticPr fontId="1" type="noConversion"/>
  </si>
  <si>
    <t>10R background eta</t>
    <phoneticPr fontId="1" type="noConversion"/>
  </si>
  <si>
    <t>10R enhancement</t>
    <phoneticPr fontId="1" type="noConversion"/>
  </si>
  <si>
    <t>core open-circuit V</t>
    <phoneticPr fontId="1" type="noConversion"/>
  </si>
  <si>
    <t>av</t>
    <phoneticPr fontId="1" type="noConversion"/>
  </si>
  <si>
    <t>sd</t>
    <phoneticPr fontId="1" type="noConversion"/>
  </si>
  <si>
    <t>background open-circuit V</t>
    <phoneticPr fontId="1" type="noConversion"/>
  </si>
  <si>
    <t>V enhancement</t>
    <phoneticPr fontId="1" type="noConversion"/>
  </si>
  <si>
    <t>backgroundTh</t>
    <phoneticPr fontId="1" type="noConversion"/>
  </si>
  <si>
    <t>backgroundTc</t>
    <phoneticPr fontId="1" type="noConversion"/>
  </si>
  <si>
    <t>3R core 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</si>
</sst>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54BEC-6FCA-4B4C-9320-DFEB0690926B}">
  <dimension ref="A1:M90"/>
  <sheetViews>
    <sheetView tabSelected="1" workbookViewId="0">
      <selection activeCell="H7" sqref="H7"/>
    </sheetView>
  </sheetViews>
  <sheetFormatPr defaultRowHeight="13.8" x14ac:dyDescent="0.25"/>
  <cols>
    <col min="1" max="1" width="19.33203125" customWidth="1"/>
    <col min="2" max="2" width="13.109375" bestFit="1" customWidth="1"/>
    <col min="8" max="8" width="15.33203125" customWidth="1"/>
    <col min="9" max="9" width="9.109375" bestFit="1" customWidth="1"/>
    <col min="11" max="11" width="14.44140625" customWidth="1"/>
  </cols>
  <sheetData>
    <row r="1" spans="1:13" x14ac:dyDescent="0.25">
      <c r="A1" t="s">
        <v>0</v>
      </c>
      <c r="B1">
        <v>30</v>
      </c>
      <c r="C1">
        <v>35</v>
      </c>
      <c r="D1">
        <v>40</v>
      </c>
      <c r="E1">
        <v>45</v>
      </c>
      <c r="F1">
        <v>50</v>
      </c>
    </row>
    <row r="2" spans="1:13" x14ac:dyDescent="0.25">
      <c r="A2" t="s">
        <v>1</v>
      </c>
      <c r="B2">
        <f>B44</f>
        <v>30.263333333333335</v>
      </c>
      <c r="C2">
        <f>C44</f>
        <v>33.673333333333325</v>
      </c>
      <c r="D2">
        <f>D44</f>
        <v>36.286666666666669</v>
      </c>
      <c r="E2">
        <f>E44</f>
        <v>39.26</v>
      </c>
      <c r="F2">
        <f>F44</f>
        <v>41.77</v>
      </c>
      <c r="H2" t="s">
        <v>1</v>
      </c>
      <c r="I2">
        <f t="shared" ref="I2:M3" si="0">B2+273.15</f>
        <v>303.4133333333333</v>
      </c>
      <c r="J2">
        <f t="shared" si="0"/>
        <v>306.82333333333332</v>
      </c>
      <c r="K2">
        <f t="shared" si="0"/>
        <v>309.43666666666667</v>
      </c>
      <c r="L2">
        <f t="shared" si="0"/>
        <v>312.40999999999997</v>
      </c>
      <c r="M2">
        <f t="shared" si="0"/>
        <v>314.91999999999996</v>
      </c>
    </row>
    <row r="3" spans="1:13" x14ac:dyDescent="0.25">
      <c r="A3" t="s">
        <v>5</v>
      </c>
      <c r="B3">
        <f>B49</f>
        <v>30.156666666666666</v>
      </c>
      <c r="C3">
        <f>C49</f>
        <v>33.526666666666664</v>
      </c>
      <c r="D3">
        <f>D49</f>
        <v>36.116666666666667</v>
      </c>
      <c r="E3">
        <f>E49</f>
        <v>39.06</v>
      </c>
      <c r="F3">
        <f>F49</f>
        <v>41.543333333333329</v>
      </c>
      <c r="H3" t="s">
        <v>2</v>
      </c>
      <c r="I3">
        <f t="shared" si="0"/>
        <v>303.30666666666662</v>
      </c>
      <c r="J3">
        <f t="shared" si="0"/>
        <v>306.67666666666662</v>
      </c>
      <c r="K3">
        <f t="shared" si="0"/>
        <v>309.26666666666665</v>
      </c>
      <c r="L3">
        <f t="shared" si="0"/>
        <v>312.20999999999998</v>
      </c>
      <c r="M3">
        <f t="shared" si="0"/>
        <v>314.69333333333333</v>
      </c>
    </row>
    <row r="4" spans="1:13" x14ac:dyDescent="0.25">
      <c r="A4" t="s">
        <v>6</v>
      </c>
      <c r="B4" s="1">
        <f t="shared" ref="B4" si="1">(B2-B3)*400*3.14*0.0025*0.0025/0.005</f>
        <v>0.16746666666667054</v>
      </c>
      <c r="C4" s="1">
        <f>(C2-C3)*400*3.14*0.0025*0.0025/0.005</f>
        <v>0.23026666666665804</v>
      </c>
      <c r="D4" s="1">
        <f>(D2-D3)*400*3.14*0.0025*0.0025/0.005</f>
        <v>0.26690000000000269</v>
      </c>
      <c r="E4" s="1">
        <f>(E2-E3)*400*3.14*0.0025*0.0025/0.005</f>
        <v>0.31399999999999334</v>
      </c>
      <c r="F4" s="1">
        <f>(F2-F3)*400*3.14*0.0025*0.0025/0.005</f>
        <v>0.35586666666667766</v>
      </c>
      <c r="G4" s="1"/>
      <c r="H4" t="s">
        <v>3</v>
      </c>
      <c r="I4">
        <f t="shared" ref="I4:M5" si="2">B5+273.15</f>
        <v>302.81</v>
      </c>
      <c r="J4">
        <f t="shared" si="2"/>
        <v>305.04333333333329</v>
      </c>
      <c r="K4">
        <f t="shared" si="2"/>
        <v>307.80666666666662</v>
      </c>
      <c r="L4">
        <f t="shared" si="2"/>
        <v>310.40666666666664</v>
      </c>
      <c r="M4">
        <f t="shared" si="2"/>
        <v>312.91999999999996</v>
      </c>
    </row>
    <row r="5" spans="1:13" x14ac:dyDescent="0.25">
      <c r="A5" t="s">
        <v>3</v>
      </c>
      <c r="B5" s="1">
        <f>B54</f>
        <v>29.66</v>
      </c>
      <c r="C5" s="1">
        <f>C54</f>
        <v>31.893333333333334</v>
      </c>
      <c r="D5" s="1">
        <f>D54</f>
        <v>34.656666666666666</v>
      </c>
      <c r="E5" s="1">
        <f>E54</f>
        <v>37.256666666666668</v>
      </c>
      <c r="F5" s="1">
        <f>F54</f>
        <v>39.770000000000003</v>
      </c>
      <c r="G5" s="1"/>
      <c r="H5" t="s">
        <v>4</v>
      </c>
      <c r="I5">
        <f t="shared" si="2"/>
        <v>302.7233333333333</v>
      </c>
      <c r="J5">
        <f t="shared" si="2"/>
        <v>304.94</v>
      </c>
      <c r="K5">
        <f t="shared" si="2"/>
        <v>307.66666666666663</v>
      </c>
      <c r="L5">
        <f t="shared" si="2"/>
        <v>310.25</v>
      </c>
      <c r="M5">
        <f t="shared" si="2"/>
        <v>312.75</v>
      </c>
    </row>
    <row r="6" spans="1:13" x14ac:dyDescent="0.25">
      <c r="A6" t="s">
        <v>4</v>
      </c>
      <c r="B6" s="1">
        <f>B59</f>
        <v>29.573333333333334</v>
      </c>
      <c r="C6" s="1">
        <f>C59</f>
        <v>31.790000000000003</v>
      </c>
      <c r="D6" s="1">
        <f>D59</f>
        <v>34.516666666666666</v>
      </c>
      <c r="E6" s="1">
        <f>E59</f>
        <v>37.1</v>
      </c>
      <c r="F6" s="1">
        <f>F59</f>
        <v>39.6</v>
      </c>
      <c r="G6" s="1"/>
    </row>
    <row r="7" spans="1:13" x14ac:dyDescent="0.25">
      <c r="A7" t="s">
        <v>7</v>
      </c>
      <c r="B7" s="1">
        <f t="shared" ref="B7" si="3">(B5-B6)*400*3.14*0.0025*0.0025/0.005</f>
        <v>0.13606666666666564</v>
      </c>
      <c r="C7" s="1">
        <f>(C5-C6)*400*3.14*0.0025*0.0025/0.005</f>
        <v>0.16223333333333081</v>
      </c>
      <c r="D7" s="1">
        <f>(D5-D6)*400*3.14*0.0025*0.0025/0.005</f>
        <v>0.21980000000000088</v>
      </c>
      <c r="E7" s="1">
        <f>(E5-E6)*400*3.14*0.0025*0.0025/0.005</f>
        <v>0.24596666666666608</v>
      </c>
      <c r="F7" s="1">
        <f>(F5-F6)*400*3.14*0.0025*0.0025/0.005</f>
        <v>0.26690000000000269</v>
      </c>
      <c r="G7" s="1"/>
    </row>
    <row r="9" spans="1:13" x14ac:dyDescent="0.25">
      <c r="A9" t="s">
        <v>8</v>
      </c>
      <c r="B9">
        <f>B64</f>
        <v>10.566666666666666</v>
      </c>
      <c r="C9">
        <f>C64</f>
        <v>12.866666666666667</v>
      </c>
      <c r="D9">
        <f>D64</f>
        <v>14.766666666666666</v>
      </c>
      <c r="E9">
        <f>E64</f>
        <v>16.400000000000002</v>
      </c>
      <c r="F9">
        <f>F64</f>
        <v>18.366666666666667</v>
      </c>
    </row>
    <row r="10" spans="1:13" x14ac:dyDescent="0.25">
      <c r="A10" t="s">
        <v>9</v>
      </c>
      <c r="B10">
        <f t="shared" ref="B10" si="4">B9^2/3</f>
        <v>37.218148148148146</v>
      </c>
      <c r="C10">
        <f>C9^2/3</f>
        <v>55.183703703703706</v>
      </c>
      <c r="D10">
        <f>D9^2/3</f>
        <v>72.6848148148148</v>
      </c>
      <c r="E10">
        <f>E9^2/3</f>
        <v>89.653333333333364</v>
      </c>
      <c r="F10">
        <f>F9^2/3</f>
        <v>112.44481481481482</v>
      </c>
    </row>
    <row r="11" spans="1:13" x14ac:dyDescent="0.25">
      <c r="A11" t="s">
        <v>10</v>
      </c>
      <c r="B11">
        <f t="shared" ref="B11" si="5">B10/B$4/10000</f>
        <v>2.222421266808158E-2</v>
      </c>
      <c r="C11">
        <f>C10/C$4/10000</f>
        <v>2.3965128996977027E-2</v>
      </c>
      <c r="D11">
        <f>D10/D$4/10000</f>
        <v>2.7232976700941953E-2</v>
      </c>
      <c r="E11">
        <f>E10/E$4/10000</f>
        <v>2.8552016985138619E-2</v>
      </c>
      <c r="F11">
        <f>F10/F$4/10000</f>
        <v>3.1597456392322407E-2</v>
      </c>
    </row>
    <row r="12" spans="1:13" x14ac:dyDescent="0.25">
      <c r="A12" t="s">
        <v>11</v>
      </c>
      <c r="B12">
        <f>B69</f>
        <v>7.4333333333333336</v>
      </c>
      <c r="C12">
        <f>C69</f>
        <v>9.1666666666666661</v>
      </c>
      <c r="D12">
        <f>D69</f>
        <v>11.5</v>
      </c>
      <c r="E12">
        <f>E69</f>
        <v>12.766666666666666</v>
      </c>
      <c r="F12">
        <f>F69</f>
        <v>14.5</v>
      </c>
    </row>
    <row r="13" spans="1:13" x14ac:dyDescent="0.25">
      <c r="A13" t="s">
        <v>12</v>
      </c>
      <c r="B13">
        <f t="shared" ref="B13" si="6">B12^2/3</f>
        <v>18.418148148148148</v>
      </c>
      <c r="C13">
        <f>C12^2/3</f>
        <v>28.009259259259256</v>
      </c>
      <c r="D13">
        <f>D12^2/3</f>
        <v>44.083333333333336</v>
      </c>
      <c r="E13">
        <f>E12^2/3</f>
        <v>54.329259259259253</v>
      </c>
      <c r="F13">
        <f>F12^2/3</f>
        <v>70.083333333333329</v>
      </c>
    </row>
    <row r="14" spans="1:13" x14ac:dyDescent="0.25">
      <c r="A14" t="s">
        <v>13</v>
      </c>
      <c r="B14">
        <f t="shared" ref="B14" si="7">B13/B$7/10000</f>
        <v>1.3536120638031567E-2</v>
      </c>
      <c r="C14">
        <f>C13/C$7/10000</f>
        <v>1.7264799214665928E-2</v>
      </c>
      <c r="D14">
        <f>D13/D$7/10000</f>
        <v>2.0056111616621092E-2</v>
      </c>
      <c r="E14">
        <f>E13/E$7/10000</f>
        <v>2.2088057701284476E-2</v>
      </c>
      <c r="F14">
        <f>F13/F$7/10000</f>
        <v>2.6258274010240775E-2</v>
      </c>
    </row>
    <row r="15" spans="1:13" x14ac:dyDescent="0.25">
      <c r="A15" t="s">
        <v>14</v>
      </c>
      <c r="B15">
        <f t="shared" ref="B15" si="8">(B11-B14)/B14</f>
        <v>0.64184505017188154</v>
      </c>
      <c r="C15">
        <f>(C11-C14)/C14</f>
        <v>0.38809196093166093</v>
      </c>
      <c r="D15">
        <f>(D11-D14)/D14</f>
        <v>0.35783930711540218</v>
      </c>
      <c r="E15">
        <f>(E11-E14)/E14</f>
        <v>0.29264498360479418</v>
      </c>
      <c r="F15">
        <f>(F11-F14)/F14</f>
        <v>0.20333333333330822</v>
      </c>
    </row>
    <row r="16" spans="1:13" x14ac:dyDescent="0.25">
      <c r="A16" t="s">
        <v>15</v>
      </c>
      <c r="B16">
        <f>B74</f>
        <v>16.899999999999999</v>
      </c>
      <c r="C16">
        <f>C74</f>
        <v>19.933333333333334</v>
      </c>
      <c r="D16">
        <f>D74</f>
        <v>23.066666666666666</v>
      </c>
      <c r="E16">
        <f>E74</f>
        <v>26.133333333333336</v>
      </c>
      <c r="F16">
        <f>F74</f>
        <v>29.233333333333334</v>
      </c>
    </row>
    <row r="17" spans="1:6" x14ac:dyDescent="0.25">
      <c r="A17" t="s">
        <v>16</v>
      </c>
      <c r="B17">
        <f t="shared" ref="B17" si="9">B16^2/7</f>
        <v>40.801428571428566</v>
      </c>
      <c r="C17">
        <f>C16^2/7</f>
        <v>56.762539682539682</v>
      </c>
      <c r="D17">
        <f>D16^2/7</f>
        <v>76.010158730158736</v>
      </c>
      <c r="E17">
        <f>E16^2/7</f>
        <v>97.564444444444462</v>
      </c>
      <c r="F17">
        <f>F16^2/7</f>
        <v>122.08396825396827</v>
      </c>
    </row>
    <row r="18" spans="1:6" x14ac:dyDescent="0.25">
      <c r="A18" t="s">
        <v>17</v>
      </c>
      <c r="B18">
        <f t="shared" ref="B18" si="10">B17/B$4/10000</f>
        <v>2.4363910373065858E-2</v>
      </c>
      <c r="C18">
        <f>C17/C$4/10000</f>
        <v>2.465078445970258E-2</v>
      </c>
      <c r="D18">
        <f>D17/D$4/10000</f>
        <v>2.8478890494626437E-2</v>
      </c>
      <c r="E18">
        <f>E17/E$4/10000</f>
        <v>3.10714791224352E-2</v>
      </c>
      <c r="F18">
        <f>F17/F$4/10000</f>
        <v>3.4306098235471476E-2</v>
      </c>
    </row>
    <row r="19" spans="1:6" x14ac:dyDescent="0.25">
      <c r="A19" t="s">
        <v>18</v>
      </c>
      <c r="B19">
        <f>B79</f>
        <v>11.433333333333332</v>
      </c>
      <c r="C19">
        <f>C79</f>
        <v>14.4</v>
      </c>
      <c r="D19">
        <f>D79</f>
        <v>18.099999999999998</v>
      </c>
      <c r="E19">
        <f>E79</f>
        <v>20.433333333333334</v>
      </c>
      <c r="F19">
        <f>F79</f>
        <v>22.633333333333336</v>
      </c>
    </row>
    <row r="20" spans="1:6" x14ac:dyDescent="0.25">
      <c r="A20" t="s">
        <v>19</v>
      </c>
      <c r="B20">
        <f t="shared" ref="B20" si="11">B19^2/7</f>
        <v>18.67444444444444</v>
      </c>
      <c r="C20">
        <f>C19^2/7</f>
        <v>29.622857142857146</v>
      </c>
      <c r="D20">
        <f>D19^2/7</f>
        <v>46.801428571428559</v>
      </c>
      <c r="E20">
        <f>E19^2/7</f>
        <v>59.645873015873015</v>
      </c>
      <c r="F20">
        <f>F19^2/7</f>
        <v>73.181111111111136</v>
      </c>
    </row>
    <row r="21" spans="1:6" x14ac:dyDescent="0.25">
      <c r="A21" t="s">
        <v>20</v>
      </c>
      <c r="B21">
        <f t="shared" ref="B21" si="12">B20/B$7/10000</f>
        <v>1.3724481463335067E-2</v>
      </c>
      <c r="C21">
        <f>C20/C$7/10000</f>
        <v>1.8259414717191867E-2</v>
      </c>
      <c r="D21">
        <f>D20/D$7/10000</f>
        <v>2.1292733653971052E-2</v>
      </c>
      <c r="E21">
        <f>E20/E$7/10000</f>
        <v>2.4249575694215948E-2</v>
      </c>
      <c r="F21">
        <f>F20/F$7/10000</f>
        <v>2.7418925107197602E-2</v>
      </c>
    </row>
    <row r="22" spans="1:6" x14ac:dyDescent="0.25">
      <c r="A22" t="s">
        <v>21</v>
      </c>
      <c r="B22">
        <f t="shared" ref="B22" si="13">(B18-B21)/B21</f>
        <v>0.77521536519642009</v>
      </c>
      <c r="C22">
        <f>(C18-C21)/C21</f>
        <v>0.3500314682317292</v>
      </c>
      <c r="D22">
        <f>(D18-D21)/D21</f>
        <v>0.33749338893905623</v>
      </c>
      <c r="E22">
        <f>(E18-E21)/E21</f>
        <v>0.28132052759366116</v>
      </c>
      <c r="F22">
        <f>(F18-F21)/F21</f>
        <v>0.25118319195036415</v>
      </c>
    </row>
    <row r="23" spans="1:6" x14ac:dyDescent="0.25">
      <c r="A23" t="s">
        <v>22</v>
      </c>
      <c r="B23">
        <f>B84</f>
        <v>19.333333333333332</v>
      </c>
      <c r="C23">
        <f>C84</f>
        <v>23.3</v>
      </c>
      <c r="D23">
        <f>D84</f>
        <v>26.433333333333334</v>
      </c>
      <c r="E23">
        <f>E84</f>
        <v>29.899999999999995</v>
      </c>
      <c r="F23">
        <f>F84</f>
        <v>33</v>
      </c>
    </row>
    <row r="24" spans="1:6" x14ac:dyDescent="0.25">
      <c r="A24" t="s">
        <v>23</v>
      </c>
      <c r="B24">
        <f t="shared" ref="B24" si="14">B23^2/10</f>
        <v>37.377777777777773</v>
      </c>
      <c r="C24">
        <f>C23^2/10</f>
        <v>54.289000000000001</v>
      </c>
      <c r="D24">
        <f>D23^2/10</f>
        <v>69.87211111111111</v>
      </c>
      <c r="E24">
        <f>E23^2/10</f>
        <v>89.400999999999968</v>
      </c>
      <c r="F24">
        <f>F23^2/10</f>
        <v>108.9</v>
      </c>
    </row>
    <row r="25" spans="1:6" x14ac:dyDescent="0.25">
      <c r="A25" t="s">
        <v>24</v>
      </c>
      <c r="B25">
        <f t="shared" ref="B25" si="15">B24/B$4/10000</f>
        <v>2.2319532908704365E-2</v>
      </c>
      <c r="C25">
        <f>C24/C$4/10000</f>
        <v>2.3576577880718892E-2</v>
      </c>
      <c r="D25">
        <f>D24/D$4/10000</f>
        <v>2.6179134923608245E-2</v>
      </c>
      <c r="E25">
        <f>E24/E$4/10000</f>
        <v>2.8471656050956005E-2</v>
      </c>
      <c r="F25">
        <f>F24/F$4/10000</f>
        <v>3.0601348819781746E-2</v>
      </c>
    </row>
    <row r="26" spans="1:6" x14ac:dyDescent="0.25">
      <c r="A26" t="s">
        <v>25</v>
      </c>
      <c r="B26">
        <f>B89</f>
        <v>13.033333333333333</v>
      </c>
      <c r="C26">
        <f>C89</f>
        <v>17</v>
      </c>
      <c r="D26">
        <f>D89</f>
        <v>21</v>
      </c>
      <c r="E26">
        <f>E89</f>
        <v>23.433333333333334</v>
      </c>
      <c r="F26">
        <f>F89</f>
        <v>26.233333333333334</v>
      </c>
    </row>
    <row r="27" spans="1:6" x14ac:dyDescent="0.25">
      <c r="A27" t="s">
        <v>26</v>
      </c>
      <c r="B27">
        <f t="shared" ref="B27" si="16">B26^2/10</f>
        <v>16.986777777777778</v>
      </c>
      <c r="C27">
        <f>C26^2/10</f>
        <v>28.9</v>
      </c>
      <c r="D27">
        <f>D26^2/10</f>
        <v>44.1</v>
      </c>
      <c r="E27">
        <f>E26^2/10</f>
        <v>54.912111111111109</v>
      </c>
      <c r="F27">
        <f>F26^2/10</f>
        <v>68.818777777777782</v>
      </c>
    </row>
    <row r="28" spans="1:6" x14ac:dyDescent="0.25">
      <c r="A28" t="s">
        <v>27</v>
      </c>
      <c r="B28">
        <f t="shared" ref="B28" si="17">B27/B$7/10000</f>
        <v>1.2484158092438441E-2</v>
      </c>
      <c r="C28">
        <f>C27/C$7/10000</f>
        <v>1.7813848366550509E-2</v>
      </c>
      <c r="D28">
        <f>D27/D$7/10000</f>
        <v>2.0063694267515843E-2</v>
      </c>
      <c r="E28">
        <f>E27/E$7/10000</f>
        <v>2.2325021457288752E-2</v>
      </c>
      <c r="F28">
        <f>F27/F$7/10000</f>
        <v>2.5784480246450768E-2</v>
      </c>
    </row>
    <row r="29" spans="1:6" x14ac:dyDescent="0.25">
      <c r="A29" t="s">
        <v>28</v>
      </c>
      <c r="B29">
        <f t="shared" ref="B29" si="18">(B25-B28)/B28</f>
        <v>0.78782844172913313</v>
      </c>
      <c r="C29">
        <f>(C25-C28)/C28</f>
        <v>0.32349716892107372</v>
      </c>
      <c r="D29">
        <f>(D25-D28)/D28</f>
        <v>0.30480132793857495</v>
      </c>
      <c r="E29">
        <f>(E25-E28)/E28</f>
        <v>0.27532491314405777</v>
      </c>
      <c r="F29">
        <f>(F25-F28)/F28</f>
        <v>0.18681270777191719</v>
      </c>
    </row>
    <row r="30" spans="1:6" x14ac:dyDescent="0.25">
      <c r="A30" t="s">
        <v>29</v>
      </c>
      <c r="B30">
        <v>30.2</v>
      </c>
      <c r="C30">
        <v>35.299999999999997</v>
      </c>
      <c r="D30">
        <v>41.3</v>
      </c>
      <c r="E30">
        <v>45.1</v>
      </c>
      <c r="F30">
        <v>50.8</v>
      </c>
    </row>
    <row r="31" spans="1:6" x14ac:dyDescent="0.25">
      <c r="B31">
        <v>29.6</v>
      </c>
      <c r="C31">
        <v>35.5</v>
      </c>
      <c r="D31">
        <v>41.2</v>
      </c>
      <c r="E31">
        <v>45.2</v>
      </c>
      <c r="F31">
        <v>50.2</v>
      </c>
    </row>
    <row r="32" spans="1:6" x14ac:dyDescent="0.25">
      <c r="B32">
        <v>30.8</v>
      </c>
      <c r="C32">
        <v>35</v>
      </c>
      <c r="D32">
        <v>40.5</v>
      </c>
      <c r="E32">
        <v>46</v>
      </c>
      <c r="F32">
        <v>50.7</v>
      </c>
    </row>
    <row r="33" spans="1:6" x14ac:dyDescent="0.25">
      <c r="A33" t="s">
        <v>30</v>
      </c>
      <c r="B33">
        <f>AVERAGE(B30:B32)</f>
        <v>30.2</v>
      </c>
      <c r="C33">
        <f>AVERAGE(C30:C32)</f>
        <v>35.266666666666666</v>
      </c>
      <c r="D33">
        <f t="shared" ref="D33" si="19">AVERAGE(D30:D32)</f>
        <v>41</v>
      </c>
      <c r="E33">
        <f>AVERAGE(E30:E32)</f>
        <v>45.433333333333337</v>
      </c>
      <c r="F33">
        <f>AVERAGE(F30:F32)</f>
        <v>50.566666666666663</v>
      </c>
    </row>
    <row r="34" spans="1:6" x14ac:dyDescent="0.25">
      <c r="A34" t="s">
        <v>31</v>
      </c>
      <c r="B34">
        <f>_xlfn.STDEV.S(B30:B32)</f>
        <v>0.59999999999999964</v>
      </c>
      <c r="C34">
        <f>_xlfn.STDEV.S(C30:C32)</f>
        <v>0.25166114784235816</v>
      </c>
      <c r="D34">
        <f t="shared" ref="D34" si="20">_xlfn.STDEV.S(D30:D32)</f>
        <v>0.43588989435406705</v>
      </c>
      <c r="E34">
        <f>_xlfn.STDEV.S(E30:E32)</f>
        <v>0.49328828623162357</v>
      </c>
      <c r="F34">
        <f>_xlfn.STDEV.S(F30:F32)</f>
        <v>0.32145502536642978</v>
      </c>
    </row>
    <row r="35" spans="1:6" x14ac:dyDescent="0.25">
      <c r="A35" t="s">
        <v>32</v>
      </c>
      <c r="B35">
        <v>22.9</v>
      </c>
      <c r="C35">
        <v>27.1</v>
      </c>
      <c r="D35">
        <v>32.4</v>
      </c>
      <c r="E35">
        <v>36.799999999999997</v>
      </c>
      <c r="F35">
        <v>41.3</v>
      </c>
    </row>
    <row r="36" spans="1:6" x14ac:dyDescent="0.25">
      <c r="B36">
        <v>23</v>
      </c>
      <c r="C36">
        <v>27.2</v>
      </c>
      <c r="D36">
        <v>32.5</v>
      </c>
      <c r="E36">
        <v>36.5</v>
      </c>
      <c r="F36">
        <v>42.3</v>
      </c>
    </row>
    <row r="37" spans="1:6" x14ac:dyDescent="0.25">
      <c r="B37">
        <v>23.1</v>
      </c>
      <c r="C37">
        <v>27.2</v>
      </c>
      <c r="D37">
        <v>32.6</v>
      </c>
      <c r="E37">
        <v>36.4</v>
      </c>
      <c r="F37">
        <v>42.5</v>
      </c>
    </row>
    <row r="38" spans="1:6" x14ac:dyDescent="0.25">
      <c r="A38" t="s">
        <v>30</v>
      </c>
      <c r="B38">
        <f>AVERAGE(B35:B37)</f>
        <v>23</v>
      </c>
      <c r="C38">
        <f>AVERAGE(C35:C37)</f>
        <v>27.166666666666668</v>
      </c>
      <c r="D38">
        <f t="shared" ref="D38" si="21">AVERAGE(D35:D37)</f>
        <v>32.5</v>
      </c>
      <c r="E38">
        <f>AVERAGE(E35:E37)</f>
        <v>36.566666666666663</v>
      </c>
      <c r="F38">
        <f>AVERAGE(F35:F37)</f>
        <v>42.033333333333331</v>
      </c>
    </row>
    <row r="39" spans="1:6" x14ac:dyDescent="0.25">
      <c r="A39" t="s">
        <v>31</v>
      </c>
      <c r="B39">
        <f>_xlfn.STDEV.S(B35:B37)</f>
        <v>0.10000000000000142</v>
      </c>
      <c r="C39">
        <f>_xlfn.STDEV.S(C35:C37)</f>
        <v>5.7735026918961346E-2</v>
      </c>
      <c r="D39">
        <f t="shared" ref="D39" si="22">_xlfn.STDEV.S(D35:D37)</f>
        <v>0.10000000000000142</v>
      </c>
      <c r="E39">
        <f>_xlfn.STDEV.S(E35:E37)</f>
        <v>0.20816659994661224</v>
      </c>
      <c r="F39">
        <f>_xlfn.STDEV.S(F35:F37)</f>
        <v>0.64291005073286467</v>
      </c>
    </row>
    <row r="40" spans="1:6" x14ac:dyDescent="0.25">
      <c r="A40" t="s">
        <v>33</v>
      </c>
      <c r="B40">
        <f>(B33-B38)/B38</f>
        <v>0.31304347826086953</v>
      </c>
      <c r="C40">
        <f>(C33-C38)/C38</f>
        <v>0.29815950920245388</v>
      </c>
      <c r="D40">
        <f>(D33-D38)/D38</f>
        <v>0.26153846153846155</v>
      </c>
      <c r="E40">
        <f>(E33-E38)/E38</f>
        <v>0.2424794895168644</v>
      </c>
      <c r="F40">
        <f>(F33-F38)/F38</f>
        <v>0.2030134813639968</v>
      </c>
    </row>
    <row r="41" spans="1:6" x14ac:dyDescent="0.25">
      <c r="A41" t="s">
        <v>1</v>
      </c>
      <c r="B41">
        <v>30.22</v>
      </c>
      <c r="C41">
        <v>33.479999999999997</v>
      </c>
      <c r="D41">
        <v>36.18</v>
      </c>
      <c r="E41">
        <v>39.14</v>
      </c>
      <c r="F41">
        <v>41.73</v>
      </c>
    </row>
    <row r="42" spans="1:6" x14ac:dyDescent="0.25">
      <c r="B42">
        <v>30.26</v>
      </c>
      <c r="C42">
        <v>33.659999999999997</v>
      </c>
      <c r="D42">
        <v>36.29</v>
      </c>
      <c r="E42">
        <v>39.22</v>
      </c>
      <c r="F42">
        <v>41.58</v>
      </c>
    </row>
    <row r="43" spans="1:6" x14ac:dyDescent="0.25">
      <c r="B43">
        <v>30.31</v>
      </c>
      <c r="C43">
        <v>33.880000000000003</v>
      </c>
      <c r="D43">
        <v>36.39</v>
      </c>
      <c r="E43">
        <v>39.42</v>
      </c>
      <c r="F43">
        <v>42</v>
      </c>
    </row>
    <row r="44" spans="1:6" x14ac:dyDescent="0.25">
      <c r="A44" t="s">
        <v>30</v>
      </c>
      <c r="B44">
        <f>AVERAGE(B41:B43)</f>
        <v>30.263333333333335</v>
      </c>
      <c r="C44">
        <f>AVERAGE(C41:C43)</f>
        <v>33.673333333333325</v>
      </c>
      <c r="D44">
        <f t="shared" ref="D44" si="23">AVERAGE(D41:D43)</f>
        <v>36.286666666666669</v>
      </c>
      <c r="E44">
        <f>AVERAGE(E41:E43)</f>
        <v>39.26</v>
      </c>
      <c r="F44">
        <f>AVERAGE(F41:F43)</f>
        <v>41.77</v>
      </c>
    </row>
    <row r="45" spans="1:6" x14ac:dyDescent="0.25">
      <c r="A45" t="s">
        <v>31</v>
      </c>
      <c r="B45">
        <f>_xlfn.STDEV.S(B41:B43)</f>
        <v>4.5092497528228768E-2</v>
      </c>
      <c r="C45">
        <f>_xlfn.STDEV.S(C41:C43)</f>
        <v>0.20033305601755921</v>
      </c>
      <c r="D45">
        <f t="shared" ref="D45" si="24">_xlfn.STDEV.S(D41:D43)</f>
        <v>0.10503967504392528</v>
      </c>
      <c r="E45">
        <f>_xlfn.STDEV.S(E41:E43)</f>
        <v>0.14422205101856042</v>
      </c>
      <c r="F45">
        <f>_xlfn.STDEV.S(F41:F43)</f>
        <v>0.21283796653792869</v>
      </c>
    </row>
    <row r="46" spans="1:6" x14ac:dyDescent="0.25">
      <c r="A46" t="s">
        <v>2</v>
      </c>
      <c r="B46">
        <v>30.11</v>
      </c>
      <c r="C46">
        <v>33.33</v>
      </c>
      <c r="D46">
        <v>36.01</v>
      </c>
      <c r="E46">
        <v>38.93</v>
      </c>
      <c r="F46">
        <v>41.5</v>
      </c>
    </row>
    <row r="47" spans="1:6" x14ac:dyDescent="0.25">
      <c r="B47">
        <v>30.15</v>
      </c>
      <c r="C47">
        <v>33.520000000000003</v>
      </c>
      <c r="D47">
        <v>36.119999999999997</v>
      </c>
      <c r="E47">
        <v>39.03</v>
      </c>
      <c r="F47">
        <v>41.36</v>
      </c>
    </row>
    <row r="48" spans="1:6" x14ac:dyDescent="0.25">
      <c r="B48">
        <v>30.21</v>
      </c>
      <c r="C48">
        <v>33.729999999999997</v>
      </c>
      <c r="D48">
        <v>36.22</v>
      </c>
      <c r="E48">
        <v>39.22</v>
      </c>
      <c r="F48">
        <v>41.77</v>
      </c>
    </row>
    <row r="49" spans="1:6" x14ac:dyDescent="0.25">
      <c r="A49" t="s">
        <v>30</v>
      </c>
      <c r="B49">
        <f>AVERAGE(B46:B48)</f>
        <v>30.156666666666666</v>
      </c>
      <c r="C49">
        <f>AVERAGE(C46:C48)</f>
        <v>33.526666666666664</v>
      </c>
      <c r="D49">
        <f t="shared" ref="D49" si="25">AVERAGE(D46:D48)</f>
        <v>36.116666666666667</v>
      </c>
      <c r="E49">
        <f>AVERAGE(E46:E48)</f>
        <v>39.06</v>
      </c>
      <c r="F49">
        <f>AVERAGE(F46:F48)</f>
        <v>41.543333333333329</v>
      </c>
    </row>
    <row r="50" spans="1:6" x14ac:dyDescent="0.25">
      <c r="A50" t="s">
        <v>31</v>
      </c>
      <c r="B50">
        <f>_xlfn.VAR.P(B46:B48)</f>
        <v>1.6888888888889435E-3</v>
      </c>
      <c r="C50">
        <f>_xlfn.VAR.P(C46:C48)</f>
        <v>2.6688888888888668E-2</v>
      </c>
      <c r="D50">
        <f t="shared" ref="D50" si="26">_xlfn.VAR.P(D46:D48)</f>
        <v>7.3555555555556125E-3</v>
      </c>
      <c r="E50">
        <f>_xlfn.VAR.P(E46:E48)</f>
        <v>1.4466666666666546E-2</v>
      </c>
      <c r="F50">
        <f>_xlfn.VAR.P(F46:F48)</f>
        <v>2.8955555555556099E-2</v>
      </c>
    </row>
    <row r="51" spans="1:6" x14ac:dyDescent="0.25">
      <c r="A51" t="s">
        <v>34</v>
      </c>
      <c r="B51">
        <v>29.82</v>
      </c>
      <c r="C51">
        <v>31.81</v>
      </c>
      <c r="D51">
        <v>34.630000000000003</v>
      </c>
      <c r="E51">
        <v>37.020000000000003</v>
      </c>
      <c r="F51">
        <v>39.68</v>
      </c>
    </row>
    <row r="52" spans="1:6" x14ac:dyDescent="0.25">
      <c r="B52">
        <v>29.52</v>
      </c>
      <c r="C52">
        <v>31.87</v>
      </c>
      <c r="D52">
        <v>34.630000000000003</v>
      </c>
      <c r="E52">
        <v>37.21</v>
      </c>
      <c r="F52">
        <v>39.93</v>
      </c>
    </row>
    <row r="53" spans="1:6" x14ac:dyDescent="0.25">
      <c r="B53">
        <v>29.64</v>
      </c>
      <c r="C53">
        <v>32</v>
      </c>
      <c r="D53">
        <v>34.71</v>
      </c>
      <c r="E53">
        <v>37.54</v>
      </c>
      <c r="F53">
        <v>39.700000000000003</v>
      </c>
    </row>
    <row r="54" spans="1:6" x14ac:dyDescent="0.25">
      <c r="A54" t="s">
        <v>30</v>
      </c>
      <c r="B54">
        <f>AVERAGE(B51:B53)</f>
        <v>29.66</v>
      </c>
      <c r="C54">
        <f>AVERAGE(C51:C53)</f>
        <v>31.893333333333334</v>
      </c>
      <c r="D54">
        <f>AVERAGE(D51:D53)</f>
        <v>34.656666666666666</v>
      </c>
      <c r="E54">
        <f>AVERAGE(E51:E53)</f>
        <v>37.256666666666668</v>
      </c>
      <c r="F54">
        <f t="shared" ref="F54" si="27">AVERAGE(F51:F53)</f>
        <v>39.770000000000003</v>
      </c>
    </row>
    <row r="55" spans="1:6" x14ac:dyDescent="0.25">
      <c r="A55" t="s">
        <v>31</v>
      </c>
      <c r="B55">
        <f>_xlfn.STDEV.S(B51:B53)</f>
        <v>0.1509966887054153</v>
      </c>
      <c r="C55">
        <f>_xlfn.STDEV.S(C51:C53)</f>
        <v>9.7125348562223532E-2</v>
      </c>
      <c r="D55">
        <f t="shared" ref="D55" si="28">_xlfn.STDEV.S(D51:D53)</f>
        <v>4.6188021535169078E-2</v>
      </c>
      <c r="E55">
        <f>_xlfn.STDEV.S(E51:E53)</f>
        <v>0.26312227829154322</v>
      </c>
      <c r="F55">
        <f>_xlfn.STDEV.S(F51:F53)</f>
        <v>0.13892443989449726</v>
      </c>
    </row>
    <row r="56" spans="1:6" x14ac:dyDescent="0.25">
      <c r="A56" t="s">
        <v>35</v>
      </c>
      <c r="B56">
        <v>29.73</v>
      </c>
      <c r="C56">
        <v>31.7</v>
      </c>
      <c r="D56">
        <v>34.479999999999997</v>
      </c>
      <c r="E56">
        <v>36.86</v>
      </c>
      <c r="F56">
        <v>39.520000000000003</v>
      </c>
    </row>
    <row r="57" spans="1:6" x14ac:dyDescent="0.25">
      <c r="B57">
        <v>29.43</v>
      </c>
      <c r="C57">
        <v>31.77</v>
      </c>
      <c r="D57">
        <v>34.49</v>
      </c>
      <c r="E57">
        <v>37.049999999999997</v>
      </c>
      <c r="F57">
        <v>39.76</v>
      </c>
    </row>
    <row r="58" spans="1:6" x14ac:dyDescent="0.25">
      <c r="B58">
        <v>29.56</v>
      </c>
      <c r="C58">
        <v>31.9</v>
      </c>
      <c r="D58">
        <v>34.58</v>
      </c>
      <c r="E58">
        <v>37.39</v>
      </c>
      <c r="F58">
        <v>39.520000000000003</v>
      </c>
    </row>
    <row r="59" spans="1:6" x14ac:dyDescent="0.25">
      <c r="A59" t="s">
        <v>30</v>
      </c>
      <c r="B59">
        <f>AVERAGE(B56:B58)</f>
        <v>29.573333333333334</v>
      </c>
      <c r="C59">
        <f>AVERAGE(C56:C58)</f>
        <v>31.790000000000003</v>
      </c>
      <c r="D59">
        <f t="shared" ref="D59" si="29">AVERAGE(D56:D58)</f>
        <v>34.516666666666666</v>
      </c>
      <c r="E59">
        <f>AVERAGE(E56:E58)</f>
        <v>37.1</v>
      </c>
      <c r="F59">
        <f>AVERAGE(F56:F58)</f>
        <v>39.6</v>
      </c>
    </row>
    <row r="60" spans="1:6" x14ac:dyDescent="0.25">
      <c r="A60" t="s">
        <v>31</v>
      </c>
      <c r="B60">
        <f>_xlfn.STDEV.S(B56:B58)</f>
        <v>0.15044378795195718</v>
      </c>
      <c r="C60">
        <f>_xlfn.STDEV.S(C56:C58)</f>
        <v>0.10148891565092179</v>
      </c>
      <c r="D60">
        <f t="shared" ref="D60" si="30">_xlfn.STDEV.S(D56:D58)</f>
        <v>5.50757054728606E-2</v>
      </c>
      <c r="E60">
        <f>_xlfn.STDEV.S(E56:E58)</f>
        <v>0.26851443164195188</v>
      </c>
      <c r="F60">
        <f>_xlfn.STDEV.S(F56:F58)</f>
        <v>0.13856406460550721</v>
      </c>
    </row>
    <row r="61" spans="1:6" x14ac:dyDescent="0.25">
      <c r="A61" t="s">
        <v>36</v>
      </c>
      <c r="B61">
        <v>10.6</v>
      </c>
      <c r="C61">
        <v>13</v>
      </c>
      <c r="D61">
        <v>14.9</v>
      </c>
      <c r="E61">
        <v>16.600000000000001</v>
      </c>
      <c r="F61">
        <v>18</v>
      </c>
    </row>
    <row r="62" spans="1:6" x14ac:dyDescent="0.25">
      <c r="B62">
        <v>10.8</v>
      </c>
      <c r="C62">
        <v>13.1</v>
      </c>
      <c r="D62">
        <v>14.6</v>
      </c>
      <c r="E62">
        <v>16.399999999999999</v>
      </c>
      <c r="F62">
        <v>18.7</v>
      </c>
    </row>
    <row r="63" spans="1:6" x14ac:dyDescent="0.25">
      <c r="B63">
        <v>10.3</v>
      </c>
      <c r="C63">
        <v>12.5</v>
      </c>
      <c r="D63">
        <v>14.8</v>
      </c>
      <c r="E63">
        <v>16.2</v>
      </c>
      <c r="F63">
        <v>18.399999999999999</v>
      </c>
    </row>
    <row r="64" spans="1:6" x14ac:dyDescent="0.25">
      <c r="A64" t="s">
        <v>30</v>
      </c>
      <c r="B64">
        <f>AVERAGE(B61:B63)</f>
        <v>10.566666666666666</v>
      </c>
      <c r="C64">
        <f>AVERAGE(C61:C63)</f>
        <v>12.866666666666667</v>
      </c>
      <c r="D64">
        <f t="shared" ref="D64" si="31">AVERAGE(D61:D63)</f>
        <v>14.766666666666666</v>
      </c>
      <c r="E64">
        <f>AVERAGE(E61:E63)</f>
        <v>16.400000000000002</v>
      </c>
      <c r="F64">
        <f>AVERAGE(F61:F63)</f>
        <v>18.366666666666667</v>
      </c>
    </row>
    <row r="65" spans="1:6" x14ac:dyDescent="0.25">
      <c r="A65" t="s">
        <v>31</v>
      </c>
      <c r="B65">
        <f>_xlfn.STDEV.S(B61:B63)</f>
        <v>0.25166114784235827</v>
      </c>
      <c r="C65">
        <f>_xlfn.STDEV.S(C61:C63)</f>
        <v>0.32145502536643172</v>
      </c>
      <c r="D65">
        <f t="shared" ref="D65" si="32">_xlfn.STDEV.S(D61:D63)</f>
        <v>0.15275252316519511</v>
      </c>
      <c r="E65">
        <f>_xlfn.STDEV.S(E61:E63)</f>
        <v>0.20000000000000107</v>
      </c>
      <c r="F65">
        <f>_xlfn.STDEV.S(F61:F63)</f>
        <v>0.35118845842842422</v>
      </c>
    </row>
    <row r="66" spans="1:6" x14ac:dyDescent="0.25">
      <c r="A66" t="s">
        <v>11</v>
      </c>
      <c r="B66">
        <v>7.2</v>
      </c>
      <c r="C66">
        <v>9.1999999999999993</v>
      </c>
      <c r="D66">
        <v>11.5</v>
      </c>
      <c r="E66">
        <v>12.8</v>
      </c>
      <c r="F66">
        <v>14.4</v>
      </c>
    </row>
    <row r="67" spans="1:6" x14ac:dyDescent="0.25">
      <c r="B67">
        <v>7.7</v>
      </c>
      <c r="C67">
        <v>9.1999999999999993</v>
      </c>
      <c r="D67">
        <v>11.7</v>
      </c>
      <c r="E67">
        <v>12.7</v>
      </c>
      <c r="F67">
        <v>14.5</v>
      </c>
    </row>
    <row r="68" spans="1:6" x14ac:dyDescent="0.25">
      <c r="B68">
        <v>7.4</v>
      </c>
      <c r="C68">
        <v>9.1</v>
      </c>
      <c r="D68">
        <v>11.3</v>
      </c>
      <c r="E68">
        <v>12.8</v>
      </c>
      <c r="F68">
        <v>14.6</v>
      </c>
    </row>
    <row r="69" spans="1:6" x14ac:dyDescent="0.25">
      <c r="A69" t="s">
        <v>30</v>
      </c>
      <c r="B69">
        <f>AVERAGE(B66:B68)</f>
        <v>7.4333333333333336</v>
      </c>
      <c r="C69">
        <f>AVERAGE(C66:C68)</f>
        <v>9.1666666666666661</v>
      </c>
      <c r="D69">
        <f t="shared" ref="D69" si="33">AVERAGE(D66:D68)</f>
        <v>11.5</v>
      </c>
      <c r="E69">
        <f>AVERAGE(E66:E68)</f>
        <v>12.766666666666666</v>
      </c>
      <c r="F69">
        <f>AVERAGE(F66:F68)</f>
        <v>14.5</v>
      </c>
    </row>
    <row r="70" spans="1:6" x14ac:dyDescent="0.25">
      <c r="A70" t="s">
        <v>31</v>
      </c>
      <c r="B70">
        <f>_xlfn.STDEV.S(B66:B68)</f>
        <v>0.25166114784235832</v>
      </c>
      <c r="C70">
        <f>_xlfn.STDEV.S(C66:C68)</f>
        <v>5.7735026918962373E-2</v>
      </c>
      <c r="D70">
        <f t="shared" ref="D70" si="34">_xlfn.STDEV.S(D66:D68)</f>
        <v>0.19999999999999929</v>
      </c>
      <c r="E70">
        <f>_xlfn.STDEV.S(E66:E68)</f>
        <v>5.77350269189634E-2</v>
      </c>
      <c r="F70">
        <f>_xlfn.STDEV.S(F66:F68)</f>
        <v>9.9999999999999645E-2</v>
      </c>
    </row>
    <row r="71" spans="1:6" x14ac:dyDescent="0.25">
      <c r="A71" t="s">
        <v>15</v>
      </c>
      <c r="B71">
        <v>17</v>
      </c>
      <c r="C71">
        <v>20</v>
      </c>
      <c r="D71">
        <v>23</v>
      </c>
      <c r="E71">
        <v>26</v>
      </c>
      <c r="F71">
        <v>29.2</v>
      </c>
    </row>
    <row r="72" spans="1:6" x14ac:dyDescent="0.25">
      <c r="B72">
        <v>16.8</v>
      </c>
      <c r="C72">
        <v>19.899999999999999</v>
      </c>
      <c r="D72">
        <v>23.2</v>
      </c>
      <c r="E72">
        <v>26.3</v>
      </c>
      <c r="F72">
        <v>29.8</v>
      </c>
    </row>
    <row r="73" spans="1:6" x14ac:dyDescent="0.25">
      <c r="B73">
        <v>16.899999999999999</v>
      </c>
      <c r="C73">
        <v>19.899999999999999</v>
      </c>
      <c r="D73">
        <v>23</v>
      </c>
      <c r="E73">
        <v>26.1</v>
      </c>
      <c r="F73">
        <v>28.7</v>
      </c>
    </row>
    <row r="74" spans="1:6" x14ac:dyDescent="0.25">
      <c r="A74" t="s">
        <v>30</v>
      </c>
      <c r="B74">
        <f>AVERAGE(B71:B73)</f>
        <v>16.899999999999999</v>
      </c>
      <c r="C74">
        <f>AVERAGE(C71:C73)</f>
        <v>19.933333333333334</v>
      </c>
      <c r="D74">
        <f t="shared" ref="D74" si="35">AVERAGE(D71:D73)</f>
        <v>23.066666666666666</v>
      </c>
      <c r="E74">
        <f>AVERAGE(E71:E73)</f>
        <v>26.133333333333336</v>
      </c>
      <c r="F74">
        <f>AVERAGE(F71:F73)</f>
        <v>29.233333333333334</v>
      </c>
    </row>
    <row r="75" spans="1:6" x14ac:dyDescent="0.25">
      <c r="A75" t="s">
        <v>31</v>
      </c>
      <c r="B75">
        <f>_xlfn.STDEV.S(B71:B73)</f>
        <v>9.9999999999999645E-2</v>
      </c>
      <c r="C75">
        <f>_xlfn.STDEV.S(C71:C73)</f>
        <v>5.77350269189634E-2</v>
      </c>
      <c r="D75">
        <f t="shared" ref="D75" si="36">_xlfn.STDEV.S(D71:D73)</f>
        <v>0.11547005383792475</v>
      </c>
      <c r="E75">
        <f>_xlfn.STDEV.S(E71:E73)</f>
        <v>0.15275252316519489</v>
      </c>
      <c r="F75">
        <f>_xlfn.STDEV.S(F71:F73)</f>
        <v>0.55075705472861092</v>
      </c>
    </row>
    <row r="76" spans="1:6" x14ac:dyDescent="0.25">
      <c r="A76" t="s">
        <v>18</v>
      </c>
      <c r="B76">
        <v>11.6</v>
      </c>
      <c r="C76">
        <v>14.5</v>
      </c>
      <c r="D76">
        <v>18</v>
      </c>
      <c r="E76">
        <v>20.6</v>
      </c>
      <c r="F76">
        <v>22.4</v>
      </c>
    </row>
    <row r="77" spans="1:6" x14ac:dyDescent="0.25">
      <c r="B77">
        <v>11.4</v>
      </c>
      <c r="C77">
        <v>14.4</v>
      </c>
      <c r="D77">
        <v>18.5</v>
      </c>
      <c r="E77">
        <v>20.7</v>
      </c>
      <c r="F77">
        <v>22.6</v>
      </c>
    </row>
    <row r="78" spans="1:6" x14ac:dyDescent="0.25">
      <c r="B78">
        <v>11.3</v>
      </c>
      <c r="C78">
        <v>14.3</v>
      </c>
      <c r="D78">
        <v>17.8</v>
      </c>
      <c r="E78">
        <v>20</v>
      </c>
      <c r="F78">
        <v>22.9</v>
      </c>
    </row>
    <row r="79" spans="1:6" x14ac:dyDescent="0.25">
      <c r="A79" t="s">
        <v>30</v>
      </c>
      <c r="B79">
        <f>AVERAGE(B76:B78)</f>
        <v>11.433333333333332</v>
      </c>
      <c r="C79">
        <f>AVERAGE(C76:C78)</f>
        <v>14.4</v>
      </c>
      <c r="D79">
        <f t="shared" ref="D79" si="37">AVERAGE(D76:D78)</f>
        <v>18.099999999999998</v>
      </c>
      <c r="E79">
        <f>AVERAGE(E76:E78)</f>
        <v>20.433333333333334</v>
      </c>
      <c r="F79">
        <f>AVERAGE(F76:F78)</f>
        <v>22.633333333333336</v>
      </c>
    </row>
    <row r="80" spans="1:6" x14ac:dyDescent="0.25">
      <c r="A80" t="s">
        <v>31</v>
      </c>
      <c r="B80">
        <f>_xlfn.STDEV.S(B76:B78)</f>
        <v>0.15275252316519414</v>
      </c>
      <c r="C80">
        <f>_xlfn.STDEV.S(C76:C78)</f>
        <v>9.9999999999999645E-2</v>
      </c>
      <c r="D80">
        <f t="shared" ref="D80" si="38">_xlfn.STDEV.S(D76:D78)</f>
        <v>0.36055512754639862</v>
      </c>
      <c r="E80">
        <f>_xlfn.STDEV.S(E76:E78)</f>
        <v>0.37859388972001828</v>
      </c>
      <c r="F80">
        <f>_xlfn.STDEV.S(F76:F78)</f>
        <v>0.25166114784235816</v>
      </c>
    </row>
    <row r="81" spans="1:6" x14ac:dyDescent="0.25">
      <c r="A81" t="s">
        <v>22</v>
      </c>
      <c r="B81">
        <v>19.7</v>
      </c>
      <c r="C81">
        <v>23.4</v>
      </c>
      <c r="D81">
        <v>26.3</v>
      </c>
      <c r="E81">
        <v>30.3</v>
      </c>
      <c r="F81">
        <v>33</v>
      </c>
    </row>
    <row r="82" spans="1:6" x14ac:dyDescent="0.25">
      <c r="B82">
        <v>19.399999999999999</v>
      </c>
      <c r="C82">
        <v>23.1</v>
      </c>
      <c r="D82">
        <v>26.5</v>
      </c>
      <c r="E82">
        <v>29.5</v>
      </c>
      <c r="F82">
        <v>33.6</v>
      </c>
    </row>
    <row r="83" spans="1:6" x14ac:dyDescent="0.25">
      <c r="B83">
        <v>18.899999999999999</v>
      </c>
      <c r="C83">
        <v>23.4</v>
      </c>
      <c r="D83">
        <v>26.5</v>
      </c>
      <c r="E83">
        <v>29.9</v>
      </c>
      <c r="F83">
        <v>32.4</v>
      </c>
    </row>
    <row r="84" spans="1:6" x14ac:dyDescent="0.25">
      <c r="A84" t="s">
        <v>30</v>
      </c>
      <c r="B84">
        <f>AVERAGE(B81:B83)</f>
        <v>19.333333333333332</v>
      </c>
      <c r="C84">
        <f>AVERAGE(C81:C83)</f>
        <v>23.3</v>
      </c>
      <c r="D84">
        <f t="shared" ref="D84" si="39">AVERAGE(D81:D83)</f>
        <v>26.433333333333334</v>
      </c>
      <c r="E84">
        <f>AVERAGE(E81:E83)</f>
        <v>29.899999999999995</v>
      </c>
      <c r="F84">
        <f>AVERAGE(F81:F83)</f>
        <v>33</v>
      </c>
    </row>
    <row r="85" spans="1:6" x14ac:dyDescent="0.25">
      <c r="A85" t="s">
        <v>31</v>
      </c>
      <c r="B85">
        <f>_xlfn.STDEV.S(B81:B83)</f>
        <v>0.40414518843273839</v>
      </c>
      <c r="C85">
        <f>_xlfn.STDEV.S(C81:C83)</f>
        <v>0.17320508075688609</v>
      </c>
      <c r="D85">
        <f t="shared" ref="D85" si="40">_xlfn.STDEV.S(D81:D83)</f>
        <v>0.11547005383792475</v>
      </c>
      <c r="E85">
        <f>_xlfn.STDEV.S(E81:E83)</f>
        <v>0.40000000000000041</v>
      </c>
      <c r="F85">
        <f>_xlfn.STDEV.S(F81:F83)</f>
        <v>0.60000000000000142</v>
      </c>
    </row>
    <row r="86" spans="1:6" x14ac:dyDescent="0.25">
      <c r="A86" t="s">
        <v>25</v>
      </c>
      <c r="B86">
        <v>13</v>
      </c>
      <c r="C86">
        <v>17.399999999999999</v>
      </c>
      <c r="D86">
        <v>21.7</v>
      </c>
      <c r="E86">
        <v>22.9</v>
      </c>
      <c r="F86">
        <v>26.6</v>
      </c>
    </row>
    <row r="87" spans="1:6" x14ac:dyDescent="0.25">
      <c r="B87">
        <v>13.1</v>
      </c>
      <c r="C87">
        <v>16.600000000000001</v>
      </c>
      <c r="D87">
        <v>21</v>
      </c>
      <c r="E87">
        <v>24.1</v>
      </c>
      <c r="F87">
        <v>26</v>
      </c>
    </row>
    <row r="88" spans="1:6" x14ac:dyDescent="0.25">
      <c r="B88">
        <v>13</v>
      </c>
      <c r="C88">
        <v>17</v>
      </c>
      <c r="D88">
        <v>20.3</v>
      </c>
      <c r="E88">
        <v>23.3</v>
      </c>
      <c r="F88">
        <v>26.1</v>
      </c>
    </row>
    <row r="89" spans="1:6" x14ac:dyDescent="0.25">
      <c r="A89" t="s">
        <v>30</v>
      </c>
      <c r="B89">
        <f>AVERAGE(B86:B88)</f>
        <v>13.033333333333333</v>
      </c>
      <c r="C89">
        <f>AVERAGE(C86:C88)</f>
        <v>17</v>
      </c>
      <c r="D89">
        <f t="shared" ref="D89" si="41">AVERAGE(D86:D88)</f>
        <v>21</v>
      </c>
      <c r="E89">
        <f>AVERAGE(E86:E88)</f>
        <v>23.433333333333334</v>
      </c>
      <c r="F89">
        <f>AVERAGE(F86:F88)</f>
        <v>26.233333333333334</v>
      </c>
    </row>
    <row r="90" spans="1:6" x14ac:dyDescent="0.25">
      <c r="A90" t="s">
        <v>31</v>
      </c>
      <c r="B90">
        <f>_xlfn.STDEV.S(B86:B88)</f>
        <v>5.7735026918962373E-2</v>
      </c>
      <c r="C90">
        <f>_xlfn.STDEV.S(C86:C88)</f>
        <v>0.39999999999999858</v>
      </c>
      <c r="D90">
        <f t="shared" ref="D90" si="42">_xlfn.STDEV.S(D86:D88)</f>
        <v>0.69999999999999929</v>
      </c>
      <c r="E90">
        <f>_xlfn.STDEV.S(E86:E88)</f>
        <v>0.61101009266077999</v>
      </c>
      <c r="F90">
        <f>_xlfn.STDEV.S(F86:F88)</f>
        <v>0.32145502536643233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62670</dc:creator>
  <cp:lastModifiedBy>626700397@qq.com</cp:lastModifiedBy>
  <dcterms:created xsi:type="dcterms:W3CDTF">2015-06-05T18:19:34Z</dcterms:created>
  <dcterms:modified xsi:type="dcterms:W3CDTF">2024-07-31T12:18:57Z</dcterms:modified>
</cp:coreProperties>
</file>