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izlqz\Dropbox\Business Analytics Book\"/>
    </mc:Choice>
  </mc:AlternateContent>
  <xr:revisionPtr revIDLastSave="0" documentId="13_ncr:1_{94F86D2B-FA79-41D5-80C1-532D27EC2B72}" xr6:coauthVersionLast="47" xr6:coauthVersionMax="47" xr10:uidLastSave="{00000000-0000-0000-0000-000000000000}"/>
  <bookViews>
    <workbookView xWindow="9210" yWindow="690" windowWidth="20265" windowHeight="14790" xr2:uid="{73AF7F0F-202C-4B4A-9342-5E276A31F5C9}"/>
  </bookViews>
  <sheets>
    <sheet name="Model 1" sheetId="1" r:id="rId1"/>
  </sheets>
  <definedNames>
    <definedName name="Annualised_Return_Rate">'Model 1'!$B$8:$B$12</definedName>
    <definedName name="Final_return_rate">'Model 1'!$C$8:$C$12</definedName>
    <definedName name="Investment_Amount">'Model 1'!$E$8:$E$12</definedName>
    <definedName name="Risk_Level">'Model 1'!$D$8:$D$12</definedName>
    <definedName name="solver_adj" localSheetId="0" hidden="1">'Model 1'!$E$8:$E$12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'Model 1'!$A$17</definedName>
    <definedName name="solver_lhs2" localSheetId="0" hidden="1">'Model 1'!$A$19</definedName>
    <definedName name="solver_lhs3" localSheetId="0" hidden="1">'Model 1'!$A$21</definedName>
    <definedName name="solver_lhs4" localSheetId="0" hidden="1">'Model 1'!$A$23</definedName>
    <definedName name="solver_lhs5" localSheetId="0" hidden="1">'Model 1'!$A$25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5</definedName>
    <definedName name="solver_nwt" localSheetId="0" hidden="1">1</definedName>
    <definedName name="solver_opt" localSheetId="0" hidden="1">'Model 1'!$B$14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1</definedName>
    <definedName name="solver_rel3" localSheetId="0" hidden="1">3</definedName>
    <definedName name="solver_rel4" localSheetId="0" hidden="1">1</definedName>
    <definedName name="solver_rel5" localSheetId="0" hidden="1">1</definedName>
    <definedName name="solver_rhs1" localSheetId="0" hidden="1">'Model 1'!$C$17</definedName>
    <definedName name="solver_rhs2" localSheetId="0" hidden="1">'Model 1'!$C$19</definedName>
    <definedName name="solver_rhs3" localSheetId="0" hidden="1">'Model 1'!$C$21</definedName>
    <definedName name="solver_rhs4" localSheetId="0" hidden="1">'Model 1'!$C$23</definedName>
    <definedName name="solver_rhs5" localSheetId="0" hidden="1">'Model 1'!$C$25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5" i="1" l="1"/>
  <c r="C23" i="1"/>
  <c r="C21" i="1"/>
  <c r="A17" i="1"/>
  <c r="C9" i="1"/>
  <c r="C10" i="1"/>
  <c r="C11" i="1"/>
  <c r="C12" i="1"/>
  <c r="C8" i="1"/>
  <c r="A25" i="1" l="1"/>
  <c r="A19" i="1"/>
  <c r="A21" i="1"/>
  <c r="A23" i="1"/>
  <c r="B14" i="1"/>
</calcChain>
</file>

<file path=xl/sharedStrings.xml><?xml version="1.0" encoding="utf-8"?>
<sst xmlns="http://schemas.openxmlformats.org/spreadsheetml/2006/main" count="33" uniqueCount="30">
  <si>
    <t>Fund</t>
  </si>
  <si>
    <t>Alpha</t>
  </si>
  <si>
    <t>Bravo</t>
  </si>
  <si>
    <t>Charlie</t>
  </si>
  <si>
    <t>Delta</t>
  </si>
  <si>
    <t>Echo</t>
  </si>
  <si>
    <t>Annualised Return Rate</t>
  </si>
  <si>
    <t>Investment period:</t>
  </si>
  <si>
    <t>years</t>
  </si>
  <si>
    <t>Final return rate</t>
  </si>
  <si>
    <t>Risk Level</t>
  </si>
  <si>
    <t>Investment Amount</t>
  </si>
  <si>
    <t>Total return:</t>
  </si>
  <si>
    <t>Total investment</t>
  </si>
  <si>
    <t>Total budget</t>
  </si>
  <si>
    <t>&lt;=</t>
  </si>
  <si>
    <t>Average risk threshold:</t>
  </si>
  <si>
    <t>Risk upper limit</t>
  </si>
  <si>
    <t>&gt;=</t>
  </si>
  <si>
    <t>Maximum allocation on Asia funds:</t>
  </si>
  <si>
    <t>Minimum allocation on Technology-focused funds:</t>
  </si>
  <si>
    <t>Maximum allocation on Non-Asia funds:</t>
  </si>
  <si>
    <t>Max Asia allocation</t>
  </si>
  <si>
    <t>Min tech allocation</t>
  </si>
  <si>
    <t>Max Non-Asia allocation</t>
  </si>
  <si>
    <t>Average Risk</t>
  </si>
  <si>
    <t xml:space="preserve"> Allocation ratio on Tech</t>
  </si>
  <si>
    <t>Allocation ratio on Asia</t>
  </si>
  <si>
    <t>Allocation ratio on Non-Asia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</si>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</sst>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9" fontId="0" fillId="0" borderId="0" xfId="0" applyNumberFormat="1"/>
    <xf numFmtId="0" fontId="0" fillId="0" borderId="1" xfId="0" applyBorder="1"/>
    <xf numFmtId="9" fontId="0" fillId="0" borderId="1" xfId="0" applyNumberFormat="1" applyBorder="1" applyAlignment="1">
      <alignment horizontal="center"/>
    </xf>
    <xf numFmtId="9" fontId="0" fillId="0" borderId="1" xfId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3" borderId="1" xfId="0" applyFont="1" applyFill="1" applyBorder="1"/>
    <xf numFmtId="164" fontId="0" fillId="4" borderId="0" xfId="0" applyNumberFormat="1" applyFill="1"/>
    <xf numFmtId="164" fontId="0" fillId="2" borderId="1" xfId="0" applyNumberFormat="1" applyFill="1" applyBorder="1"/>
    <xf numFmtId="0" fontId="2" fillId="0" borderId="0" xfId="0" applyFont="1"/>
    <xf numFmtId="164" fontId="0" fillId="5" borderId="0" xfId="0" applyNumberFormat="1" applyFill="1" applyAlignment="1">
      <alignment horizontal="center"/>
    </xf>
    <xf numFmtId="0" fontId="0" fillId="5" borderId="0" xfId="0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96232-0307-4F4A-890D-F1697C3D4243}">
  <dimension ref="A1:L25"/>
  <sheetViews>
    <sheetView tabSelected="1" workbookViewId="0">
      <selection activeCell="G17" sqref="G17"/>
    </sheetView>
  </sheetViews>
  <sheetFormatPr defaultRowHeight="15" x14ac:dyDescent="0.25"/>
  <cols>
    <col min="1" max="1" width="26.5703125" customWidth="1"/>
    <col min="2" max="2" width="23.140625" customWidth="1"/>
    <col min="3" max="3" width="21" customWidth="1"/>
    <col min="4" max="4" width="10.140625" bestFit="1" customWidth="1"/>
    <col min="5" max="5" width="18.140625" bestFit="1" customWidth="1"/>
  </cols>
  <sheetData>
    <row r="1" spans="1:5" x14ac:dyDescent="0.25">
      <c r="A1" t="s">
        <v>7</v>
      </c>
      <c r="C1">
        <v>15</v>
      </c>
      <c r="D1" t="s">
        <v>8</v>
      </c>
    </row>
    <row r="2" spans="1:5" x14ac:dyDescent="0.25">
      <c r="A2" t="s">
        <v>16</v>
      </c>
      <c r="C2">
        <v>5</v>
      </c>
    </row>
    <row r="3" spans="1:5" x14ac:dyDescent="0.25">
      <c r="A3" t="s">
        <v>20</v>
      </c>
      <c r="C3" s="1">
        <v>0.4</v>
      </c>
    </row>
    <row r="4" spans="1:5" x14ac:dyDescent="0.25">
      <c r="A4" t="s">
        <v>19</v>
      </c>
      <c r="C4" s="1">
        <v>0.6</v>
      </c>
    </row>
    <row r="5" spans="1:5" x14ac:dyDescent="0.25">
      <c r="A5" t="s">
        <v>21</v>
      </c>
      <c r="C5" s="1">
        <v>0.6</v>
      </c>
    </row>
    <row r="7" spans="1:5" x14ac:dyDescent="0.25">
      <c r="A7" s="6" t="s">
        <v>0</v>
      </c>
      <c r="B7" s="6" t="s">
        <v>6</v>
      </c>
      <c r="C7" s="6" t="s">
        <v>9</v>
      </c>
      <c r="D7" s="6" t="s">
        <v>10</v>
      </c>
      <c r="E7" s="6" t="s">
        <v>11</v>
      </c>
    </row>
    <row r="8" spans="1:5" x14ac:dyDescent="0.25">
      <c r="A8" s="2" t="s">
        <v>1</v>
      </c>
      <c r="B8" s="3">
        <v>7.0000000000000007E-2</v>
      </c>
      <c r="C8" s="4">
        <f>(1+B8)^$C$1</f>
        <v>2.7590315407153345</v>
      </c>
      <c r="D8" s="5">
        <v>8</v>
      </c>
      <c r="E8" s="8">
        <v>0</v>
      </c>
    </row>
    <row r="9" spans="1:5" x14ac:dyDescent="0.25">
      <c r="A9" s="2" t="s">
        <v>2</v>
      </c>
      <c r="B9" s="3">
        <v>0.08</v>
      </c>
      <c r="C9" s="4">
        <f>(1+B9)^$C$1</f>
        <v>3.1721691141982715</v>
      </c>
      <c r="D9" s="5">
        <v>9</v>
      </c>
      <c r="E9" s="8">
        <v>51428.68066902701</v>
      </c>
    </row>
    <row r="10" spans="1:5" x14ac:dyDescent="0.25">
      <c r="A10" s="2" t="s">
        <v>3</v>
      </c>
      <c r="B10" s="3">
        <v>0.04</v>
      </c>
      <c r="C10" s="4">
        <f>(1+B10)^$C$1</f>
        <v>1.8009435055069167</v>
      </c>
      <c r="D10" s="5">
        <v>2</v>
      </c>
      <c r="E10" s="8">
        <v>68571.31766277687</v>
      </c>
    </row>
    <row r="11" spans="1:5" x14ac:dyDescent="0.25">
      <c r="A11" s="2" t="s">
        <v>4</v>
      </c>
      <c r="B11" s="3">
        <v>0.05</v>
      </c>
      <c r="C11" s="4">
        <f>(1+B11)^$C$1</f>
        <v>2.0789281794113679</v>
      </c>
      <c r="D11" s="5">
        <v>4</v>
      </c>
      <c r="E11" s="8">
        <v>9.0949470177292824E-13</v>
      </c>
    </row>
    <row r="12" spans="1:5" x14ac:dyDescent="0.25">
      <c r="A12" s="2" t="s">
        <v>5</v>
      </c>
      <c r="B12" s="3">
        <v>0.06</v>
      </c>
      <c r="C12" s="4">
        <f>(1+B12)^$C$1</f>
        <v>2.3965581930996924</v>
      </c>
      <c r="D12" s="5">
        <v>5</v>
      </c>
      <c r="E12" s="8">
        <v>180000.00166819614</v>
      </c>
    </row>
    <row r="14" spans="1:5" x14ac:dyDescent="0.25">
      <c r="A14" s="9" t="s">
        <v>12</v>
      </c>
      <c r="B14" s="7">
        <f>SUMPRODUCT(Final_return_rate,Investment_Amount)</f>
        <v>718014.02036695671</v>
      </c>
    </row>
    <row r="16" spans="1:5" x14ac:dyDescent="0.25">
      <c r="A16" s="9" t="s">
        <v>13</v>
      </c>
      <c r="B16" s="9"/>
      <c r="C16" s="9" t="s">
        <v>14</v>
      </c>
    </row>
    <row r="17" spans="1:12" x14ac:dyDescent="0.25">
      <c r="A17" s="10">
        <f>SUM(Investment_Amount)</f>
        <v>300000</v>
      </c>
      <c r="B17" s="11" t="s">
        <v>15</v>
      </c>
      <c r="C17" s="10">
        <v>300000</v>
      </c>
    </row>
    <row r="18" spans="1:12" x14ac:dyDescent="0.25">
      <c r="A18" s="9" t="s">
        <v>25</v>
      </c>
      <c r="B18" s="9"/>
      <c r="C18" s="9" t="s">
        <v>17</v>
      </c>
    </row>
    <row r="19" spans="1:12" x14ac:dyDescent="0.25">
      <c r="A19" s="11">
        <f>SUMPRODUCT(Risk_Level,Investment_Amount)/A17</f>
        <v>5.000002565625925</v>
      </c>
      <c r="B19" s="11" t="s">
        <v>15</v>
      </c>
      <c r="C19" s="11">
        <v>5</v>
      </c>
    </row>
    <row r="20" spans="1:12" x14ac:dyDescent="0.25">
      <c r="A20" s="9" t="s">
        <v>26</v>
      </c>
      <c r="B20" s="9"/>
      <c r="C20" s="9" t="s">
        <v>23</v>
      </c>
    </row>
    <row r="21" spans="1:12" x14ac:dyDescent="0.25">
      <c r="A21" s="11">
        <f>(E9+E12)/A17</f>
        <v>0.77142894112407712</v>
      </c>
      <c r="B21" s="11" t="s">
        <v>18</v>
      </c>
      <c r="C21" s="11">
        <f>C3</f>
        <v>0.4</v>
      </c>
    </row>
    <row r="22" spans="1:12" x14ac:dyDescent="0.25">
      <c r="A22" s="9" t="s">
        <v>27</v>
      </c>
      <c r="B22" s="9"/>
      <c r="C22" s="9" t="s">
        <v>22</v>
      </c>
    </row>
    <row r="23" spans="1:12" x14ac:dyDescent="0.25">
      <c r="A23" s="11">
        <f>(E8+E11+E12)/A17</f>
        <v>0.6000000055606538</v>
      </c>
      <c r="B23" s="11" t="s">
        <v>15</v>
      </c>
      <c r="C23" s="11">
        <f>C4</f>
        <v>0.6</v>
      </c>
    </row>
    <row r="24" spans="1:12" x14ac:dyDescent="0.25">
      <c r="A24" s="9" t="s">
        <v>28</v>
      </c>
      <c r="B24" s="9"/>
      <c r="C24" s="9" t="s">
        <v>24</v>
      </c>
    </row>
    <row r="25" spans="1:12" x14ac:dyDescent="0.25">
      <c r="A25" s="11">
        <f>(E9+E10)/A17</f>
        <v>0.39999999443934631</v>
      </c>
      <c r="B25" s="11" t="s">
        <v>15</v>
      </c>
      <c r="C25" s="11">
        <f>C5</f>
        <v>0.6</v>
      </c>
      <c r="L25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Model 1</vt:lpstr>
      <vt:lpstr>Annualised_Return_Rate</vt:lpstr>
      <vt:lpstr>Final_return_rate</vt:lpstr>
      <vt:lpstr>Investment_Amount</vt:lpstr>
      <vt:lpstr>Risk_Level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 Qizhang</dc:creator>
  <cp:lastModifiedBy>Liu Qizhang</cp:lastModifiedBy>
  <dcterms:created xsi:type="dcterms:W3CDTF">2024-05-09T09:36:54Z</dcterms:created>
  <dcterms:modified xsi:type="dcterms:W3CDTF">2024-05-10T03:00:36Z</dcterms:modified>
</cp:coreProperties>
</file>