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zhang/Dropbox/Business Analytics Book/"/>
    </mc:Choice>
  </mc:AlternateContent>
  <xr:revisionPtr revIDLastSave="0" documentId="13_ncr:1_{CECEA26F-0236-4246-8665-526ABC04B419}" xr6:coauthVersionLast="47" xr6:coauthVersionMax="47" xr10:uidLastSave="{00000000-0000-0000-0000-000000000000}"/>
  <bookViews>
    <workbookView xWindow="4440" yWindow="940" windowWidth="20260" windowHeight="14800" xr2:uid="{73AF7F0F-202C-4B4A-9342-5E276A31F5C9}"/>
  </bookViews>
  <sheets>
    <sheet name="Sheet1" sheetId="1" r:id="rId1"/>
  </sheets>
  <definedNames>
    <definedName name="Annualised_Return_Rate">Sheet1!$B$10:$B$14</definedName>
    <definedName name="Final_return_rate">Sheet1!$C$10:$C$14</definedName>
    <definedName name="Investment_Amount">Sheet1!$E$10:$E$14</definedName>
    <definedName name="Risk_Level">Sheet1!$D$10:$D$14</definedName>
    <definedName name="solver_adj" localSheetId="0" hidden="1">Sheet1!$E$10:$E$14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Sheet1!$A$19</definedName>
    <definedName name="solver_lhs2" localSheetId="0" hidden="1">Sheet1!$A$21</definedName>
    <definedName name="solver_lhs3" localSheetId="0" hidden="1">Sheet1!$A$23</definedName>
    <definedName name="solver_lhs4" localSheetId="0" hidden="1">Sheet1!$A$25</definedName>
    <definedName name="solver_lhs5" localSheetId="0" hidden="1">Sheet1!$A$27</definedName>
    <definedName name="solver_lhs6" localSheetId="0" hidden="1">Sheet1!$A$29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Sheet1!$C$19</definedName>
    <definedName name="solver_rhs2" localSheetId="0" hidden="1">Sheet1!$C$21</definedName>
    <definedName name="solver_rhs3" localSheetId="0" hidden="1">Sheet1!$C$23</definedName>
    <definedName name="solver_rhs4" localSheetId="0" hidden="1">Sheet1!$C$25</definedName>
    <definedName name="solver_rhs5" localSheetId="0" hidden="1">Sheet1!$C$27</definedName>
    <definedName name="solver_rhs6" localSheetId="0" hidden="1">Sheet1!$C$29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21" i="1"/>
  <c r="A21" i="1"/>
  <c r="C19" i="1"/>
  <c r="A29" i="1"/>
  <c r="A27" i="1"/>
  <c r="A25" i="1"/>
  <c r="A23" i="1"/>
  <c r="A19" i="1"/>
  <c r="C23" i="1" s="1"/>
  <c r="C11" i="1"/>
  <c r="C12" i="1"/>
  <c r="C13" i="1"/>
  <c r="C14" i="1"/>
  <c r="C10" i="1"/>
  <c r="C27" i="1" l="1"/>
  <c r="C29" i="1"/>
  <c r="C25" i="1"/>
</calcChain>
</file>

<file path=xl/sharedStrings.xml><?xml version="1.0" encoding="utf-8"?>
<sst xmlns="http://schemas.openxmlformats.org/spreadsheetml/2006/main" count="37" uniqueCount="31">
  <si>
    <t>Fund</t>
  </si>
  <si>
    <t>Alpha</t>
  </si>
  <si>
    <t>Bravo</t>
  </si>
  <si>
    <t>Charlie</t>
  </si>
  <si>
    <t>Delta</t>
  </si>
  <si>
    <t>Echo</t>
  </si>
  <si>
    <t>Annualised Return Rate</t>
  </si>
  <si>
    <t>Investment period:</t>
  </si>
  <si>
    <t>years</t>
  </si>
  <si>
    <t>Final return rate</t>
  </si>
  <si>
    <t>Risk Level</t>
  </si>
  <si>
    <t>Investment Amount</t>
  </si>
  <si>
    <t>Total investment</t>
  </si>
  <si>
    <t>Total budget</t>
  </si>
  <si>
    <t>&lt;=</t>
  </si>
  <si>
    <t>Average risk threshold:</t>
  </si>
  <si>
    <t>Total risk</t>
  </si>
  <si>
    <t>Risk upper limit</t>
  </si>
  <si>
    <t>Total allocation on Tech</t>
  </si>
  <si>
    <t>&gt;=</t>
  </si>
  <si>
    <t>Maximum allocation on Asia funds:</t>
  </si>
  <si>
    <t>Minimum allocation on Technology-focused funds:</t>
  </si>
  <si>
    <t>Maximum allocation on Non-Asia funds:</t>
  </si>
  <si>
    <t>Total allocation on Asia</t>
  </si>
  <si>
    <t>Max Asia allocation</t>
  </si>
  <si>
    <t>Min tech allocation</t>
  </si>
  <si>
    <t>Total allocation on Non-Asia</t>
  </si>
  <si>
    <t>Max Non-Asia allocation</t>
  </si>
  <si>
    <t>Budgest available</t>
  </si>
  <si>
    <t>Target return</t>
  </si>
  <si>
    <t>Total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</si>
</sst>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$-409]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164" fontId="0" fillId="4" borderId="0" xfId="0" applyNumberFormat="1" applyFill="1"/>
    <xf numFmtId="164" fontId="0" fillId="2" borderId="1" xfId="0" applyNumberFormat="1" applyFill="1" applyBorder="1"/>
    <xf numFmtId="0" fontId="2" fillId="0" borderId="0" xfId="0" applyFont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4" fontId="0" fillId="0" borderId="0" xfId="2" applyFont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6232-0307-4F4A-890D-F1697C3D4243}">
  <dimension ref="A1:E29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1" max="1" width="26.5" customWidth="1"/>
    <col min="2" max="2" width="23.1640625" customWidth="1"/>
    <col min="3" max="3" width="15.5" customWidth="1"/>
    <col min="4" max="4" width="10.1640625" bestFit="1" customWidth="1"/>
    <col min="5" max="5" width="18.1640625" bestFit="1" customWidth="1"/>
  </cols>
  <sheetData>
    <row r="1" spans="1:5" x14ac:dyDescent="0.2">
      <c r="A1" t="s">
        <v>7</v>
      </c>
      <c r="C1">
        <v>15</v>
      </c>
      <c r="D1" t="s">
        <v>8</v>
      </c>
    </row>
    <row r="2" spans="1:5" x14ac:dyDescent="0.2">
      <c r="A2" t="s">
        <v>28</v>
      </c>
      <c r="C2" s="12">
        <v>300000</v>
      </c>
    </row>
    <row r="3" spans="1:5" x14ac:dyDescent="0.2">
      <c r="A3" t="s">
        <v>29</v>
      </c>
      <c r="C3" s="12">
        <v>600000</v>
      </c>
    </row>
    <row r="4" spans="1:5" x14ac:dyDescent="0.2">
      <c r="A4" t="s">
        <v>15</v>
      </c>
      <c r="C4">
        <v>5</v>
      </c>
    </row>
    <row r="5" spans="1:5" x14ac:dyDescent="0.2">
      <c r="A5" t="s">
        <v>21</v>
      </c>
      <c r="C5" s="1">
        <v>0.4</v>
      </c>
    </row>
    <row r="6" spans="1:5" x14ac:dyDescent="0.2">
      <c r="A6" t="s">
        <v>20</v>
      </c>
      <c r="C6" s="1">
        <v>0.6</v>
      </c>
    </row>
    <row r="7" spans="1:5" x14ac:dyDescent="0.2">
      <c r="A7" t="s">
        <v>22</v>
      </c>
      <c r="C7" s="1">
        <v>0.6</v>
      </c>
    </row>
    <row r="9" spans="1:5" x14ac:dyDescent="0.2">
      <c r="A9" s="6" t="s">
        <v>0</v>
      </c>
      <c r="B9" s="6" t="s">
        <v>6</v>
      </c>
      <c r="C9" s="6" t="s">
        <v>9</v>
      </c>
      <c r="D9" s="6" t="s">
        <v>10</v>
      </c>
      <c r="E9" s="6" t="s">
        <v>11</v>
      </c>
    </row>
    <row r="10" spans="1:5" x14ac:dyDescent="0.2">
      <c r="A10" s="2" t="s">
        <v>1</v>
      </c>
      <c r="B10" s="3">
        <v>7.0000000000000007E-2</v>
      </c>
      <c r="C10" s="4">
        <f>(1+B10)^$C$1</f>
        <v>2.7590315407153345</v>
      </c>
      <c r="D10" s="5">
        <v>8</v>
      </c>
      <c r="E10" s="8">
        <v>0</v>
      </c>
    </row>
    <row r="11" spans="1:5" x14ac:dyDescent="0.2">
      <c r="A11" s="2" t="s">
        <v>2</v>
      </c>
      <c r="B11" s="3">
        <v>0.08</v>
      </c>
      <c r="C11" s="4">
        <f>(1+B11)^$C$1</f>
        <v>3.1721691141982715</v>
      </c>
      <c r="D11" s="5">
        <v>9</v>
      </c>
      <c r="E11" s="8">
        <v>0</v>
      </c>
    </row>
    <row r="12" spans="1:5" x14ac:dyDescent="0.2">
      <c r="A12" s="2" t="s">
        <v>3</v>
      </c>
      <c r="B12" s="3">
        <v>0.04</v>
      </c>
      <c r="C12" s="4">
        <f>(1+B12)^$C$1</f>
        <v>1.8009435055069167</v>
      </c>
      <c r="D12" s="5">
        <v>2</v>
      </c>
      <c r="E12" s="8">
        <v>176540.7389008454</v>
      </c>
    </row>
    <row r="13" spans="1:5" x14ac:dyDescent="0.2">
      <c r="A13" s="2" t="s">
        <v>4</v>
      </c>
      <c r="B13" s="3">
        <v>0.05</v>
      </c>
      <c r="C13" s="4">
        <f>(1+B13)^$C$1</f>
        <v>2.0789281794113679</v>
      </c>
      <c r="D13" s="5">
        <v>4</v>
      </c>
      <c r="E13" s="8">
        <v>3.147271890891402E-11</v>
      </c>
    </row>
    <row r="14" spans="1:5" x14ac:dyDescent="0.2">
      <c r="A14" s="2" t="s">
        <v>5</v>
      </c>
      <c r="B14" s="3">
        <v>0.06</v>
      </c>
      <c r="C14" s="4">
        <f>(1+B14)^$C$1</f>
        <v>2.3965581930996924</v>
      </c>
      <c r="D14" s="5">
        <v>5</v>
      </c>
      <c r="E14" s="8">
        <v>117693.82593389695</v>
      </c>
    </row>
    <row r="16" spans="1:5" x14ac:dyDescent="0.2">
      <c r="A16" s="9" t="s">
        <v>16</v>
      </c>
      <c r="B16" s="7">
        <f>SUMPRODUCT(Risk_Level,Investment_Amount)</f>
        <v>941550.60747117572</v>
      </c>
    </row>
    <row r="18" spans="1:3" x14ac:dyDescent="0.2">
      <c r="A18" s="9" t="s">
        <v>12</v>
      </c>
      <c r="B18" s="9"/>
      <c r="C18" s="9" t="s">
        <v>13</v>
      </c>
    </row>
    <row r="19" spans="1:3" x14ac:dyDescent="0.2">
      <c r="A19" s="10">
        <f>SUM(Investment_Amount)</f>
        <v>294234.5648347424</v>
      </c>
      <c r="B19" s="11" t="s">
        <v>14</v>
      </c>
      <c r="C19" s="10">
        <f>C2</f>
        <v>300000</v>
      </c>
    </row>
    <row r="20" spans="1:3" x14ac:dyDescent="0.2">
      <c r="A20" s="9" t="s">
        <v>30</v>
      </c>
      <c r="B20" s="9"/>
      <c r="C20" s="9" t="s">
        <v>29</v>
      </c>
    </row>
    <row r="21" spans="1:3" x14ac:dyDescent="0.2">
      <c r="A21" s="10">
        <f>SUMPRODUCT(Investment_Amount,Final_return_rate)</f>
        <v>599999.99999999977</v>
      </c>
      <c r="B21" s="11" t="s">
        <v>19</v>
      </c>
      <c r="C21" s="10">
        <f>C3</f>
        <v>600000</v>
      </c>
    </row>
    <row r="22" spans="1:3" x14ac:dyDescent="0.2">
      <c r="A22" s="9" t="s">
        <v>16</v>
      </c>
      <c r="B22" s="9"/>
      <c r="C22" s="9" t="s">
        <v>17</v>
      </c>
    </row>
    <row r="23" spans="1:3" x14ac:dyDescent="0.2">
      <c r="A23" s="11">
        <f>SUMPRODUCT(Investment_Amount,Risk_Level)</f>
        <v>941550.60747117572</v>
      </c>
      <c r="B23" s="11" t="s">
        <v>14</v>
      </c>
      <c r="C23" s="11">
        <f>C4*A19</f>
        <v>1471172.8241737119</v>
      </c>
    </row>
    <row r="24" spans="1:3" x14ac:dyDescent="0.2">
      <c r="A24" s="9" t="s">
        <v>18</v>
      </c>
      <c r="B24" s="9"/>
      <c r="C24" s="9" t="s">
        <v>25</v>
      </c>
    </row>
    <row r="25" spans="1:3" x14ac:dyDescent="0.2">
      <c r="A25" s="10">
        <f>E11+E14</f>
        <v>117693.82593389695</v>
      </c>
      <c r="B25" s="11" t="s">
        <v>19</v>
      </c>
      <c r="C25" s="10">
        <f>C5*A19</f>
        <v>117693.82593389697</v>
      </c>
    </row>
    <row r="26" spans="1:3" x14ac:dyDescent="0.2">
      <c r="A26" s="9" t="s">
        <v>23</v>
      </c>
      <c r="B26" s="9"/>
      <c r="C26" s="9" t="s">
        <v>24</v>
      </c>
    </row>
    <row r="27" spans="1:3" x14ac:dyDescent="0.2">
      <c r="A27" s="10">
        <f>E10+E13+E14</f>
        <v>117693.82593389698</v>
      </c>
      <c r="B27" s="11" t="s">
        <v>14</v>
      </c>
      <c r="C27" s="10">
        <f>C6*A19</f>
        <v>176540.73890084543</v>
      </c>
    </row>
    <row r="28" spans="1:3" x14ac:dyDescent="0.2">
      <c r="A28" s="9" t="s">
        <v>26</v>
      </c>
      <c r="B28" s="9"/>
      <c r="C28" s="9" t="s">
        <v>27</v>
      </c>
    </row>
    <row r="29" spans="1:3" x14ac:dyDescent="0.2">
      <c r="A29" s="10">
        <f>E11+E12</f>
        <v>176540.7389008454</v>
      </c>
      <c r="B29" s="11" t="s">
        <v>14</v>
      </c>
      <c r="C29" s="10">
        <f>C7*A19</f>
        <v>176540.73890084543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Annualised_Return_Rate</vt:lpstr>
      <vt:lpstr>Final_return_rate</vt:lpstr>
      <vt:lpstr>Investment_Amount</vt:lpstr>
      <vt:lpstr>Risk_Level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2024-05-09T09:36:54Z</dcterms:created>
  <dcterms:modified xsi:type="dcterms:W3CDTF">2024-05-11T02:43:15Z</dcterms:modified>
</cp:coreProperties>
</file>