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zlqz\Dropbox\Business Analytics Book\"/>
    </mc:Choice>
  </mc:AlternateContent>
  <xr:revisionPtr revIDLastSave="0" documentId="13_ncr:1_{BFE25862-6931-4502-A7A1-707AC806DD62}" xr6:coauthVersionLast="47" xr6:coauthVersionMax="47" xr10:uidLastSave="{00000000-0000-0000-0000-000000000000}"/>
  <bookViews>
    <workbookView xWindow="31305" yWindow="420" windowWidth="20265" windowHeight="14790" xr2:uid="{73AF7F0F-202C-4B4A-9342-5E276A31F5C9}"/>
  </bookViews>
  <sheets>
    <sheet name="Sheet1" sheetId="1" r:id="rId1"/>
  </sheets>
  <definedNames>
    <definedName name="Annualised_Return_Rate">Sheet1!$B$8:$B$12</definedName>
    <definedName name="Final_return_rate">Sheet1!$C$8:$C$12</definedName>
    <definedName name="Investment_Amount">Sheet1!$E$8:$E$12</definedName>
    <definedName name="Risk_Level">Sheet1!$D$8:$D$12</definedName>
    <definedName name="solver_adj" localSheetId="0" hidden="1">Sheet1!$E$8:$E$12,Sheet1!$H$8:$H$12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Sheet1!$A$17</definedName>
    <definedName name="solver_lhs2" localSheetId="0" hidden="1">Sheet1!$A$19</definedName>
    <definedName name="solver_lhs3" localSheetId="0" hidden="1">Sheet1!$A$21</definedName>
    <definedName name="solver_lhs4" localSheetId="0" hidden="1">Sheet1!$A$23</definedName>
    <definedName name="solver_lhs5" localSheetId="0" hidden="1">Sheet1!$A$25</definedName>
    <definedName name="solver_lhs6" localSheetId="0" hidden="1">Sheet1!$A$27</definedName>
    <definedName name="solver_lhs7" localSheetId="0" hidden="1">Sheet1!$H$8:$H$12</definedName>
    <definedName name="solver_lhs8" localSheetId="0" hidden="1">Sheet1!$E$8:$E$12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Sheet1!$B$14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5</definedName>
    <definedName name="solver_rel8" localSheetId="0" hidden="1">1</definedName>
    <definedName name="solver_rhs1" localSheetId="0" hidden="1">Sheet1!$C$17</definedName>
    <definedName name="solver_rhs2" localSheetId="0" hidden="1">Sheet1!$C$19</definedName>
    <definedName name="solver_rhs3" localSheetId="0" hidden="1">Sheet1!$C$21</definedName>
    <definedName name="solver_rhs4" localSheetId="0" hidden="1">Sheet1!$C$23</definedName>
    <definedName name="solver_rhs5" localSheetId="0" hidden="1">Sheet1!$C$25</definedName>
    <definedName name="solver_rhs6" localSheetId="0" hidden="1">Sheet1!$C$27</definedName>
    <definedName name="solver_rhs7" localSheetId="0" hidden="1">"binary"</definedName>
    <definedName name="solver_rhs8" localSheetId="0" hidden="1">Sheet1!$G$8:$G$12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A27" i="1"/>
  <c r="A25" i="1"/>
  <c r="A23" i="1"/>
  <c r="A21" i="1"/>
  <c r="A19" i="1"/>
  <c r="A17" i="1"/>
  <c r="C19" i="1" s="1"/>
  <c r="C9" i="1"/>
  <c r="C10" i="1"/>
  <c r="C11" i="1"/>
  <c r="C12" i="1"/>
  <c r="C8" i="1"/>
  <c r="C23" i="1" l="1"/>
  <c r="C25" i="1"/>
  <c r="C21" i="1"/>
  <c r="B14" i="1"/>
</calcChain>
</file>

<file path=xl/sharedStrings.xml><?xml version="1.0" encoding="utf-8"?>
<sst xmlns="http://schemas.openxmlformats.org/spreadsheetml/2006/main" count="42" uniqueCount="33">
  <si>
    <t>Fund</t>
  </si>
  <si>
    <t>Alpha</t>
  </si>
  <si>
    <t>Bravo</t>
  </si>
  <si>
    <t>Charlie</t>
  </si>
  <si>
    <t>Delta</t>
  </si>
  <si>
    <t>Echo</t>
  </si>
  <si>
    <t>Annualised Return Rate</t>
  </si>
  <si>
    <t>Investment period:</t>
  </si>
  <si>
    <t>years</t>
  </si>
  <si>
    <t>Final return rate</t>
  </si>
  <si>
    <t>Risk Level</t>
  </si>
  <si>
    <t>Investment Amount</t>
  </si>
  <si>
    <t>Total return:</t>
  </si>
  <si>
    <t>Total investment</t>
  </si>
  <si>
    <t>Total budget</t>
  </si>
  <si>
    <t>&lt;=</t>
  </si>
  <si>
    <t>Average risk threshold:</t>
  </si>
  <si>
    <t>Total risk</t>
  </si>
  <si>
    <t>Risk upper limit</t>
  </si>
  <si>
    <t>Total allocation on Tech</t>
  </si>
  <si>
    <t>&gt;=</t>
  </si>
  <si>
    <t>Maximum allocation on Asia funds:</t>
  </si>
  <si>
    <t>Minimum allocation on Technology-focused funds:</t>
  </si>
  <si>
    <t>Maximum allocation on Non-Asia funds:</t>
  </si>
  <si>
    <t>Total allocation on Asia</t>
  </si>
  <si>
    <t>Max Asia allocation</t>
  </si>
  <si>
    <t>Min tech allocation</t>
  </si>
  <si>
    <t>Total allocation on Non-Asia</t>
  </si>
  <si>
    <t>Max Non-Asia allocation</t>
  </si>
  <si>
    <t>Invest or not?</t>
  </si>
  <si>
    <t>Number of funds invested</t>
  </si>
  <si>
    <t>Max number of funds allowed</t>
  </si>
  <si>
    <t>Allowable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</si>
</sst>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4" borderId="0" xfId="0" applyNumberFormat="1" applyFill="1"/>
    <xf numFmtId="164" fontId="0" fillId="2" borderId="1" xfId="0" applyNumberFormat="1" applyFill="1" applyBorder="1"/>
    <xf numFmtId="0" fontId="2" fillId="0" borderId="0" xfId="0" applyFont="1"/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1" xfId="0" applyFill="1" applyBorder="1"/>
    <xf numFmtId="0" fontId="2" fillId="3" borderId="1" xfId="0" applyFont="1" applyFill="1" applyBorder="1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6232-0307-4F4A-890D-F1697C3D4243}">
  <dimension ref="A1:H27"/>
  <sheetViews>
    <sheetView tabSelected="1" workbookViewId="0">
      <selection activeCell="G9" sqref="G9"/>
    </sheetView>
  </sheetViews>
  <sheetFormatPr defaultRowHeight="15" x14ac:dyDescent="0.25"/>
  <cols>
    <col min="1" max="1" width="26" customWidth="1"/>
    <col min="2" max="2" width="15.85546875" customWidth="1"/>
    <col min="3" max="3" width="11" customWidth="1"/>
    <col min="4" max="4" width="10.140625" bestFit="1" customWidth="1"/>
    <col min="5" max="7" width="12.7109375" customWidth="1"/>
    <col min="8" max="8" width="14.5703125" customWidth="1"/>
  </cols>
  <sheetData>
    <row r="1" spans="1:8" x14ac:dyDescent="0.25">
      <c r="A1" t="s">
        <v>7</v>
      </c>
      <c r="C1">
        <v>15</v>
      </c>
      <c r="D1" t="s">
        <v>8</v>
      </c>
    </row>
    <row r="2" spans="1:8" x14ac:dyDescent="0.25">
      <c r="A2" t="s">
        <v>16</v>
      </c>
      <c r="C2">
        <v>5</v>
      </c>
    </row>
    <row r="3" spans="1:8" x14ac:dyDescent="0.25">
      <c r="A3" t="s">
        <v>22</v>
      </c>
      <c r="C3" s="1">
        <v>0.4</v>
      </c>
    </row>
    <row r="4" spans="1:8" x14ac:dyDescent="0.25">
      <c r="A4" t="s">
        <v>21</v>
      </c>
      <c r="C4" s="1">
        <v>0.6</v>
      </c>
    </row>
    <row r="5" spans="1:8" x14ac:dyDescent="0.25">
      <c r="A5" t="s">
        <v>23</v>
      </c>
      <c r="C5" s="1">
        <v>0.6</v>
      </c>
    </row>
    <row r="7" spans="1:8" ht="30" x14ac:dyDescent="0.25">
      <c r="A7" s="12" t="s">
        <v>0</v>
      </c>
      <c r="B7" s="12" t="s">
        <v>6</v>
      </c>
      <c r="C7" s="12" t="s">
        <v>9</v>
      </c>
      <c r="D7" s="12" t="s">
        <v>10</v>
      </c>
      <c r="E7" s="12" t="s">
        <v>11</v>
      </c>
      <c r="F7" s="12"/>
      <c r="G7" s="12" t="s">
        <v>32</v>
      </c>
      <c r="H7" s="12" t="s">
        <v>29</v>
      </c>
    </row>
    <row r="8" spans="1:8" x14ac:dyDescent="0.25">
      <c r="A8" s="2" t="s">
        <v>1</v>
      </c>
      <c r="B8" s="3">
        <v>7.0000000000000007E-2</v>
      </c>
      <c r="C8" s="4">
        <f>(1+B8)^$C$1</f>
        <v>2.7590315407153345</v>
      </c>
      <c r="D8" s="5">
        <v>8</v>
      </c>
      <c r="E8" s="7">
        <v>0</v>
      </c>
      <c r="F8" s="13" t="s">
        <v>15</v>
      </c>
      <c r="G8" s="14">
        <f>$C$17*H8</f>
        <v>0</v>
      </c>
      <c r="H8" s="11">
        <v>0</v>
      </c>
    </row>
    <row r="9" spans="1:8" x14ac:dyDescent="0.25">
      <c r="A9" s="2" t="s">
        <v>2</v>
      </c>
      <c r="B9" s="3">
        <v>0.08</v>
      </c>
      <c r="C9" s="4">
        <f>(1+B9)^$C$1</f>
        <v>3.1721691141982715</v>
      </c>
      <c r="D9" s="5">
        <v>9</v>
      </c>
      <c r="E9" s="7">
        <v>51428.571428571435</v>
      </c>
      <c r="F9" s="13" t="s">
        <v>15</v>
      </c>
      <c r="G9" s="14">
        <f t="shared" ref="G9:G12" si="0">$C$17*H9</f>
        <v>300000</v>
      </c>
      <c r="H9" s="11">
        <v>1</v>
      </c>
    </row>
    <row r="10" spans="1:8" x14ac:dyDescent="0.25">
      <c r="A10" s="2" t="s">
        <v>3</v>
      </c>
      <c r="B10" s="3">
        <v>0.04</v>
      </c>
      <c r="C10" s="4">
        <f>(1+B10)^$C$1</f>
        <v>1.8009435055069167</v>
      </c>
      <c r="D10" s="5">
        <v>2</v>
      </c>
      <c r="E10" s="7">
        <v>68571.428571428842</v>
      </c>
      <c r="F10" s="13" t="s">
        <v>15</v>
      </c>
      <c r="G10" s="14">
        <f t="shared" si="0"/>
        <v>300000</v>
      </c>
      <c r="H10" s="11">
        <v>1</v>
      </c>
    </row>
    <row r="11" spans="1:8" x14ac:dyDescent="0.25">
      <c r="A11" s="2" t="s">
        <v>4</v>
      </c>
      <c r="B11" s="3">
        <v>0.05</v>
      </c>
      <c r="C11" s="4">
        <f>(1+B11)^$C$1</f>
        <v>2.0789281794113679</v>
      </c>
      <c r="D11" s="5">
        <v>4</v>
      </c>
      <c r="E11" s="7">
        <v>0</v>
      </c>
      <c r="F11" s="13" t="s">
        <v>15</v>
      </c>
      <c r="G11" s="14">
        <f t="shared" si="0"/>
        <v>0</v>
      </c>
      <c r="H11" s="11">
        <v>0</v>
      </c>
    </row>
    <row r="12" spans="1:8" x14ac:dyDescent="0.25">
      <c r="A12" s="2" t="s">
        <v>5</v>
      </c>
      <c r="B12" s="3">
        <v>0.06</v>
      </c>
      <c r="C12" s="4">
        <f>(1+B12)^$C$1</f>
        <v>2.3965581930996924</v>
      </c>
      <c r="D12" s="5">
        <v>5</v>
      </c>
      <c r="E12" s="7">
        <v>180000.00000000023</v>
      </c>
      <c r="F12" s="13" t="s">
        <v>15</v>
      </c>
      <c r="G12" s="14">
        <f t="shared" si="0"/>
        <v>300000</v>
      </c>
      <c r="H12" s="11">
        <v>1</v>
      </c>
    </row>
    <row r="14" spans="1:8" x14ac:dyDescent="0.25">
      <c r="A14" s="8" t="s">
        <v>12</v>
      </c>
      <c r="B14" s="6">
        <f>SUMPRODUCT(Final_return_rate,Investment_Amount)</f>
        <v>718013.86958004534</v>
      </c>
    </row>
    <row r="16" spans="1:8" x14ac:dyDescent="0.25">
      <c r="A16" s="8" t="s">
        <v>13</v>
      </c>
      <c r="B16" s="8"/>
      <c r="C16" s="8" t="s">
        <v>14</v>
      </c>
    </row>
    <row r="17" spans="1:3" x14ac:dyDescent="0.25">
      <c r="A17" s="9">
        <f>SUM(Investment_Amount)</f>
        <v>300000.00000000052</v>
      </c>
      <c r="B17" s="10" t="s">
        <v>15</v>
      </c>
      <c r="C17" s="9">
        <v>300000</v>
      </c>
    </row>
    <row r="18" spans="1:3" x14ac:dyDescent="0.25">
      <c r="A18" s="8" t="s">
        <v>17</v>
      </c>
      <c r="B18" s="8"/>
      <c r="C18" s="8" t="s">
        <v>18</v>
      </c>
    </row>
    <row r="19" spans="1:3" x14ac:dyDescent="0.25">
      <c r="A19" s="10">
        <f>SUMPRODUCT(Investment_Amount,Risk_Level)</f>
        <v>1500000.0000000019</v>
      </c>
      <c r="B19" s="10" t="s">
        <v>15</v>
      </c>
      <c r="C19" s="10">
        <f>C2*A17</f>
        <v>1500000.0000000026</v>
      </c>
    </row>
    <row r="20" spans="1:3" x14ac:dyDescent="0.25">
      <c r="A20" s="8" t="s">
        <v>19</v>
      </c>
      <c r="B20" s="8"/>
      <c r="C20" s="8" t="s">
        <v>26</v>
      </c>
    </row>
    <row r="21" spans="1:3" x14ac:dyDescent="0.25">
      <c r="A21" s="9">
        <f>E9+E12</f>
        <v>231428.57142857165</v>
      </c>
      <c r="B21" s="10" t="s">
        <v>20</v>
      </c>
      <c r="C21" s="9">
        <f>C3*A17</f>
        <v>120000.00000000022</v>
      </c>
    </row>
    <row r="22" spans="1:3" x14ac:dyDescent="0.25">
      <c r="A22" s="8" t="s">
        <v>24</v>
      </c>
      <c r="B22" s="8"/>
      <c r="C22" s="8" t="s">
        <v>25</v>
      </c>
    </row>
    <row r="23" spans="1:3" x14ac:dyDescent="0.25">
      <c r="A23" s="9">
        <f>E8+E11+E12</f>
        <v>180000.00000000023</v>
      </c>
      <c r="B23" s="10" t="s">
        <v>15</v>
      </c>
      <c r="C23" s="9">
        <f>C4*A17</f>
        <v>180000.00000000032</v>
      </c>
    </row>
    <row r="24" spans="1:3" x14ac:dyDescent="0.25">
      <c r="A24" s="8" t="s">
        <v>27</v>
      </c>
      <c r="B24" s="8"/>
      <c r="C24" s="8" t="s">
        <v>28</v>
      </c>
    </row>
    <row r="25" spans="1:3" x14ac:dyDescent="0.25">
      <c r="A25" s="9">
        <f>E9+E10</f>
        <v>120000.00000000028</v>
      </c>
      <c r="B25" s="10" t="s">
        <v>15</v>
      </c>
      <c r="C25" s="9">
        <f>C5*A17</f>
        <v>180000.00000000032</v>
      </c>
    </row>
    <row r="26" spans="1:3" x14ac:dyDescent="0.25">
      <c r="A26" s="8" t="s">
        <v>30</v>
      </c>
      <c r="B26" s="8"/>
      <c r="C26" s="8" t="s">
        <v>31</v>
      </c>
    </row>
    <row r="27" spans="1:3" x14ac:dyDescent="0.25">
      <c r="A27" s="10">
        <f>SUM(H8:H12)</f>
        <v>3</v>
      </c>
      <c r="B27" s="10" t="s">
        <v>15</v>
      </c>
      <c r="C27" s="1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Annualised_Return_Rate</vt:lpstr>
      <vt:lpstr>Final_return_rate</vt:lpstr>
      <vt:lpstr>Investment_Amount</vt:lpstr>
      <vt:lpstr>Risk_Level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Qizhang</dc:creator>
  <cp:lastModifiedBy>Liu Qizhang</cp:lastModifiedBy>
  <dcterms:created xsi:type="dcterms:W3CDTF">2024-05-09T09:36:54Z</dcterms:created>
  <dcterms:modified xsi:type="dcterms:W3CDTF">2024-05-15T08:20:23Z</dcterms:modified>
</cp:coreProperties>
</file>