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A3BC9D04-A674-4479-9E83-A26C55D74285}" xr6:coauthVersionLast="47" xr6:coauthVersionMax="47" xr10:uidLastSave="{00000000-0000-0000-0000-000000000000}"/>
  <bookViews>
    <workbookView xWindow="30750" yWindow="795" windowWidth="20265" windowHeight="14790" activeTab="1" xr2:uid="{4D5A4AF0-F901-4C20-830B-8A7C4695D5FB}"/>
  </bookViews>
  <sheets>
    <sheet name="Sensitivity Report 1" sheetId="2" r:id="rId1"/>
    <sheet name="Sheet1" sheetId="1" r:id="rId2"/>
  </sheets>
  <definedNames>
    <definedName name="solver_adj" localSheetId="1" hidden="1">Sheet1!$K$5:$L$7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Sheet1!$K$11:$M$13</definedName>
    <definedName name="solver_lhs2" localSheetId="1" hidden="1">Sheet1!$K$18:$L$20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Sheet1!$B$24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Sheet1!$F$11:$H$13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 s="1"/>
  <c r="K20" i="1" s="1"/>
  <c r="K11" i="1"/>
  <c r="L18" i="1"/>
  <c r="L19" i="1" s="1"/>
  <c r="L20" i="1" s="1"/>
  <c r="M12" i="1"/>
  <c r="M13" i="1"/>
  <c r="M11" i="1"/>
  <c r="K12" i="1"/>
  <c r="K13" i="1"/>
  <c r="L12" i="1"/>
  <c r="L13" i="1"/>
  <c r="L11" i="1"/>
  <c r="B24" i="1" l="1"/>
</calcChain>
</file>

<file path=xl/sharedStrings.xml><?xml version="1.0" encoding="utf-8"?>
<sst xmlns="http://schemas.openxmlformats.org/spreadsheetml/2006/main" count="129" uniqueCount="81">
  <si>
    <t>Basic Production information</t>
  </si>
  <si>
    <t>Resource requirement</t>
  </si>
  <si>
    <t>Juice A</t>
  </si>
  <si>
    <t>Juice B</t>
  </si>
  <si>
    <t>Apple</t>
  </si>
  <si>
    <t>Orange</t>
  </si>
  <si>
    <t>Other product data</t>
  </si>
  <si>
    <t>Price</t>
  </si>
  <si>
    <t xml:space="preserve"> </t>
  </si>
  <si>
    <t>Demand forecasted</t>
  </si>
  <si>
    <t>July</t>
  </si>
  <si>
    <t>August</t>
  </si>
  <si>
    <t>September</t>
  </si>
  <si>
    <t>Basic Resource Information</t>
  </si>
  <si>
    <t>Labour-hour</t>
  </si>
  <si>
    <t xml:space="preserve">Price </t>
  </si>
  <si>
    <t>Availability</t>
  </si>
  <si>
    <t>Initial Stock</t>
  </si>
  <si>
    <t>Production Plan</t>
  </si>
  <si>
    <t>Production plan</t>
  </si>
  <si>
    <t>Resource Usage</t>
  </si>
  <si>
    <t>Inventory Holding</t>
  </si>
  <si>
    <t>June</t>
  </si>
  <si>
    <t>Finance Information</t>
  </si>
  <si>
    <t>Total Profit</t>
  </si>
  <si>
    <t>Unit inventory holding cost</t>
  </si>
  <si>
    <t>Microsoft Excel 16.0 Sensitivity Report</t>
  </si>
  <si>
    <t>Worksheet: [Multiperiod Model.xlsx]Sheet1</t>
  </si>
  <si>
    <t>Report Created: 16/05/2024 16:50:28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</si>
  <si>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</si>
  <si>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</si>
  <si>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</si>
  <si>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</si>
  <si>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</si>
  <si>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</si>
  <si>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</si>
  <si>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</si>
  <si>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</si>
  <si>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</si>
  <si>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</si>
  <si>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</si>
  <si>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</si>
  <si>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</si>
  <si>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Constraint</t>
  </si>
  <si>
    <t>R.H. Side</t>
  </si>
  <si>
    <t>$K$5</t>
  </si>
  <si>
    <t>July Juice A</t>
  </si>
  <si>
    <t>$L$5</t>
  </si>
  <si>
    <t>July Juice B</t>
  </si>
  <si>
    <t>$K$6</t>
  </si>
  <si>
    <t>August Juice A</t>
  </si>
  <si>
    <t>$L$6</t>
  </si>
  <si>
    <t>August Juice B</t>
  </si>
  <si>
    <t>$K$7</t>
  </si>
  <si>
    <t>September Juice A</t>
  </si>
  <si>
    <t>$L$7</t>
  </si>
  <si>
    <t>September Juice B</t>
  </si>
  <si>
    <t>$K$11</t>
  </si>
  <si>
    <t>July Apple</t>
  </si>
  <si>
    <t>$L$11</t>
  </si>
  <si>
    <t>July Orange</t>
  </si>
  <si>
    <t>$M$11</t>
  </si>
  <si>
    <t>July Labour-hour</t>
  </si>
  <si>
    <t>$K$12</t>
  </si>
  <si>
    <t>August Apple</t>
  </si>
  <si>
    <t>$L$12</t>
  </si>
  <si>
    <t>August Orange</t>
  </si>
  <si>
    <t>$M$12</t>
  </si>
  <si>
    <t>August Labour-hour</t>
  </si>
  <si>
    <t>$K$13</t>
  </si>
  <si>
    <t>September Apple</t>
  </si>
  <si>
    <t>$L$13</t>
  </si>
  <si>
    <t>September Orange</t>
  </si>
  <si>
    <t>$M$13</t>
  </si>
  <si>
    <t>September Labour-hour</t>
  </si>
  <si>
    <t>$K$18</t>
  </si>
  <si>
    <t>$L$18</t>
  </si>
  <si>
    <t>$K$19</t>
  </si>
  <si>
    <t>$L$19</t>
  </si>
  <si>
    <t>$K$20</t>
  </si>
  <si>
    <t>$L$20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</si>
</sst>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809]* #,##0.00_-;\-[$$-4809]* #,##0.00_-;_-[$$-4809]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164" fontId="0" fillId="3" borderId="0" xfId="0" applyNumberFormat="1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/>
    <xf numFmtId="0" fontId="0" fillId="4" borderId="0" xfId="0" applyFont="1" applyFill="1" applyAlignment="1">
      <alignment wrapText="1"/>
    </xf>
    <xf numFmtId="164" fontId="0" fillId="4" borderId="0" xfId="0" applyNumberFormat="1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156E-5318-408C-A230-4C91293AEC3B}">
  <dimension ref="A1:H33"/>
  <sheetViews>
    <sheetView showGridLines="0" topLeftCell="A6" workbookViewId="0">
      <selection activeCell="F23" sqref="F23"/>
    </sheetView>
  </sheetViews>
  <sheetFormatPr defaultRowHeight="15" x14ac:dyDescent="0.25"/>
  <cols>
    <col min="1" max="1" width="2.28515625" customWidth="1"/>
    <col min="2" max="2" width="6.5703125" bestFit="1" customWidth="1"/>
    <col min="3" max="3" width="22.140625" bestFit="1" customWidth="1"/>
    <col min="4" max="4" width="6" bestFit="1" customWidth="1"/>
    <col min="5" max="5" width="9" bestFit="1" customWidth="1"/>
    <col min="6" max="6" width="11.28515625" bestFit="1" customWidth="1"/>
    <col min="7" max="8" width="12" bestFit="1" customWidth="1"/>
  </cols>
  <sheetData>
    <row r="1" spans="1:8" x14ac:dyDescent="0.25">
      <c r="A1" s="1" t="s">
        <v>26</v>
      </c>
    </row>
    <row r="2" spans="1:8" x14ac:dyDescent="0.25">
      <c r="A2" s="1" t="s">
        <v>27</v>
      </c>
    </row>
    <row r="3" spans="1:8" x14ac:dyDescent="0.25">
      <c r="A3" s="1" t="s">
        <v>28</v>
      </c>
    </row>
    <row r="6" spans="1:8" ht="15.75" thickBot="1" x14ac:dyDescent="0.3">
      <c r="A6" t="s">
        <v>29</v>
      </c>
    </row>
    <row r="7" spans="1:8" x14ac:dyDescent="0.25">
      <c r="B7" s="14"/>
      <c r="C7" s="14"/>
      <c r="D7" s="14" t="s">
        <v>32</v>
      </c>
      <c r="E7" s="14" t="s">
        <v>34</v>
      </c>
      <c r="F7" s="14" t="s">
        <v>36</v>
      </c>
      <c r="G7" s="14" t="s">
        <v>38</v>
      </c>
      <c r="H7" s="14" t="s">
        <v>38</v>
      </c>
    </row>
    <row r="8" spans="1:8" ht="15.75" thickBot="1" x14ac:dyDescent="0.3">
      <c r="B8" s="15" t="s">
        <v>30</v>
      </c>
      <c r="C8" s="15" t="s">
        <v>31</v>
      </c>
      <c r="D8" s="15" t="s">
        <v>33</v>
      </c>
      <c r="E8" s="15" t="s">
        <v>35</v>
      </c>
      <c r="F8" s="15" t="s">
        <v>37</v>
      </c>
      <c r="G8" s="15" t="s">
        <v>39</v>
      </c>
      <c r="H8" s="15" t="s">
        <v>40</v>
      </c>
    </row>
    <row r="9" spans="1:8" x14ac:dyDescent="0.25">
      <c r="B9" s="12" t="s">
        <v>45</v>
      </c>
      <c r="C9" s="12" t="s">
        <v>46</v>
      </c>
      <c r="D9" s="12">
        <v>5500</v>
      </c>
      <c r="E9" s="12">
        <v>0</v>
      </c>
      <c r="F9" s="12">
        <v>-8.7000000000116415</v>
      </c>
      <c r="G9" s="12">
        <v>0.61666666665890568</v>
      </c>
      <c r="H9" s="12">
        <v>0</v>
      </c>
    </row>
    <row r="10" spans="1:8" x14ac:dyDescent="0.25">
      <c r="B10" s="12" t="s">
        <v>47</v>
      </c>
      <c r="C10" s="12" t="s">
        <v>48</v>
      </c>
      <c r="D10" s="12">
        <v>8200</v>
      </c>
      <c r="E10" s="12">
        <v>0</v>
      </c>
      <c r="F10" s="12">
        <v>-9.8499999999767169</v>
      </c>
      <c r="G10" s="12">
        <v>0</v>
      </c>
      <c r="H10" s="12">
        <v>1.8499999999767169</v>
      </c>
    </row>
    <row r="11" spans="1:8" x14ac:dyDescent="0.25">
      <c r="B11" s="12" t="s">
        <v>49</v>
      </c>
      <c r="C11" s="12" t="s">
        <v>50</v>
      </c>
      <c r="D11" s="12">
        <v>10000</v>
      </c>
      <c r="E11" s="12">
        <v>0</v>
      </c>
      <c r="F11" s="12">
        <v>-7.9600000000209548</v>
      </c>
      <c r="G11" s="12">
        <v>0</v>
      </c>
      <c r="H11" s="12">
        <v>0.61666666665890568</v>
      </c>
    </row>
    <row r="12" spans="1:8" x14ac:dyDescent="0.25">
      <c r="B12" s="12" t="s">
        <v>51</v>
      </c>
      <c r="C12" s="12" t="s">
        <v>52</v>
      </c>
      <c r="D12" s="12">
        <v>9999.9999999999982</v>
      </c>
      <c r="E12" s="12">
        <v>0</v>
      </c>
      <c r="F12" s="12">
        <v>-9.4799999999813735</v>
      </c>
      <c r="G12" s="12">
        <v>1.8499999999767169</v>
      </c>
      <c r="H12" s="12">
        <v>0</v>
      </c>
    </row>
    <row r="13" spans="1:8" x14ac:dyDescent="0.25">
      <c r="B13" s="12" t="s">
        <v>53</v>
      </c>
      <c r="C13" s="12" t="s">
        <v>54</v>
      </c>
      <c r="D13" s="12">
        <v>10000</v>
      </c>
      <c r="E13" s="12">
        <v>0</v>
      </c>
      <c r="F13" s="12">
        <v>-6.8500000000349246</v>
      </c>
      <c r="G13" s="12">
        <v>1.7499999999999987</v>
      </c>
      <c r="H13" s="12">
        <v>1.2499999999805977</v>
      </c>
    </row>
    <row r="14" spans="1:8" ht="15.75" thickBot="1" x14ac:dyDescent="0.3">
      <c r="B14" s="13" t="s">
        <v>55</v>
      </c>
      <c r="C14" s="13" t="s">
        <v>56</v>
      </c>
      <c r="D14" s="13">
        <v>10000</v>
      </c>
      <c r="E14" s="13">
        <v>0</v>
      </c>
      <c r="F14" s="13">
        <v>-8.0499999999883585</v>
      </c>
      <c r="G14" s="13">
        <v>3.7499999999417981</v>
      </c>
      <c r="H14" s="13">
        <v>0.87499999999999944</v>
      </c>
    </row>
    <row r="16" spans="1:8" ht="15.75" thickBot="1" x14ac:dyDescent="0.3">
      <c r="A16" t="s">
        <v>41</v>
      </c>
    </row>
    <row r="17" spans="2:8" x14ac:dyDescent="0.25">
      <c r="B17" s="14"/>
      <c r="C17" s="14"/>
      <c r="D17" s="14" t="s">
        <v>32</v>
      </c>
      <c r="E17" s="14" t="s">
        <v>42</v>
      </c>
      <c r="F17" s="14" t="s">
        <v>43</v>
      </c>
      <c r="G17" s="14" t="s">
        <v>38</v>
      </c>
      <c r="H17" s="14" t="s">
        <v>38</v>
      </c>
    </row>
    <row r="18" spans="2:8" ht="15.75" thickBot="1" x14ac:dyDescent="0.3">
      <c r="B18" s="15" t="s">
        <v>30</v>
      </c>
      <c r="C18" s="15" t="s">
        <v>31</v>
      </c>
      <c r="D18" s="15" t="s">
        <v>33</v>
      </c>
      <c r="E18" s="15" t="s">
        <v>7</v>
      </c>
      <c r="F18" s="15" t="s">
        <v>44</v>
      </c>
      <c r="G18" s="15" t="s">
        <v>39</v>
      </c>
      <c r="H18" s="15" t="s">
        <v>40</v>
      </c>
    </row>
    <row r="19" spans="2:8" x14ac:dyDescent="0.25">
      <c r="B19" s="12" t="s">
        <v>57</v>
      </c>
      <c r="C19" s="12" t="s">
        <v>58</v>
      </c>
      <c r="D19" s="12">
        <v>19200</v>
      </c>
      <c r="E19" s="12">
        <v>0</v>
      </c>
      <c r="F19" s="12">
        <v>30000</v>
      </c>
      <c r="G19" s="12">
        <v>1E+30</v>
      </c>
      <c r="H19" s="12">
        <v>10800</v>
      </c>
    </row>
    <row r="20" spans="2:8" x14ac:dyDescent="0.25">
      <c r="B20" s="12" t="s">
        <v>59</v>
      </c>
      <c r="C20" s="12" t="s">
        <v>60</v>
      </c>
      <c r="D20" s="12">
        <v>30100</v>
      </c>
      <c r="E20" s="12">
        <v>0</v>
      </c>
      <c r="F20" s="12">
        <v>40000</v>
      </c>
      <c r="G20" s="12">
        <v>1E+30</v>
      </c>
      <c r="H20" s="12">
        <v>9900</v>
      </c>
    </row>
    <row r="21" spans="2:8" x14ac:dyDescent="0.25">
      <c r="B21" s="12" t="s">
        <v>61</v>
      </c>
      <c r="C21" s="12" t="s">
        <v>62</v>
      </c>
      <c r="D21" s="12">
        <v>7670</v>
      </c>
      <c r="E21" s="12">
        <v>0</v>
      </c>
      <c r="F21" s="12">
        <v>30000</v>
      </c>
      <c r="G21" s="12">
        <v>1E+30</v>
      </c>
      <c r="H21" s="12">
        <v>22330</v>
      </c>
    </row>
    <row r="22" spans="2:8" x14ac:dyDescent="0.25">
      <c r="B22" s="12" t="s">
        <v>63</v>
      </c>
      <c r="C22" s="12" t="s">
        <v>64</v>
      </c>
      <c r="D22" s="12">
        <v>30000</v>
      </c>
      <c r="E22" s="12">
        <v>0.36999999999534339</v>
      </c>
      <c r="F22" s="12">
        <v>30000</v>
      </c>
      <c r="G22" s="12">
        <v>3333.3333333333335</v>
      </c>
      <c r="H22" s="12">
        <v>10800</v>
      </c>
    </row>
    <row r="23" spans="2:8" x14ac:dyDescent="0.25">
      <c r="B23" s="12" t="s">
        <v>65</v>
      </c>
      <c r="C23" s="12" t="s">
        <v>66</v>
      </c>
      <c r="D23" s="12">
        <v>39999.999999999993</v>
      </c>
      <c r="E23" s="12">
        <v>0</v>
      </c>
      <c r="F23" s="12">
        <v>40000</v>
      </c>
      <c r="G23" s="12">
        <v>7500.0000000000018</v>
      </c>
      <c r="H23" s="12">
        <v>9900.0000000000018</v>
      </c>
    </row>
    <row r="24" spans="2:8" x14ac:dyDescent="0.25">
      <c r="B24" s="12" t="s">
        <v>67</v>
      </c>
      <c r="C24" s="12" t="s">
        <v>68</v>
      </c>
      <c r="D24" s="12">
        <v>11000</v>
      </c>
      <c r="E24" s="12">
        <v>0</v>
      </c>
      <c r="F24" s="12">
        <v>35000</v>
      </c>
      <c r="G24" s="12">
        <v>1E+30</v>
      </c>
      <c r="H24" s="12">
        <v>24000</v>
      </c>
    </row>
    <row r="25" spans="2:8" x14ac:dyDescent="0.25">
      <c r="B25" s="12" t="s">
        <v>69</v>
      </c>
      <c r="C25" s="12" t="s">
        <v>70</v>
      </c>
      <c r="D25" s="12">
        <v>30000</v>
      </c>
      <c r="E25" s="12">
        <v>0.74999999998835865</v>
      </c>
      <c r="F25" s="12">
        <v>30000</v>
      </c>
      <c r="G25" s="12">
        <v>1666.6666666666677</v>
      </c>
      <c r="H25" s="12">
        <v>10800</v>
      </c>
    </row>
    <row r="26" spans="2:8" x14ac:dyDescent="0.25">
      <c r="B26" s="12" t="s">
        <v>71</v>
      </c>
      <c r="C26" s="12" t="s">
        <v>72</v>
      </c>
      <c r="D26" s="12">
        <v>40000</v>
      </c>
      <c r="E26" s="12">
        <v>0.34999999999999981</v>
      </c>
      <c r="F26" s="12">
        <v>40000</v>
      </c>
      <c r="G26" s="12">
        <v>7499.9999999999973</v>
      </c>
      <c r="H26" s="12">
        <v>5000.0000000000018</v>
      </c>
    </row>
    <row r="27" spans="2:8" x14ac:dyDescent="0.25">
      <c r="B27" s="12" t="s">
        <v>73</v>
      </c>
      <c r="C27" s="12" t="s">
        <v>74</v>
      </c>
      <c r="D27" s="12">
        <v>11000</v>
      </c>
      <c r="E27" s="12">
        <v>0</v>
      </c>
      <c r="F27" s="12">
        <v>32000</v>
      </c>
      <c r="G27" s="12">
        <v>1E+30</v>
      </c>
      <c r="H27" s="12">
        <v>21000</v>
      </c>
    </row>
    <row r="28" spans="2:8" x14ac:dyDescent="0.25">
      <c r="B28" s="12" t="s">
        <v>75</v>
      </c>
      <c r="C28" s="12" t="s">
        <v>46</v>
      </c>
      <c r="D28" s="12">
        <v>2000</v>
      </c>
      <c r="E28" s="12">
        <v>0</v>
      </c>
      <c r="F28" s="12">
        <v>0</v>
      </c>
      <c r="G28" s="12">
        <v>2000</v>
      </c>
      <c r="H28" s="12">
        <v>1E+30</v>
      </c>
    </row>
    <row r="29" spans="2:8" x14ac:dyDescent="0.25">
      <c r="B29" s="12" t="s">
        <v>76</v>
      </c>
      <c r="C29" s="12" t="s">
        <v>48</v>
      </c>
      <c r="D29" s="12">
        <v>3000</v>
      </c>
      <c r="E29" s="12">
        <v>0</v>
      </c>
      <c r="F29" s="12">
        <v>0</v>
      </c>
      <c r="G29" s="12">
        <v>3000</v>
      </c>
      <c r="H29" s="12">
        <v>1E+30</v>
      </c>
    </row>
    <row r="30" spans="2:8" x14ac:dyDescent="0.25">
      <c r="B30" s="12" t="s">
        <v>77</v>
      </c>
      <c r="C30" s="12" t="s">
        <v>50</v>
      </c>
      <c r="D30" s="12">
        <v>1000</v>
      </c>
      <c r="E30" s="12">
        <v>0</v>
      </c>
      <c r="F30" s="12">
        <v>0</v>
      </c>
      <c r="G30" s="12">
        <v>1000.0000000000006</v>
      </c>
      <c r="H30" s="12">
        <v>1E+30</v>
      </c>
    </row>
    <row r="31" spans="2:8" x14ac:dyDescent="0.25">
      <c r="B31" s="12" t="s">
        <v>78</v>
      </c>
      <c r="C31" s="12" t="s">
        <v>52</v>
      </c>
      <c r="D31" s="12">
        <v>2999.9999999999982</v>
      </c>
      <c r="E31" s="12">
        <v>0</v>
      </c>
      <c r="F31" s="12">
        <v>0</v>
      </c>
      <c r="G31" s="12">
        <v>2999.9999999999991</v>
      </c>
      <c r="H31" s="12">
        <v>1E+30</v>
      </c>
    </row>
    <row r="32" spans="2:8" x14ac:dyDescent="0.25">
      <c r="B32" s="12" t="s">
        <v>79</v>
      </c>
      <c r="C32" s="12" t="s">
        <v>54</v>
      </c>
      <c r="D32" s="12">
        <v>0</v>
      </c>
      <c r="E32" s="12">
        <v>-8.7000000000116415</v>
      </c>
      <c r="F32" s="12">
        <v>0</v>
      </c>
      <c r="G32" s="12">
        <v>5400</v>
      </c>
      <c r="H32" s="12">
        <v>1000.0000000000006</v>
      </c>
    </row>
    <row r="33" spans="2:8" ht="15.75" thickBot="1" x14ac:dyDescent="0.3">
      <c r="B33" s="13" t="s">
        <v>80</v>
      </c>
      <c r="C33" s="13" t="s">
        <v>56</v>
      </c>
      <c r="D33" s="13">
        <v>0</v>
      </c>
      <c r="E33" s="13">
        <v>-9.8499999999767169</v>
      </c>
      <c r="F33" s="13">
        <v>0</v>
      </c>
      <c r="G33" s="13">
        <v>3300.0000000000005</v>
      </c>
      <c r="H33" s="13">
        <v>2999.9999999999991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D8FE-6AA5-4355-97D6-0A4860399489}">
  <dimension ref="A1:M28"/>
  <sheetViews>
    <sheetView tabSelected="1" workbookViewId="0">
      <selection activeCell="M25" sqref="M25"/>
    </sheetView>
  </sheetViews>
  <sheetFormatPr defaultRowHeight="15" x14ac:dyDescent="0.25"/>
  <cols>
    <col min="1" max="1" width="12.7109375" customWidth="1"/>
    <col min="2" max="2" width="14.28515625" bestFit="1" customWidth="1"/>
    <col min="3" max="3" width="13" customWidth="1"/>
    <col min="4" max="4" width="4.42578125" customWidth="1"/>
    <col min="5" max="5" width="13.28515625" customWidth="1"/>
    <col min="8" max="8" width="11.42578125" customWidth="1"/>
    <col min="9" max="9" width="4.5703125" customWidth="1"/>
    <col min="10" max="10" width="14.42578125" customWidth="1"/>
    <col min="13" max="13" width="12.140625" customWidth="1"/>
  </cols>
  <sheetData>
    <row r="1" spans="1:13" ht="18.75" x14ac:dyDescent="0.3">
      <c r="A1" s="4" t="s">
        <v>0</v>
      </c>
      <c r="B1" s="5"/>
      <c r="C1" s="6"/>
      <c r="E1" s="4" t="s">
        <v>13</v>
      </c>
      <c r="F1" s="6"/>
      <c r="G1" s="6"/>
      <c r="H1" s="6"/>
      <c r="J1" s="4" t="s">
        <v>18</v>
      </c>
      <c r="K1" s="6"/>
      <c r="L1" s="6"/>
      <c r="M1" s="6"/>
    </row>
    <row r="2" spans="1:13" x14ac:dyDescent="0.25">
      <c r="A2" s="6"/>
      <c r="B2" s="6"/>
      <c r="C2" s="6"/>
      <c r="E2" s="6"/>
      <c r="F2" s="6"/>
      <c r="G2" s="6"/>
      <c r="H2" s="6"/>
      <c r="J2" s="6"/>
      <c r="K2" s="6"/>
      <c r="L2" s="6"/>
      <c r="M2" s="6"/>
    </row>
    <row r="3" spans="1:13" x14ac:dyDescent="0.25">
      <c r="A3" s="5" t="s">
        <v>1</v>
      </c>
      <c r="B3" s="6"/>
      <c r="C3" s="6"/>
      <c r="E3" s="5" t="s">
        <v>15</v>
      </c>
      <c r="F3" s="6"/>
      <c r="G3" s="6"/>
      <c r="H3" s="6"/>
      <c r="J3" s="5" t="s">
        <v>19</v>
      </c>
      <c r="K3" s="6"/>
      <c r="L3" s="6"/>
      <c r="M3" s="6"/>
    </row>
    <row r="4" spans="1:13" x14ac:dyDescent="0.25">
      <c r="A4" s="7"/>
      <c r="B4" s="7" t="s">
        <v>2</v>
      </c>
      <c r="C4" s="7" t="s">
        <v>3</v>
      </c>
      <c r="E4" s="7"/>
      <c r="F4" s="7" t="s">
        <v>4</v>
      </c>
      <c r="G4" s="7" t="s">
        <v>5</v>
      </c>
      <c r="H4" s="7" t="s">
        <v>14</v>
      </c>
      <c r="J4" s="7"/>
      <c r="K4" s="7" t="s">
        <v>2</v>
      </c>
      <c r="L4" s="7" t="s">
        <v>3</v>
      </c>
      <c r="M4" s="6"/>
    </row>
    <row r="5" spans="1:13" x14ac:dyDescent="0.25">
      <c r="A5" s="7" t="s">
        <v>4</v>
      </c>
      <c r="B5" s="8">
        <v>2</v>
      </c>
      <c r="C5" s="8">
        <v>1</v>
      </c>
      <c r="E5" s="7" t="s">
        <v>10</v>
      </c>
      <c r="F5" s="9">
        <v>0.25</v>
      </c>
      <c r="G5" s="9">
        <v>0.2</v>
      </c>
      <c r="H5" s="9">
        <v>10</v>
      </c>
      <c r="J5" s="7" t="s">
        <v>10</v>
      </c>
      <c r="K5" s="2">
        <v>5500</v>
      </c>
      <c r="L5" s="2">
        <v>8200</v>
      </c>
      <c r="M5" s="6"/>
    </row>
    <row r="6" spans="1:13" x14ac:dyDescent="0.25">
      <c r="A6" s="7" t="s">
        <v>5</v>
      </c>
      <c r="B6" s="8">
        <v>1</v>
      </c>
      <c r="C6" s="8">
        <v>3</v>
      </c>
      <c r="E6" s="7" t="s">
        <v>11</v>
      </c>
      <c r="F6" s="9">
        <v>0.28000000000000003</v>
      </c>
      <c r="G6" s="9">
        <v>0.4</v>
      </c>
      <c r="H6" s="9">
        <v>10</v>
      </c>
      <c r="J6" s="7" t="s">
        <v>11</v>
      </c>
      <c r="K6" s="2">
        <v>10000</v>
      </c>
      <c r="L6" s="2">
        <v>9999.9999999999982</v>
      </c>
      <c r="M6" s="6"/>
    </row>
    <row r="7" spans="1:13" x14ac:dyDescent="0.25">
      <c r="A7" s="7" t="s">
        <v>14</v>
      </c>
      <c r="B7" s="8">
        <v>0.5</v>
      </c>
      <c r="C7" s="8">
        <v>0.6</v>
      </c>
      <c r="E7" s="7" t="s">
        <v>12</v>
      </c>
      <c r="F7" s="9">
        <v>0.3</v>
      </c>
      <c r="G7" s="9">
        <v>0.25</v>
      </c>
      <c r="H7" s="9">
        <v>10</v>
      </c>
      <c r="J7" s="7" t="s">
        <v>12</v>
      </c>
      <c r="K7" s="2">
        <v>10000</v>
      </c>
      <c r="L7" s="2">
        <v>10000</v>
      </c>
      <c r="M7" s="6"/>
    </row>
    <row r="8" spans="1:13" x14ac:dyDescent="0.25">
      <c r="A8" s="6"/>
      <c r="B8" s="6"/>
      <c r="C8" s="6"/>
      <c r="E8" s="6"/>
      <c r="F8" s="6"/>
      <c r="G8" s="6"/>
      <c r="H8" s="6"/>
      <c r="J8" s="6"/>
      <c r="K8" s="6"/>
      <c r="L8" s="6"/>
      <c r="M8" s="6"/>
    </row>
    <row r="9" spans="1:13" x14ac:dyDescent="0.25">
      <c r="A9" s="5" t="s">
        <v>9</v>
      </c>
      <c r="B9" s="6"/>
      <c r="C9" s="6"/>
      <c r="E9" s="5" t="s">
        <v>16</v>
      </c>
      <c r="F9" s="6"/>
      <c r="G9" s="6"/>
      <c r="H9" s="6"/>
      <c r="J9" s="5" t="s">
        <v>20</v>
      </c>
      <c r="K9" s="6"/>
      <c r="L9" s="6"/>
      <c r="M9" s="6"/>
    </row>
    <row r="10" spans="1:13" x14ac:dyDescent="0.25">
      <c r="A10" s="7"/>
      <c r="B10" s="7" t="s">
        <v>2</v>
      </c>
      <c r="C10" s="7" t="s">
        <v>3</v>
      </c>
      <c r="E10" s="7"/>
      <c r="F10" s="7" t="s">
        <v>4</v>
      </c>
      <c r="G10" s="7" t="s">
        <v>5</v>
      </c>
      <c r="H10" s="7" t="s">
        <v>14</v>
      </c>
      <c r="J10" s="7"/>
      <c r="K10" s="7" t="s">
        <v>4</v>
      </c>
      <c r="L10" s="7" t="s">
        <v>5</v>
      </c>
      <c r="M10" s="7" t="s">
        <v>14</v>
      </c>
    </row>
    <row r="11" spans="1:13" x14ac:dyDescent="0.25">
      <c r="A11" s="7" t="s">
        <v>10</v>
      </c>
      <c r="B11" s="8">
        <v>4000</v>
      </c>
      <c r="C11" s="8">
        <v>6000</v>
      </c>
      <c r="E11" s="7" t="s">
        <v>10</v>
      </c>
      <c r="F11" s="8">
        <v>30000</v>
      </c>
      <c r="G11" s="8">
        <v>40000</v>
      </c>
      <c r="H11" s="8">
        <v>30000</v>
      </c>
      <c r="J11" s="7" t="s">
        <v>10</v>
      </c>
      <c r="K11" s="7">
        <f>SUMPRODUCT($B$5:$C$5,K5:L5)</f>
        <v>19200</v>
      </c>
      <c r="L11" s="7">
        <f>SUMPRODUCT(K5:L5,$B$6:$C$6)</f>
        <v>30100</v>
      </c>
      <c r="M11" s="7">
        <f>SUMPRODUCT($B$7:$C$7,K5:L5)</f>
        <v>7670</v>
      </c>
    </row>
    <row r="12" spans="1:13" x14ac:dyDescent="0.25">
      <c r="A12" s="7" t="s">
        <v>11</v>
      </c>
      <c r="B12" s="8">
        <v>11000</v>
      </c>
      <c r="C12" s="8">
        <v>10000</v>
      </c>
      <c r="E12" s="7" t="s">
        <v>11</v>
      </c>
      <c r="F12" s="8">
        <v>30000</v>
      </c>
      <c r="G12" s="8">
        <v>40000</v>
      </c>
      <c r="H12" s="8">
        <v>35000</v>
      </c>
      <c r="J12" s="7" t="s">
        <v>11</v>
      </c>
      <c r="K12" s="7">
        <f t="shared" ref="K12:K13" si="0">SUMPRODUCT($B$5:$C$5,K6:L6)</f>
        <v>30000</v>
      </c>
      <c r="L12" s="7">
        <f t="shared" ref="L12:L13" si="1">SUMPRODUCT(K6:L6,$B$6:$C$6)</f>
        <v>39999.999999999993</v>
      </c>
      <c r="M12" s="7">
        <f t="shared" ref="M12:M13" si="2">SUMPRODUCT($B$7:$C$7,K6:L6)</f>
        <v>11000</v>
      </c>
    </row>
    <row r="13" spans="1:13" x14ac:dyDescent="0.25">
      <c r="A13" s="7" t="s">
        <v>12</v>
      </c>
      <c r="B13" s="8">
        <v>11000</v>
      </c>
      <c r="C13" s="8">
        <v>13000</v>
      </c>
      <c r="E13" s="7" t="s">
        <v>12</v>
      </c>
      <c r="F13" s="8">
        <v>30000</v>
      </c>
      <c r="G13" s="8">
        <v>40000</v>
      </c>
      <c r="H13" s="8">
        <v>32000</v>
      </c>
      <c r="J13" s="7" t="s">
        <v>12</v>
      </c>
      <c r="K13" s="7">
        <f t="shared" si="0"/>
        <v>30000</v>
      </c>
      <c r="L13" s="7">
        <f t="shared" si="1"/>
        <v>40000</v>
      </c>
      <c r="M13" s="7">
        <f t="shared" si="2"/>
        <v>11000</v>
      </c>
    </row>
    <row r="14" spans="1:13" x14ac:dyDescent="0.25">
      <c r="A14" s="6"/>
      <c r="B14" s="6"/>
      <c r="C14" s="6"/>
      <c r="E14" s="6"/>
      <c r="F14" s="6"/>
      <c r="G14" s="6"/>
      <c r="H14" s="6"/>
      <c r="J14" s="6"/>
      <c r="K14" s="6"/>
      <c r="L14" s="6"/>
      <c r="M14" s="6"/>
    </row>
    <row r="15" spans="1:13" x14ac:dyDescent="0.25">
      <c r="A15" s="6"/>
      <c r="B15" s="6"/>
      <c r="C15" s="6"/>
      <c r="J15" s="5" t="s">
        <v>21</v>
      </c>
      <c r="K15" s="6"/>
      <c r="L15" s="6"/>
      <c r="M15" s="6"/>
    </row>
    <row r="16" spans="1:13" x14ac:dyDescent="0.25">
      <c r="A16" s="5" t="s">
        <v>6</v>
      </c>
      <c r="B16" s="6"/>
      <c r="C16" s="6"/>
      <c r="J16" s="7"/>
      <c r="K16" s="7" t="s">
        <v>2</v>
      </c>
      <c r="L16" s="7" t="s">
        <v>3</v>
      </c>
      <c r="M16" s="6"/>
    </row>
    <row r="17" spans="1:13" x14ac:dyDescent="0.25">
      <c r="A17" s="7"/>
      <c r="B17" s="7" t="s">
        <v>2</v>
      </c>
      <c r="C17" s="7" t="s">
        <v>3</v>
      </c>
      <c r="J17" s="7" t="s">
        <v>22</v>
      </c>
      <c r="K17" s="8">
        <v>500</v>
      </c>
      <c r="L17" s="8">
        <v>800</v>
      </c>
      <c r="M17" s="6"/>
    </row>
    <row r="18" spans="1:13" x14ac:dyDescent="0.25">
      <c r="A18" s="7" t="s">
        <v>7</v>
      </c>
      <c r="B18" s="9">
        <v>7</v>
      </c>
      <c r="C18" s="9">
        <v>8</v>
      </c>
      <c r="J18" s="7" t="s">
        <v>10</v>
      </c>
      <c r="K18" s="8">
        <f>K17+K5-B11</f>
        <v>2000</v>
      </c>
      <c r="L18" s="8">
        <f>L17+L5-C11</f>
        <v>3000</v>
      </c>
      <c r="M18" s="6"/>
    </row>
    <row r="19" spans="1:13" x14ac:dyDescent="0.25">
      <c r="A19" s="7" t="s">
        <v>17</v>
      </c>
      <c r="B19" s="8">
        <v>500</v>
      </c>
      <c r="C19" s="8">
        <v>800</v>
      </c>
      <c r="J19" s="7" t="s">
        <v>11</v>
      </c>
      <c r="K19" s="8">
        <f>K18+K6-B12</f>
        <v>1000</v>
      </c>
      <c r="L19" s="8">
        <f t="shared" ref="L19:L20" si="3">L18+L6-C12</f>
        <v>2999.9999999999982</v>
      </c>
      <c r="M19" s="6"/>
    </row>
    <row r="20" spans="1:13" x14ac:dyDescent="0.25">
      <c r="A20" s="6"/>
      <c r="B20" s="6"/>
      <c r="C20" s="6"/>
      <c r="J20" s="7" t="s">
        <v>12</v>
      </c>
      <c r="K20" s="8">
        <f>K19+K7-B13</f>
        <v>0</v>
      </c>
      <c r="L20" s="8">
        <f t="shared" si="3"/>
        <v>0</v>
      </c>
      <c r="M20" s="6"/>
    </row>
    <row r="21" spans="1:13" x14ac:dyDescent="0.25">
      <c r="A21" s="6"/>
      <c r="B21" s="6"/>
      <c r="C21" s="6"/>
      <c r="J21" s="6"/>
      <c r="K21" s="6"/>
      <c r="L21" s="6"/>
      <c r="M21" s="6"/>
    </row>
    <row r="22" spans="1:13" x14ac:dyDescent="0.25">
      <c r="A22" s="5" t="s">
        <v>23</v>
      </c>
      <c r="B22" s="6"/>
      <c r="C22" s="6"/>
    </row>
    <row r="23" spans="1:13" ht="33.75" customHeight="1" x14ac:dyDescent="0.25">
      <c r="A23" s="10" t="s">
        <v>25</v>
      </c>
      <c r="B23" s="11">
        <v>1</v>
      </c>
      <c r="C23" s="6"/>
    </row>
    <row r="24" spans="1:13" x14ac:dyDescent="0.25">
      <c r="A24" s="6" t="s">
        <v>24</v>
      </c>
      <c r="B24" s="3">
        <f>B18*(K17+SUM(K5:K7)-K20)+C18*(L17+SUM(L5:L7)-L20)-SUMPRODUCT(F5:H7,K11:M13)-SUM(K18:L20)*B23</f>
        <v>54080</v>
      </c>
      <c r="C24" s="6"/>
    </row>
    <row r="28" spans="1:13" x14ac:dyDescent="0.25">
      <c r="B2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2024-05-16T06:05:35Z</dcterms:created>
  <dcterms:modified xsi:type="dcterms:W3CDTF">2024-05-16T08:59:46Z</dcterms:modified>
</cp:coreProperties>
</file>