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ART-GGP\Tania\Thesis\"/>
    </mc:Choice>
  </mc:AlternateContent>
  <bookViews>
    <workbookView xWindow="0" yWindow="0" windowWidth="16230" windowHeight="9405" activeTab="4"/>
  </bookViews>
  <sheets>
    <sheet name="2009" sheetId="1" r:id="rId1"/>
    <sheet name="2010" sheetId="3" r:id="rId2"/>
    <sheet name="2011" sheetId="4" r:id="rId3"/>
    <sheet name="2015" sheetId="2" r:id="rId4"/>
    <sheet name="201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2" i="1"/>
  <c r="K2" i="1"/>
  <c r="L2" i="1"/>
  <c r="I2" i="1"/>
  <c r="E22" i="1"/>
  <c r="D22" i="1"/>
  <c r="C22" i="1"/>
  <c r="B22" i="1"/>
  <c r="M7" i="1"/>
  <c r="M4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K3" i="3"/>
  <c r="K4" i="3"/>
  <c r="K21" i="3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I3" i="3"/>
  <c r="I4" i="3"/>
  <c r="I21" i="3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" i="3"/>
  <c r="L2" i="3"/>
  <c r="K2" i="3"/>
  <c r="J2" i="3"/>
  <c r="M21" i="3"/>
  <c r="L21" i="3"/>
  <c r="J21" i="3"/>
  <c r="L3" i="4"/>
  <c r="L4" i="4"/>
  <c r="L21" i="4" s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" i="4"/>
  <c r="K2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" i="4"/>
  <c r="M21" i="4"/>
  <c r="J21" i="4"/>
  <c r="I21" i="4"/>
  <c r="L3" i="2"/>
  <c r="L4" i="2"/>
  <c r="L21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" i="2"/>
  <c r="I3" i="2"/>
  <c r="I4" i="2"/>
  <c r="I21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K21" i="2"/>
  <c r="J21" i="2"/>
  <c r="M4" i="2"/>
  <c r="M21" i="2" s="1"/>
  <c r="E25" i="5" l="1"/>
  <c r="E26" i="5"/>
  <c r="E43" i="5" s="1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24" i="5"/>
  <c r="D43" i="5" s="1"/>
  <c r="C25" i="5"/>
  <c r="C26" i="5"/>
  <c r="C43" i="5" s="1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4" i="5"/>
  <c r="B24" i="5"/>
  <c r="B43" i="5" s="1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F37" i="5"/>
  <c r="F29" i="5"/>
  <c r="F26" i="5"/>
  <c r="F25" i="5"/>
  <c r="F43" i="5" s="1"/>
  <c r="E21" i="5"/>
  <c r="D21" i="5"/>
  <c r="C21" i="5"/>
  <c r="B21" i="5"/>
  <c r="E21" i="2"/>
  <c r="D21" i="2"/>
  <c r="C21" i="2"/>
  <c r="B21" i="2"/>
  <c r="E21" i="4"/>
  <c r="D21" i="4"/>
  <c r="C21" i="4"/>
  <c r="B21" i="4"/>
  <c r="B21" i="3"/>
  <c r="C21" i="3"/>
  <c r="D21" i="3"/>
  <c r="E21" i="3"/>
  <c r="F4" i="1"/>
  <c r="F21" i="3"/>
  <c r="F21" i="4"/>
  <c r="F21" i="2"/>
  <c r="F7" i="5"/>
  <c r="F3" i="5"/>
  <c r="F4" i="5"/>
  <c r="F15" i="5"/>
  <c r="F4" i="2"/>
  <c r="F21" i="5" l="1"/>
  <c r="F7" i="1"/>
</calcChain>
</file>

<file path=xl/sharedStrings.xml><?xml version="1.0" encoding="utf-8"?>
<sst xmlns="http://schemas.openxmlformats.org/spreadsheetml/2006/main" count="398" uniqueCount="56">
  <si>
    <t>Forest</t>
  </si>
  <si>
    <t>Water</t>
  </si>
  <si>
    <t>Urban</t>
  </si>
  <si>
    <t>Agriculture</t>
  </si>
  <si>
    <t>Patches</t>
  </si>
  <si>
    <t>Total</t>
  </si>
  <si>
    <t>Achanakmar</t>
  </si>
  <si>
    <t>Panna</t>
  </si>
  <si>
    <t>Kanha and Pench</t>
  </si>
  <si>
    <t>tipeshwar</t>
  </si>
  <si>
    <t>Patch1</t>
  </si>
  <si>
    <t>Panpatha and bandhavgarh</t>
  </si>
  <si>
    <t>navegaon</t>
  </si>
  <si>
    <t>narsinghgarh</t>
  </si>
  <si>
    <t>nagzira</t>
  </si>
  <si>
    <t>dehgaon</t>
  </si>
  <si>
    <t>Satpura</t>
  </si>
  <si>
    <t>melgaht</t>
  </si>
  <si>
    <t>umred</t>
  </si>
  <si>
    <t>tadoba</t>
  </si>
  <si>
    <t>sanjay dubri</t>
  </si>
  <si>
    <t>Nauradehi</t>
  </si>
  <si>
    <t>Ratapani</t>
  </si>
  <si>
    <t>Dewas</t>
  </si>
  <si>
    <t>Bor</t>
  </si>
  <si>
    <t>Tiger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</si>
  <si>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</si>
  <si>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</si>
  <si>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</si>
  <si>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</si>
  <si>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</si>
  <si>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</si>
  <si>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</si>
  <si>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</si>
  <si>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</si>
  <si>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</si>
  <si>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</si>
  <si>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</si>
  <si>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</si>
  <si>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</si>
  <si>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</si>
  <si>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</si>
  <si>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</si>
  <si>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</si>
  <si>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</si>
  <si>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</si>
  <si>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</si>
  <si>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</si>
  <si>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</si>
  <si>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forest</t>
  </si>
  <si>
    <t>Forest (Sq.Km)</t>
  </si>
  <si>
    <t>Water Isq.km)</t>
  </si>
  <si>
    <t>Urban (sq.km)</t>
  </si>
  <si>
    <t>Agriculture (sq.km)</t>
  </si>
  <si>
    <t>Tiger Mortality</t>
  </si>
  <si>
    <t>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</si>
</sst>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3" borderId="2" xfId="2"/>
    <xf numFmtId="0" fontId="2" fillId="2" borderId="1" xfId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6" fillId="0" borderId="0" xfId="0" applyFont="1" applyAlignment="1">
      <alignment horizontal="right" vertical="center"/>
    </xf>
    <xf numFmtId="0" fontId="5" fillId="4" borderId="0" xfId="3"/>
  </cellXfs>
  <cellStyles count="4">
    <cellStyle name="Check Cell" xfId="2" builtinId="23"/>
    <cellStyle name="Good" xfId="3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A27" sqref="A27"/>
    </sheetView>
  </sheetViews>
  <sheetFormatPr defaultRowHeight="15" x14ac:dyDescent="0.25"/>
  <cols>
    <col min="1" max="1" width="25.28515625" bestFit="1" customWidth="1"/>
    <col min="2" max="2" width="12" bestFit="1" customWidth="1"/>
    <col min="3" max="3" width="11" bestFit="1" customWidth="1"/>
    <col min="4" max="4" width="12" bestFit="1" customWidth="1"/>
    <col min="5" max="5" width="22.85546875" customWidth="1"/>
    <col min="6" max="6" width="13.42578125" bestFit="1" customWidth="1"/>
    <col min="7" max="7" width="12" bestFit="1" customWidth="1"/>
    <col min="8" max="8" width="25.28515625" bestFit="1" customWidth="1"/>
    <col min="9" max="9" width="12.5703125" bestFit="1" customWidth="1"/>
    <col min="10" max="11" width="10" bestFit="1" customWidth="1"/>
    <col min="12" max="12" width="12" bestFit="1" customWidth="1"/>
  </cols>
  <sheetData>
    <row r="1" spans="1:13" ht="16.5" thickTop="1" thickBo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25</v>
      </c>
      <c r="H1" s="2" t="s">
        <v>4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25</v>
      </c>
    </row>
    <row r="2" spans="1:13" ht="15.75" thickTop="1" x14ac:dyDescent="0.25">
      <c r="A2" s="1" t="s">
        <v>6</v>
      </c>
      <c r="B2">
        <v>1709671500</v>
      </c>
      <c r="C2">
        <v>8706600</v>
      </c>
      <c r="D2">
        <v>52246800</v>
      </c>
      <c r="E2">
        <v>1226398500</v>
      </c>
      <c r="F2">
        <v>0</v>
      </c>
      <c r="H2" s="1" t="s">
        <v>6</v>
      </c>
      <c r="I2">
        <f>B2/1000000</f>
        <v>1709.6714999999999</v>
      </c>
      <c r="J2">
        <f t="shared" ref="J2:L17" si="0">C2/1000000</f>
        <v>8.7065999999999999</v>
      </c>
      <c r="K2">
        <f t="shared" si="0"/>
        <v>52.2468</v>
      </c>
      <c r="L2">
        <f t="shared" si="0"/>
        <v>1226.3985</v>
      </c>
      <c r="M2">
        <v>0</v>
      </c>
    </row>
    <row r="3" spans="1:13" x14ac:dyDescent="0.25">
      <c r="A3" s="1" t="s">
        <v>7</v>
      </c>
      <c r="B3">
        <v>644858100</v>
      </c>
      <c r="C3">
        <v>1440000</v>
      </c>
      <c r="D3">
        <v>341919900</v>
      </c>
      <c r="E3">
        <v>3832656300</v>
      </c>
      <c r="F3">
        <v>0</v>
      </c>
      <c r="H3" s="1" t="s">
        <v>7</v>
      </c>
      <c r="I3">
        <f t="shared" ref="I3:L20" si="1">B3/1000000</f>
        <v>644.85810000000004</v>
      </c>
      <c r="J3">
        <f t="shared" si="0"/>
        <v>1.44</v>
      </c>
      <c r="K3">
        <f t="shared" si="0"/>
        <v>341.91989999999998</v>
      </c>
      <c r="L3">
        <f t="shared" si="0"/>
        <v>3832.6563000000001</v>
      </c>
      <c r="M3">
        <v>0</v>
      </c>
    </row>
    <row r="4" spans="1:13" x14ac:dyDescent="0.25">
      <c r="A4" s="1" t="s">
        <v>8</v>
      </c>
      <c r="B4">
        <v>9734779800</v>
      </c>
      <c r="C4">
        <v>89972100</v>
      </c>
      <c r="D4">
        <v>723052800</v>
      </c>
      <c r="E4">
        <v>12028343400</v>
      </c>
      <c r="F4">
        <f>1+1+1+1+1+1</f>
        <v>6</v>
      </c>
      <c r="H4" s="1" t="s">
        <v>8</v>
      </c>
      <c r="I4">
        <f t="shared" si="1"/>
        <v>9734.7798000000003</v>
      </c>
      <c r="J4">
        <f t="shared" si="0"/>
        <v>89.972099999999998</v>
      </c>
      <c r="K4">
        <f t="shared" si="0"/>
        <v>723.05280000000005</v>
      </c>
      <c r="L4">
        <f t="shared" si="0"/>
        <v>12028.3434</v>
      </c>
      <c r="M4">
        <f>1+1+1+1+1+1</f>
        <v>6</v>
      </c>
    </row>
    <row r="5" spans="1:13" x14ac:dyDescent="0.25">
      <c r="A5" s="1" t="s">
        <v>9</v>
      </c>
      <c r="B5">
        <v>3638700</v>
      </c>
      <c r="C5">
        <v>333900</v>
      </c>
      <c r="D5">
        <v>65871000</v>
      </c>
      <c r="E5">
        <v>854585100</v>
      </c>
      <c r="F5">
        <v>0</v>
      </c>
      <c r="H5" s="1" t="s">
        <v>9</v>
      </c>
      <c r="I5">
        <f t="shared" si="1"/>
        <v>3.6387</v>
      </c>
      <c r="J5">
        <f t="shared" si="0"/>
        <v>0.33389999999999997</v>
      </c>
      <c r="K5">
        <f t="shared" si="0"/>
        <v>65.870999999999995</v>
      </c>
      <c r="L5">
        <f t="shared" si="0"/>
        <v>854.58510000000001</v>
      </c>
      <c r="M5">
        <v>0</v>
      </c>
    </row>
    <row r="6" spans="1:13" x14ac:dyDescent="0.25">
      <c r="A6" s="1" t="s">
        <v>10</v>
      </c>
      <c r="B6">
        <v>3313800</v>
      </c>
      <c r="C6">
        <v>135000</v>
      </c>
      <c r="D6">
        <v>430452000</v>
      </c>
      <c r="E6">
        <v>505839600</v>
      </c>
      <c r="F6">
        <v>0</v>
      </c>
      <c r="H6" s="1" t="s">
        <v>10</v>
      </c>
      <c r="I6">
        <f t="shared" si="1"/>
        <v>3.3138000000000001</v>
      </c>
      <c r="J6">
        <f t="shared" si="0"/>
        <v>0.13500000000000001</v>
      </c>
      <c r="K6">
        <f t="shared" si="0"/>
        <v>430.452</v>
      </c>
      <c r="L6">
        <f t="shared" si="0"/>
        <v>505.83960000000002</v>
      </c>
      <c r="M6">
        <v>0</v>
      </c>
    </row>
    <row r="7" spans="1:13" x14ac:dyDescent="0.25">
      <c r="A7" s="1" t="s">
        <v>11</v>
      </c>
      <c r="B7">
        <v>861111000</v>
      </c>
      <c r="C7">
        <v>1993500</v>
      </c>
      <c r="D7">
        <v>499559400</v>
      </c>
      <c r="E7">
        <v>1689217200</v>
      </c>
      <c r="F7">
        <f>1+1</f>
        <v>2</v>
      </c>
      <c r="H7" s="1" t="s">
        <v>11</v>
      </c>
      <c r="I7">
        <f t="shared" si="1"/>
        <v>861.11099999999999</v>
      </c>
      <c r="J7">
        <f t="shared" si="0"/>
        <v>1.9935</v>
      </c>
      <c r="K7">
        <f t="shared" si="0"/>
        <v>499.55939999999998</v>
      </c>
      <c r="L7">
        <f t="shared" si="0"/>
        <v>1689.2172</v>
      </c>
      <c r="M7">
        <f>1+1</f>
        <v>2</v>
      </c>
    </row>
    <row r="8" spans="1:13" x14ac:dyDescent="0.25">
      <c r="A8" s="1" t="s">
        <v>12</v>
      </c>
      <c r="B8">
        <v>248371200</v>
      </c>
      <c r="C8">
        <v>1863900</v>
      </c>
      <c r="D8">
        <v>92886300</v>
      </c>
      <c r="E8">
        <v>449127900</v>
      </c>
      <c r="F8">
        <v>0</v>
      </c>
      <c r="H8" s="1" t="s">
        <v>12</v>
      </c>
      <c r="I8">
        <f t="shared" si="1"/>
        <v>248.37119999999999</v>
      </c>
      <c r="J8">
        <f t="shared" si="0"/>
        <v>1.8638999999999999</v>
      </c>
      <c r="K8">
        <f t="shared" si="0"/>
        <v>92.886300000000006</v>
      </c>
      <c r="L8">
        <f t="shared" si="0"/>
        <v>449.12790000000001</v>
      </c>
      <c r="M8">
        <v>0</v>
      </c>
    </row>
    <row r="9" spans="1:13" x14ac:dyDescent="0.25">
      <c r="A9" s="1" t="s">
        <v>13</v>
      </c>
      <c r="B9">
        <v>123426900</v>
      </c>
      <c r="C9">
        <v>2300400</v>
      </c>
      <c r="D9">
        <v>104779800</v>
      </c>
      <c r="E9">
        <v>446706000</v>
      </c>
      <c r="F9">
        <v>0</v>
      </c>
      <c r="H9" s="1" t="s">
        <v>13</v>
      </c>
      <c r="I9">
        <f t="shared" si="1"/>
        <v>123.4269</v>
      </c>
      <c r="J9">
        <f t="shared" si="0"/>
        <v>2.3003999999999998</v>
      </c>
      <c r="K9">
        <f t="shared" si="0"/>
        <v>104.77979999999999</v>
      </c>
      <c r="L9">
        <f t="shared" si="0"/>
        <v>446.70600000000002</v>
      </c>
      <c r="M9">
        <v>0</v>
      </c>
    </row>
    <row r="10" spans="1:13" x14ac:dyDescent="0.25">
      <c r="A10" s="1" t="s">
        <v>14</v>
      </c>
      <c r="B10">
        <v>442317600</v>
      </c>
      <c r="C10">
        <v>6632100</v>
      </c>
      <c r="D10">
        <v>123999300</v>
      </c>
      <c r="E10">
        <v>2181635100</v>
      </c>
      <c r="F10">
        <v>1</v>
      </c>
      <c r="H10" s="1" t="s">
        <v>14</v>
      </c>
      <c r="I10">
        <f t="shared" si="1"/>
        <v>442.31760000000003</v>
      </c>
      <c r="J10">
        <f t="shared" si="0"/>
        <v>6.6321000000000003</v>
      </c>
      <c r="K10">
        <f t="shared" si="0"/>
        <v>123.99930000000001</v>
      </c>
      <c r="L10">
        <f t="shared" si="0"/>
        <v>2181.6351</v>
      </c>
      <c r="M10">
        <v>1</v>
      </c>
    </row>
    <row r="11" spans="1:13" x14ac:dyDescent="0.25">
      <c r="A11" s="1" t="s">
        <v>15</v>
      </c>
      <c r="B11">
        <v>102497400</v>
      </c>
      <c r="C11">
        <v>64486800</v>
      </c>
      <c r="D11">
        <v>727605900</v>
      </c>
      <c r="E11">
        <v>2170793700</v>
      </c>
      <c r="F11">
        <v>0</v>
      </c>
      <c r="H11" s="1" t="s">
        <v>15</v>
      </c>
      <c r="I11">
        <f t="shared" si="1"/>
        <v>102.4974</v>
      </c>
      <c r="J11">
        <f t="shared" si="0"/>
        <v>64.486800000000002</v>
      </c>
      <c r="K11">
        <f t="shared" si="0"/>
        <v>727.60590000000002</v>
      </c>
      <c r="L11">
        <f t="shared" si="0"/>
        <v>2170.7937000000002</v>
      </c>
      <c r="M11">
        <v>0</v>
      </c>
    </row>
    <row r="12" spans="1:13" x14ac:dyDescent="0.25">
      <c r="A12" s="1" t="s">
        <v>16</v>
      </c>
      <c r="B12">
        <v>694450800</v>
      </c>
      <c r="C12">
        <v>151039800</v>
      </c>
      <c r="D12">
        <v>508254300</v>
      </c>
      <c r="E12">
        <v>4053834900</v>
      </c>
      <c r="F12">
        <v>0</v>
      </c>
      <c r="H12" s="1" t="s">
        <v>16</v>
      </c>
      <c r="I12">
        <f t="shared" si="1"/>
        <v>694.45079999999996</v>
      </c>
      <c r="J12">
        <f t="shared" si="0"/>
        <v>151.03980000000001</v>
      </c>
      <c r="K12">
        <f t="shared" si="0"/>
        <v>508.2543</v>
      </c>
      <c r="L12">
        <f t="shared" si="0"/>
        <v>4053.8348999999998</v>
      </c>
      <c r="M12">
        <v>0</v>
      </c>
    </row>
    <row r="13" spans="1:13" x14ac:dyDescent="0.25">
      <c r="A13" s="1" t="s">
        <v>17</v>
      </c>
      <c r="B13">
        <v>421440300</v>
      </c>
      <c r="C13">
        <v>10197900</v>
      </c>
      <c r="D13">
        <v>136753200</v>
      </c>
      <c r="E13">
        <v>4060282500</v>
      </c>
      <c r="F13">
        <v>0</v>
      </c>
      <c r="H13" s="1" t="s">
        <v>17</v>
      </c>
      <c r="I13">
        <f t="shared" si="1"/>
        <v>421.44029999999998</v>
      </c>
      <c r="J13">
        <f t="shared" si="0"/>
        <v>10.197900000000001</v>
      </c>
      <c r="K13">
        <f t="shared" si="0"/>
        <v>136.75319999999999</v>
      </c>
      <c r="L13">
        <f t="shared" si="0"/>
        <v>4060.2824999999998</v>
      </c>
      <c r="M13">
        <v>0</v>
      </c>
    </row>
    <row r="14" spans="1:13" x14ac:dyDescent="0.25">
      <c r="A14" s="1" t="s">
        <v>18</v>
      </c>
      <c r="B14">
        <v>122009400</v>
      </c>
      <c r="C14">
        <v>8550900</v>
      </c>
      <c r="D14">
        <v>38057400</v>
      </c>
      <c r="E14">
        <v>644363100</v>
      </c>
      <c r="F14">
        <v>0</v>
      </c>
      <c r="H14" s="1" t="s">
        <v>18</v>
      </c>
      <c r="I14">
        <f t="shared" si="1"/>
        <v>122.0094</v>
      </c>
      <c r="J14">
        <f t="shared" si="0"/>
        <v>8.5509000000000004</v>
      </c>
      <c r="K14">
        <f t="shared" si="0"/>
        <v>38.057400000000001</v>
      </c>
      <c r="L14">
        <f t="shared" si="0"/>
        <v>644.36310000000003</v>
      </c>
      <c r="M14">
        <v>0</v>
      </c>
    </row>
    <row r="15" spans="1:13" x14ac:dyDescent="0.25">
      <c r="A15" s="1" t="s">
        <v>19</v>
      </c>
      <c r="B15">
        <v>1217763000</v>
      </c>
      <c r="C15">
        <v>17232300</v>
      </c>
      <c r="D15">
        <v>313714800</v>
      </c>
      <c r="E15">
        <v>3670145100</v>
      </c>
      <c r="F15">
        <v>7</v>
      </c>
      <c r="H15" s="1" t="s">
        <v>19</v>
      </c>
      <c r="I15">
        <f t="shared" si="1"/>
        <v>1217.7629999999999</v>
      </c>
      <c r="J15">
        <f t="shared" si="0"/>
        <v>17.232299999999999</v>
      </c>
      <c r="K15">
        <f t="shared" si="0"/>
        <v>313.71480000000003</v>
      </c>
      <c r="L15">
        <f t="shared" si="0"/>
        <v>3670.1451000000002</v>
      </c>
      <c r="M15">
        <v>7</v>
      </c>
    </row>
    <row r="16" spans="1:13" x14ac:dyDescent="0.25">
      <c r="A16" s="1" t="s">
        <v>20</v>
      </c>
      <c r="B16">
        <v>398687400</v>
      </c>
      <c r="C16" s="8">
        <v>1350</v>
      </c>
      <c r="D16" s="8">
        <v>16359300</v>
      </c>
      <c r="E16" s="8">
        <v>269839800</v>
      </c>
      <c r="F16">
        <v>0</v>
      </c>
      <c r="H16" s="1" t="s">
        <v>20</v>
      </c>
      <c r="I16">
        <f t="shared" si="1"/>
        <v>398.68740000000003</v>
      </c>
      <c r="J16">
        <f t="shared" si="0"/>
        <v>1.3500000000000001E-3</v>
      </c>
      <c r="K16">
        <f t="shared" si="0"/>
        <v>16.359300000000001</v>
      </c>
      <c r="L16">
        <f t="shared" si="0"/>
        <v>269.83980000000003</v>
      </c>
      <c r="M16">
        <v>0</v>
      </c>
    </row>
    <row r="17" spans="1:13" x14ac:dyDescent="0.25">
      <c r="A17" s="1" t="s">
        <v>21</v>
      </c>
      <c r="B17">
        <v>14643000</v>
      </c>
      <c r="C17">
        <v>0</v>
      </c>
      <c r="D17">
        <v>37450800</v>
      </c>
      <c r="E17">
        <v>579921300</v>
      </c>
      <c r="F17">
        <v>0</v>
      </c>
      <c r="H17" s="1" t="s">
        <v>21</v>
      </c>
      <c r="I17">
        <f t="shared" si="1"/>
        <v>14.643000000000001</v>
      </c>
      <c r="J17">
        <f t="shared" si="0"/>
        <v>0</v>
      </c>
      <c r="K17">
        <f t="shared" si="0"/>
        <v>37.450800000000001</v>
      </c>
      <c r="L17">
        <f t="shared" si="0"/>
        <v>579.92129999999997</v>
      </c>
      <c r="M17">
        <v>0</v>
      </c>
    </row>
    <row r="18" spans="1:13" x14ac:dyDescent="0.25">
      <c r="A18" s="1" t="s">
        <v>22</v>
      </c>
      <c r="B18">
        <v>34711200</v>
      </c>
      <c r="C18">
        <v>4501800</v>
      </c>
      <c r="D18">
        <v>88389900</v>
      </c>
      <c r="E18">
        <v>546568200</v>
      </c>
      <c r="F18">
        <v>0</v>
      </c>
      <c r="H18" s="1" t="s">
        <v>22</v>
      </c>
      <c r="I18">
        <f t="shared" si="1"/>
        <v>34.711199999999998</v>
      </c>
      <c r="J18">
        <f t="shared" si="1"/>
        <v>4.5018000000000002</v>
      </c>
      <c r="K18">
        <f t="shared" si="1"/>
        <v>88.389899999999997</v>
      </c>
      <c r="L18">
        <f t="shared" si="1"/>
        <v>546.56820000000005</v>
      </c>
      <c r="M18">
        <v>0</v>
      </c>
    </row>
    <row r="19" spans="1:13" x14ac:dyDescent="0.25">
      <c r="A19" s="1" t="s">
        <v>23</v>
      </c>
      <c r="B19">
        <v>577674900</v>
      </c>
      <c r="C19">
        <v>2806200</v>
      </c>
      <c r="D19">
        <v>82471500</v>
      </c>
      <c r="E19">
        <v>1067415300</v>
      </c>
      <c r="F19">
        <v>0</v>
      </c>
      <c r="H19" s="1" t="s">
        <v>23</v>
      </c>
      <c r="I19">
        <f t="shared" si="1"/>
        <v>577.67489999999998</v>
      </c>
      <c r="J19">
        <f t="shared" si="1"/>
        <v>2.8062</v>
      </c>
      <c r="K19">
        <f t="shared" si="1"/>
        <v>82.471500000000006</v>
      </c>
      <c r="L19">
        <f t="shared" si="1"/>
        <v>1067.4152999999999</v>
      </c>
      <c r="M19">
        <v>0</v>
      </c>
    </row>
    <row r="20" spans="1:13" x14ac:dyDescent="0.25">
      <c r="A20" s="1" t="s">
        <v>24</v>
      </c>
      <c r="B20">
        <v>86391900</v>
      </c>
      <c r="C20">
        <v>14479200</v>
      </c>
      <c r="D20">
        <v>16286400</v>
      </c>
      <c r="E20">
        <v>583468200</v>
      </c>
      <c r="F20">
        <v>0</v>
      </c>
      <c r="H20" s="1" t="s">
        <v>24</v>
      </c>
      <c r="I20">
        <f t="shared" si="1"/>
        <v>86.391900000000007</v>
      </c>
      <c r="J20">
        <f t="shared" si="1"/>
        <v>14.479200000000001</v>
      </c>
      <c r="K20">
        <f t="shared" si="1"/>
        <v>16.2864</v>
      </c>
      <c r="L20">
        <f t="shared" si="1"/>
        <v>583.46820000000002</v>
      </c>
      <c r="M20">
        <v>0</v>
      </c>
    </row>
    <row r="22" spans="1:13" x14ac:dyDescent="0.25">
      <c r="A22" s="3"/>
      <c r="B22" s="3">
        <f>SUM(B2:B21)</f>
        <v>17441757900</v>
      </c>
      <c r="C22" s="3">
        <f>SUM(C2:C21)</f>
        <v>386673750</v>
      </c>
      <c r="D22" s="3">
        <f>SUM(D2:D21)</f>
        <v>4400110800</v>
      </c>
      <c r="E22" s="3">
        <f>SUM(E2:E21)</f>
        <v>40861141200</v>
      </c>
      <c r="F22" s="3">
        <v>16</v>
      </c>
    </row>
    <row r="24" spans="1:13" x14ac:dyDescent="0.25">
      <c r="A24" t="s">
        <v>26</v>
      </c>
    </row>
    <row r="25" spans="1:13" ht="15.75" thickBot="1" x14ac:dyDescent="0.3"/>
    <row r="26" spans="1:13" x14ac:dyDescent="0.25">
      <c r="A26" s="7" t="s">
        <v>27</v>
      </c>
      <c r="B26" s="7"/>
    </row>
    <row r="27" spans="1:13" x14ac:dyDescent="0.25">
      <c r="A27" s="4" t="s">
        <v>28</v>
      </c>
      <c r="B27" s="4">
        <v>0.72551374189534301</v>
      </c>
    </row>
    <row r="28" spans="1:13" x14ac:dyDescent="0.25">
      <c r="A28" s="4" t="s">
        <v>29</v>
      </c>
      <c r="B28" s="4">
        <v>0.52637018967898241</v>
      </c>
    </row>
    <row r="29" spans="1:13" x14ac:dyDescent="0.25">
      <c r="A29" s="4" t="s">
        <v>30</v>
      </c>
      <c r="B29" s="4">
        <v>0.39104738673012029</v>
      </c>
    </row>
    <row r="30" spans="1:13" x14ac:dyDescent="0.25">
      <c r="A30" s="4" t="s">
        <v>31</v>
      </c>
      <c r="B30" s="4">
        <v>1.6090179887109204</v>
      </c>
    </row>
    <row r="31" spans="1:13" ht="15.75" thickBot="1" x14ac:dyDescent="0.3">
      <c r="A31" s="5" t="s">
        <v>32</v>
      </c>
      <c r="B31" s="5">
        <v>19</v>
      </c>
    </row>
    <row r="33" spans="1:9" ht="15.75" thickBot="1" x14ac:dyDescent="0.3">
      <c r="A33" t="s">
        <v>33</v>
      </c>
    </row>
    <row r="34" spans="1:9" x14ac:dyDescent="0.25">
      <c r="A34" s="6"/>
      <c r="B34" s="6" t="s">
        <v>37</v>
      </c>
      <c r="C34" s="6" t="s">
        <v>38</v>
      </c>
      <c r="D34" s="6" t="s">
        <v>39</v>
      </c>
      <c r="E34" s="6" t="s">
        <v>40</v>
      </c>
      <c r="F34" s="6" t="s">
        <v>41</v>
      </c>
    </row>
    <row r="35" spans="1:9" x14ac:dyDescent="0.25">
      <c r="A35" s="4" t="s">
        <v>34</v>
      </c>
      <c r="B35" s="4">
        <v>4</v>
      </c>
      <c r="C35" s="4">
        <v>40.281171357538959</v>
      </c>
      <c r="D35" s="4">
        <v>10.07029283938474</v>
      </c>
      <c r="E35" s="4">
        <v>3.8897375623965993</v>
      </c>
      <c r="F35" s="4">
        <v>2.5046377037002188E-2</v>
      </c>
    </row>
    <row r="36" spans="1:9" x14ac:dyDescent="0.25">
      <c r="A36" s="4" t="s">
        <v>35</v>
      </c>
      <c r="B36" s="4">
        <v>14</v>
      </c>
      <c r="C36" s="4">
        <v>36.245144431934698</v>
      </c>
      <c r="D36" s="4">
        <v>2.5889388879953357</v>
      </c>
      <c r="E36" s="4"/>
      <c r="F36" s="4"/>
    </row>
    <row r="37" spans="1:9" ht="15.75" thickBot="1" x14ac:dyDescent="0.3">
      <c r="A37" s="5" t="s">
        <v>5</v>
      </c>
      <c r="B37" s="5">
        <v>18</v>
      </c>
      <c r="C37" s="5">
        <v>76.526315789473657</v>
      </c>
      <c r="D37" s="5"/>
      <c r="E37" s="5"/>
      <c r="F37" s="5"/>
    </row>
    <row r="38" spans="1:9" ht="15.75" thickBot="1" x14ac:dyDescent="0.3"/>
    <row r="39" spans="1:9" x14ac:dyDescent="0.25">
      <c r="A39" s="6"/>
      <c r="B39" s="6" t="s">
        <v>42</v>
      </c>
      <c r="C39" s="6" t="s">
        <v>31</v>
      </c>
      <c r="D39" s="6" t="s">
        <v>43</v>
      </c>
      <c r="E39" s="6" t="s">
        <v>44</v>
      </c>
      <c r="F39" s="6" t="s">
        <v>45</v>
      </c>
      <c r="G39" s="6" t="s">
        <v>46</v>
      </c>
      <c r="H39" s="6" t="s">
        <v>47</v>
      </c>
      <c r="I39" s="6" t="s">
        <v>48</v>
      </c>
    </row>
    <row r="40" spans="1:9" x14ac:dyDescent="0.25">
      <c r="A40" s="4" t="s">
        <v>36</v>
      </c>
      <c r="B40" s="4">
        <v>-0.25140136403760427</v>
      </c>
      <c r="C40" s="4">
        <v>0.57754043724218118</v>
      </c>
      <c r="D40" s="4">
        <v>-0.43529655730787148</v>
      </c>
      <c r="E40" s="4">
        <v>0.66998299934011696</v>
      </c>
      <c r="F40" s="4">
        <v>-1.4901024055688625</v>
      </c>
      <c r="G40" s="4">
        <v>0.98729967749365399</v>
      </c>
      <c r="H40" s="4">
        <v>-1.4901024055688625</v>
      </c>
      <c r="I40" s="4">
        <v>0.98729967749365399</v>
      </c>
    </row>
    <row r="41" spans="1:9" x14ac:dyDescent="0.25">
      <c r="A41" s="4" t="s">
        <v>0</v>
      </c>
      <c r="B41" s="4">
        <v>2.363167433310862E-4</v>
      </c>
      <c r="C41" s="4">
        <v>4.1182530167392704E-4</v>
      </c>
      <c r="D41" s="4">
        <v>0.57382764577732492</v>
      </c>
      <c r="E41" s="4">
        <v>0.57518796833904617</v>
      </c>
      <c r="F41" s="4">
        <v>-6.4696068144688636E-4</v>
      </c>
      <c r="G41" s="4">
        <v>1.1195941681090588E-3</v>
      </c>
      <c r="H41" s="4">
        <v>-6.4696068144688636E-4</v>
      </c>
      <c r="I41" s="4">
        <v>1.1195941681090588E-3</v>
      </c>
    </row>
    <row r="42" spans="1:9" x14ac:dyDescent="0.25">
      <c r="A42" s="4" t="s">
        <v>1</v>
      </c>
      <c r="B42" s="4">
        <v>-1.56472149961118E-2</v>
      </c>
      <c r="C42" s="4">
        <v>1.3564674835660937E-2</v>
      </c>
      <c r="D42" s="4">
        <v>-1.1535267292199263</v>
      </c>
      <c r="E42" s="4">
        <v>0.26800803636529857</v>
      </c>
      <c r="F42" s="4">
        <v>-4.4740549009571008E-2</v>
      </c>
      <c r="G42" s="4">
        <v>1.3446119017347408E-2</v>
      </c>
      <c r="H42" s="4">
        <v>-4.4740549009571008E-2</v>
      </c>
      <c r="I42" s="4">
        <v>1.3446119017347408E-2</v>
      </c>
    </row>
    <row r="43" spans="1:9" x14ac:dyDescent="0.25">
      <c r="A43" s="4" t="s">
        <v>2</v>
      </c>
      <c r="B43" s="4">
        <v>1.586163055572879E-3</v>
      </c>
      <c r="C43" s="4">
        <v>2.3397571077722603E-3</v>
      </c>
      <c r="D43" s="4">
        <v>0.67791782758301067</v>
      </c>
      <c r="E43" s="4">
        <v>0.50887368445900316</v>
      </c>
      <c r="F43" s="4">
        <v>-3.4321168421381286E-3</v>
      </c>
      <c r="G43" s="4">
        <v>6.6044429532838862E-3</v>
      </c>
      <c r="H43" s="4">
        <v>-3.4321168421381286E-3</v>
      </c>
      <c r="I43" s="4">
        <v>6.6044429532838862E-3</v>
      </c>
    </row>
    <row r="44" spans="1:9" ht="15.75" thickBot="1" x14ac:dyDescent="0.3">
      <c r="A44" s="5" t="s">
        <v>3</v>
      </c>
      <c r="B44" s="5">
        <v>3.8486249131076126E-4</v>
      </c>
      <c r="C44" s="5">
        <v>3.8263858377066606E-4</v>
      </c>
      <c r="D44" s="5">
        <v>1.005812031599584</v>
      </c>
      <c r="E44" s="5">
        <v>0.33157467334193302</v>
      </c>
      <c r="F44" s="5">
        <v>-4.3581564944428496E-4</v>
      </c>
      <c r="G44" s="5">
        <v>1.2055406320658074E-3</v>
      </c>
      <c r="H44" s="5">
        <v>-4.3581564944428496E-4</v>
      </c>
      <c r="I44" s="5">
        <v>1.2055406320658074E-3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M47" sqref="M47"/>
    </sheetView>
  </sheetViews>
  <sheetFormatPr defaultRowHeight="15" x14ac:dyDescent="0.25"/>
  <cols>
    <col min="1" max="1" width="25.28515625" bestFit="1" customWidth="1"/>
    <col min="2" max="2" width="10" bestFit="1" customWidth="1"/>
    <col min="3" max="3" width="14.7109375" customWidth="1"/>
    <col min="4" max="4" width="10" bestFit="1" customWidth="1"/>
    <col min="5" max="5" width="15.42578125" customWidth="1"/>
    <col min="6" max="6" width="17.140625" customWidth="1"/>
    <col min="8" max="8" width="25.28515625" bestFit="1" customWidth="1"/>
    <col min="9" max="9" width="12.5703125" bestFit="1" customWidth="1"/>
    <col min="10" max="10" width="12" bestFit="1" customWidth="1"/>
    <col min="11" max="11" width="11" bestFit="1" customWidth="1"/>
    <col min="12" max="12" width="12" bestFit="1" customWidth="1"/>
  </cols>
  <sheetData>
    <row r="1" spans="1:13" ht="16.5" thickTop="1" thickBot="1" x14ac:dyDescent="0.3">
      <c r="A1" s="2" t="s">
        <v>4</v>
      </c>
      <c r="B1" s="2" t="s">
        <v>1</v>
      </c>
      <c r="C1" s="2" t="s">
        <v>49</v>
      </c>
      <c r="D1" s="2" t="s">
        <v>2</v>
      </c>
      <c r="E1" s="2" t="s">
        <v>3</v>
      </c>
      <c r="F1" s="2" t="s">
        <v>25</v>
      </c>
      <c r="H1" s="2" t="s">
        <v>4</v>
      </c>
      <c r="I1" s="2" t="s">
        <v>1</v>
      </c>
      <c r="J1" s="2" t="s">
        <v>49</v>
      </c>
      <c r="K1" s="2" t="s">
        <v>2</v>
      </c>
      <c r="L1" s="2" t="s">
        <v>3</v>
      </c>
      <c r="M1" s="2" t="s">
        <v>25</v>
      </c>
    </row>
    <row r="2" spans="1:13" ht="15.75" thickTop="1" x14ac:dyDescent="0.25">
      <c r="A2" s="3" t="s">
        <v>6</v>
      </c>
      <c r="B2">
        <v>18900900</v>
      </c>
      <c r="C2">
        <v>1722314700</v>
      </c>
      <c r="D2">
        <v>23144400</v>
      </c>
      <c r="E2">
        <v>682414200</v>
      </c>
      <c r="F2">
        <v>0</v>
      </c>
      <c r="H2" s="3" t="s">
        <v>6</v>
      </c>
      <c r="I2">
        <f>$B2/1000000</f>
        <v>18.9009</v>
      </c>
      <c r="J2">
        <f>C2/1000000</f>
        <v>1722.3146999999999</v>
      </c>
      <c r="K2">
        <f>D2/1000000</f>
        <v>23.144400000000001</v>
      </c>
      <c r="L2">
        <f>E2/1000000</f>
        <v>682.41420000000005</v>
      </c>
      <c r="M2">
        <v>0</v>
      </c>
    </row>
    <row r="3" spans="1:13" x14ac:dyDescent="0.25">
      <c r="A3" s="3" t="s">
        <v>7</v>
      </c>
      <c r="B3">
        <v>11767500</v>
      </c>
      <c r="C3">
        <v>787907700</v>
      </c>
      <c r="D3">
        <v>284876100</v>
      </c>
      <c r="E3">
        <v>3277463400</v>
      </c>
      <c r="F3">
        <v>0</v>
      </c>
      <c r="H3" s="3" t="s">
        <v>7</v>
      </c>
      <c r="I3">
        <f t="shared" ref="I3:I20" si="0">$B3/1000000</f>
        <v>11.7675</v>
      </c>
      <c r="J3">
        <f t="shared" ref="J3:J20" si="1">C3/1000000</f>
        <v>787.90769999999998</v>
      </c>
      <c r="K3">
        <f t="shared" ref="K3:K20" si="2">D3/1000000</f>
        <v>284.87610000000001</v>
      </c>
      <c r="L3">
        <f t="shared" ref="L3:L20" si="3">E3/1000000</f>
        <v>3277.4634000000001</v>
      </c>
      <c r="M3">
        <v>0</v>
      </c>
    </row>
    <row r="4" spans="1:13" x14ac:dyDescent="0.25">
      <c r="A4" s="3" t="s">
        <v>8</v>
      </c>
      <c r="B4">
        <v>219327300</v>
      </c>
      <c r="C4">
        <v>11588288400</v>
      </c>
      <c r="D4">
        <v>690757200</v>
      </c>
      <c r="E4">
        <v>9875529900</v>
      </c>
      <c r="F4">
        <v>7</v>
      </c>
      <c r="H4" s="3" t="s">
        <v>8</v>
      </c>
      <c r="I4">
        <f t="shared" si="0"/>
        <v>219.32730000000001</v>
      </c>
      <c r="J4">
        <f t="shared" si="1"/>
        <v>11588.288399999999</v>
      </c>
      <c r="K4">
        <f t="shared" si="2"/>
        <v>690.75720000000001</v>
      </c>
      <c r="L4">
        <f t="shared" si="3"/>
        <v>9875.5298999999995</v>
      </c>
      <c r="M4">
        <v>7</v>
      </c>
    </row>
    <row r="5" spans="1:13" x14ac:dyDescent="0.25">
      <c r="A5" s="3" t="s">
        <v>9</v>
      </c>
      <c r="B5">
        <v>7316100</v>
      </c>
      <c r="C5">
        <v>27653400</v>
      </c>
      <c r="D5">
        <v>36480600</v>
      </c>
      <c r="E5">
        <v>851664600</v>
      </c>
      <c r="F5">
        <v>0</v>
      </c>
      <c r="H5" s="3" t="s">
        <v>9</v>
      </c>
      <c r="I5">
        <f t="shared" si="0"/>
        <v>7.3160999999999996</v>
      </c>
      <c r="J5">
        <f t="shared" si="1"/>
        <v>27.653400000000001</v>
      </c>
      <c r="K5">
        <f t="shared" si="2"/>
        <v>36.480600000000003</v>
      </c>
      <c r="L5">
        <f t="shared" si="3"/>
        <v>851.66459999999995</v>
      </c>
      <c r="M5">
        <v>0</v>
      </c>
    </row>
    <row r="6" spans="1:13" x14ac:dyDescent="0.25">
      <c r="A6" s="3" t="s">
        <v>10</v>
      </c>
      <c r="B6">
        <v>5106600</v>
      </c>
      <c r="C6">
        <v>75062700</v>
      </c>
      <c r="D6">
        <v>44897400</v>
      </c>
      <c r="E6">
        <v>817271100</v>
      </c>
      <c r="F6">
        <v>0</v>
      </c>
      <c r="H6" s="3" t="s">
        <v>10</v>
      </c>
      <c r="I6">
        <f t="shared" si="0"/>
        <v>5.1066000000000003</v>
      </c>
      <c r="J6">
        <f t="shared" si="1"/>
        <v>75.062700000000007</v>
      </c>
      <c r="K6">
        <f t="shared" si="2"/>
        <v>44.897399999999998</v>
      </c>
      <c r="L6">
        <f t="shared" si="3"/>
        <v>817.27110000000005</v>
      </c>
      <c r="M6">
        <v>0</v>
      </c>
    </row>
    <row r="7" spans="1:13" x14ac:dyDescent="0.25">
      <c r="A7" s="3" t="s">
        <v>11</v>
      </c>
      <c r="B7">
        <v>11145600</v>
      </c>
      <c r="C7">
        <v>607653900</v>
      </c>
      <c r="D7">
        <v>357459300</v>
      </c>
      <c r="E7">
        <v>1175283000</v>
      </c>
      <c r="F7">
        <v>2</v>
      </c>
      <c r="H7" s="3" t="s">
        <v>11</v>
      </c>
      <c r="I7">
        <f t="shared" si="0"/>
        <v>11.1456</v>
      </c>
      <c r="J7">
        <f t="shared" si="1"/>
        <v>607.65390000000002</v>
      </c>
      <c r="K7">
        <f t="shared" si="2"/>
        <v>357.45929999999998</v>
      </c>
      <c r="L7">
        <f t="shared" si="3"/>
        <v>1175.2829999999999</v>
      </c>
      <c r="M7">
        <v>2</v>
      </c>
    </row>
    <row r="8" spans="1:13" x14ac:dyDescent="0.25">
      <c r="A8" s="3" t="s">
        <v>12</v>
      </c>
      <c r="B8">
        <v>3055500</v>
      </c>
      <c r="C8">
        <v>90066600</v>
      </c>
      <c r="D8">
        <v>8227800</v>
      </c>
      <c r="E8">
        <v>154999800</v>
      </c>
      <c r="F8">
        <v>0</v>
      </c>
      <c r="H8" s="3" t="s">
        <v>12</v>
      </c>
      <c r="I8">
        <f t="shared" si="0"/>
        <v>3.0554999999999999</v>
      </c>
      <c r="J8">
        <f t="shared" si="1"/>
        <v>90.066599999999994</v>
      </c>
      <c r="K8">
        <f t="shared" si="2"/>
        <v>8.2278000000000002</v>
      </c>
      <c r="L8">
        <f t="shared" si="3"/>
        <v>154.99979999999999</v>
      </c>
      <c r="M8">
        <v>0</v>
      </c>
    </row>
    <row r="9" spans="1:13" x14ac:dyDescent="0.25">
      <c r="A9" s="3" t="s">
        <v>13</v>
      </c>
      <c r="B9">
        <v>6786000</v>
      </c>
      <c r="C9">
        <v>147751200</v>
      </c>
      <c r="D9">
        <v>7210800</v>
      </c>
      <c r="E9">
        <v>517283100</v>
      </c>
      <c r="F9">
        <v>0</v>
      </c>
      <c r="H9" s="3" t="s">
        <v>13</v>
      </c>
      <c r="I9">
        <f t="shared" si="0"/>
        <v>6.7859999999999996</v>
      </c>
      <c r="J9">
        <f t="shared" si="1"/>
        <v>147.75120000000001</v>
      </c>
      <c r="K9">
        <f t="shared" si="2"/>
        <v>7.2107999999999999</v>
      </c>
      <c r="L9">
        <f t="shared" si="3"/>
        <v>517.28309999999999</v>
      </c>
      <c r="M9">
        <v>0</v>
      </c>
    </row>
    <row r="10" spans="1:13" x14ac:dyDescent="0.25">
      <c r="A10" s="3" t="s">
        <v>14</v>
      </c>
      <c r="B10">
        <v>44422200</v>
      </c>
      <c r="C10">
        <v>777241800</v>
      </c>
      <c r="D10">
        <v>103802400</v>
      </c>
      <c r="E10">
        <v>1747400400</v>
      </c>
      <c r="F10">
        <v>0</v>
      </c>
      <c r="H10" s="3" t="s">
        <v>14</v>
      </c>
      <c r="I10">
        <f t="shared" si="0"/>
        <v>44.422199999999997</v>
      </c>
      <c r="J10">
        <f t="shared" si="1"/>
        <v>777.24180000000001</v>
      </c>
      <c r="K10">
        <f t="shared" si="2"/>
        <v>103.80240000000001</v>
      </c>
      <c r="L10">
        <f t="shared" si="3"/>
        <v>1747.4004</v>
      </c>
      <c r="M10">
        <v>0</v>
      </c>
    </row>
    <row r="11" spans="1:13" x14ac:dyDescent="0.25">
      <c r="A11" s="3" t="s">
        <v>15</v>
      </c>
      <c r="B11">
        <v>68748300</v>
      </c>
      <c r="C11">
        <v>509324400</v>
      </c>
      <c r="D11">
        <v>35955000</v>
      </c>
      <c r="E11">
        <v>2448579600</v>
      </c>
      <c r="F11">
        <v>0</v>
      </c>
      <c r="H11" s="3" t="s">
        <v>15</v>
      </c>
      <c r="I11">
        <f t="shared" si="0"/>
        <v>68.7483</v>
      </c>
      <c r="J11">
        <f t="shared" si="1"/>
        <v>509.32440000000003</v>
      </c>
      <c r="K11">
        <f t="shared" si="2"/>
        <v>35.954999999999998</v>
      </c>
      <c r="L11">
        <f t="shared" si="3"/>
        <v>2448.5796</v>
      </c>
      <c r="M11">
        <v>0</v>
      </c>
    </row>
    <row r="12" spans="1:13" x14ac:dyDescent="0.25">
      <c r="A12" s="3" t="s">
        <v>16</v>
      </c>
      <c r="B12">
        <v>199261800</v>
      </c>
      <c r="C12">
        <v>2458990800</v>
      </c>
      <c r="D12">
        <v>160341300</v>
      </c>
      <c r="E12">
        <v>2583852300</v>
      </c>
      <c r="F12">
        <v>0</v>
      </c>
      <c r="H12" s="3" t="s">
        <v>16</v>
      </c>
      <c r="I12">
        <f t="shared" si="0"/>
        <v>199.26179999999999</v>
      </c>
      <c r="J12">
        <f t="shared" si="1"/>
        <v>2458.9908</v>
      </c>
      <c r="K12">
        <f t="shared" si="2"/>
        <v>160.34129999999999</v>
      </c>
      <c r="L12">
        <f t="shared" si="3"/>
        <v>2583.8523</v>
      </c>
      <c r="M12">
        <v>0</v>
      </c>
    </row>
    <row r="13" spans="1:13" x14ac:dyDescent="0.25">
      <c r="A13" s="3" t="s">
        <v>17</v>
      </c>
      <c r="B13">
        <v>14913900</v>
      </c>
      <c r="C13">
        <v>2033993700</v>
      </c>
      <c r="D13">
        <v>24776100</v>
      </c>
      <c r="E13">
        <v>1928717100</v>
      </c>
      <c r="F13">
        <v>0</v>
      </c>
      <c r="H13" s="3" t="s">
        <v>17</v>
      </c>
      <c r="I13">
        <f t="shared" si="0"/>
        <v>14.9139</v>
      </c>
      <c r="J13">
        <f t="shared" si="1"/>
        <v>2033.9937</v>
      </c>
      <c r="K13">
        <f t="shared" si="2"/>
        <v>24.7761</v>
      </c>
      <c r="L13">
        <f t="shared" si="3"/>
        <v>1928.7171000000001</v>
      </c>
      <c r="M13">
        <v>0</v>
      </c>
    </row>
    <row r="14" spans="1:13" x14ac:dyDescent="0.25">
      <c r="A14" s="3" t="s">
        <v>18</v>
      </c>
      <c r="B14">
        <v>6788700</v>
      </c>
      <c r="C14">
        <v>120618900</v>
      </c>
      <c r="D14">
        <v>15093900</v>
      </c>
      <c r="E14">
        <v>666698400</v>
      </c>
      <c r="F14">
        <v>0</v>
      </c>
      <c r="H14" s="3" t="s">
        <v>18</v>
      </c>
      <c r="I14">
        <f t="shared" si="0"/>
        <v>6.7887000000000004</v>
      </c>
      <c r="J14">
        <f t="shared" si="1"/>
        <v>120.6189</v>
      </c>
      <c r="K14">
        <f t="shared" si="2"/>
        <v>15.0939</v>
      </c>
      <c r="L14">
        <f t="shared" si="3"/>
        <v>666.69839999999999</v>
      </c>
      <c r="M14">
        <v>0</v>
      </c>
    </row>
    <row r="15" spans="1:13" x14ac:dyDescent="0.25">
      <c r="A15" s="3" t="s">
        <v>19</v>
      </c>
      <c r="B15">
        <v>77581800</v>
      </c>
      <c r="C15">
        <v>1939254300</v>
      </c>
      <c r="D15">
        <v>122587200</v>
      </c>
      <c r="E15">
        <v>2393364600</v>
      </c>
      <c r="F15">
        <v>4</v>
      </c>
      <c r="H15" s="3" t="s">
        <v>19</v>
      </c>
      <c r="I15">
        <f t="shared" si="0"/>
        <v>77.581800000000001</v>
      </c>
      <c r="J15">
        <f t="shared" si="1"/>
        <v>1939.2543000000001</v>
      </c>
      <c r="K15">
        <f t="shared" si="2"/>
        <v>122.5872</v>
      </c>
      <c r="L15">
        <f t="shared" si="3"/>
        <v>2393.3645999999999</v>
      </c>
      <c r="M15">
        <v>4</v>
      </c>
    </row>
    <row r="16" spans="1:13" x14ac:dyDescent="0.25">
      <c r="A16" s="3" t="s">
        <v>20</v>
      </c>
      <c r="B16">
        <v>350589023</v>
      </c>
      <c r="C16">
        <v>567</v>
      </c>
      <c r="D16">
        <v>20894516</v>
      </c>
      <c r="E16" s="8">
        <v>290862999</v>
      </c>
      <c r="F16">
        <v>0</v>
      </c>
      <c r="H16" s="3" t="s">
        <v>20</v>
      </c>
      <c r="I16">
        <f t="shared" si="0"/>
        <v>350.589023</v>
      </c>
      <c r="J16">
        <f t="shared" si="1"/>
        <v>5.6700000000000001E-4</v>
      </c>
      <c r="K16">
        <f t="shared" si="2"/>
        <v>20.894515999999999</v>
      </c>
      <c r="L16">
        <f t="shared" si="3"/>
        <v>290.862999</v>
      </c>
      <c r="M16">
        <v>0</v>
      </c>
    </row>
    <row r="17" spans="1:13" x14ac:dyDescent="0.25">
      <c r="A17" s="3" t="s">
        <v>21</v>
      </c>
      <c r="B17">
        <v>971100</v>
      </c>
      <c r="C17">
        <v>6420600</v>
      </c>
      <c r="D17">
        <v>69658200</v>
      </c>
      <c r="E17">
        <v>552625200</v>
      </c>
      <c r="F17">
        <v>0</v>
      </c>
      <c r="H17" s="3" t="s">
        <v>21</v>
      </c>
      <c r="I17">
        <f t="shared" si="0"/>
        <v>0.97109999999999996</v>
      </c>
      <c r="J17">
        <f t="shared" si="1"/>
        <v>6.4206000000000003</v>
      </c>
      <c r="K17">
        <f t="shared" si="2"/>
        <v>69.658199999999994</v>
      </c>
      <c r="L17">
        <f t="shared" si="3"/>
        <v>552.62519999999995</v>
      </c>
      <c r="M17">
        <v>0</v>
      </c>
    </row>
    <row r="18" spans="1:13" x14ac:dyDescent="0.25">
      <c r="A18" s="3" t="s">
        <v>22</v>
      </c>
      <c r="B18">
        <v>8190900</v>
      </c>
      <c r="C18">
        <v>137373300</v>
      </c>
      <c r="D18">
        <v>13654800</v>
      </c>
      <c r="E18">
        <v>515498400</v>
      </c>
      <c r="F18">
        <v>0</v>
      </c>
      <c r="H18" s="3" t="s">
        <v>22</v>
      </c>
      <c r="I18">
        <f t="shared" si="0"/>
        <v>8.1908999999999992</v>
      </c>
      <c r="J18">
        <f t="shared" si="1"/>
        <v>137.3733</v>
      </c>
      <c r="K18">
        <f t="shared" si="2"/>
        <v>13.6548</v>
      </c>
      <c r="L18">
        <f t="shared" si="3"/>
        <v>515.49839999999995</v>
      </c>
      <c r="M18">
        <v>0</v>
      </c>
    </row>
    <row r="19" spans="1:13" x14ac:dyDescent="0.25">
      <c r="A19" s="3" t="s">
        <v>23</v>
      </c>
      <c r="B19">
        <v>2247300</v>
      </c>
      <c r="C19">
        <v>858291300</v>
      </c>
      <c r="D19">
        <v>6678000</v>
      </c>
      <c r="E19">
        <v>759427200</v>
      </c>
      <c r="F19">
        <v>0</v>
      </c>
      <c r="H19" s="3" t="s">
        <v>23</v>
      </c>
      <c r="I19">
        <f t="shared" si="0"/>
        <v>2.2473000000000001</v>
      </c>
      <c r="J19">
        <f t="shared" si="1"/>
        <v>858.29129999999998</v>
      </c>
      <c r="K19">
        <f t="shared" si="2"/>
        <v>6.6779999999999999</v>
      </c>
      <c r="L19">
        <f t="shared" si="3"/>
        <v>759.42719999999997</v>
      </c>
      <c r="M19">
        <v>0</v>
      </c>
    </row>
    <row r="20" spans="1:13" x14ac:dyDescent="0.25">
      <c r="A20" s="3" t="s">
        <v>24</v>
      </c>
      <c r="B20">
        <v>15018300</v>
      </c>
      <c r="C20">
        <v>53895600</v>
      </c>
      <c r="D20">
        <v>2670300</v>
      </c>
      <c r="E20">
        <v>627543900</v>
      </c>
      <c r="F20">
        <v>0</v>
      </c>
      <c r="H20" s="3" t="s">
        <v>24</v>
      </c>
      <c r="I20">
        <f t="shared" si="0"/>
        <v>15.0183</v>
      </c>
      <c r="J20">
        <f t="shared" si="1"/>
        <v>53.895600000000002</v>
      </c>
      <c r="K20">
        <f t="shared" si="2"/>
        <v>2.6703000000000001</v>
      </c>
      <c r="L20">
        <f t="shared" si="3"/>
        <v>627.54390000000001</v>
      </c>
      <c r="M20">
        <v>0</v>
      </c>
    </row>
    <row r="21" spans="1:13" x14ac:dyDescent="0.25">
      <c r="A21" s="9" t="s">
        <v>5</v>
      </c>
      <c r="B21" s="9">
        <f>SUM(B2:B20)</f>
        <v>1072138823</v>
      </c>
      <c r="C21" s="9">
        <f>SUM(C2:C20)</f>
        <v>23942103867</v>
      </c>
      <c r="D21" s="9">
        <f>SUM(D2:D20)</f>
        <v>2029165316</v>
      </c>
      <c r="E21" s="9">
        <f>SUM(E2:E20)</f>
        <v>31866479199</v>
      </c>
      <c r="F21" s="9">
        <f>SUM(F2:F20)</f>
        <v>13</v>
      </c>
      <c r="H21" s="9" t="s">
        <v>5</v>
      </c>
      <c r="I21" s="9">
        <f>SUM(I2:I20)</f>
        <v>1072.138823</v>
      </c>
      <c r="J21" s="9">
        <f>SUM(J2:J20)</f>
        <v>23942.103867000002</v>
      </c>
      <c r="K21" s="9">
        <f>SUM(K2:K20)</f>
        <v>2029.1653160000005</v>
      </c>
      <c r="L21" s="9">
        <f>SUM(L2:L20)</f>
        <v>31866.479199000001</v>
      </c>
      <c r="M21" s="9">
        <f>SUM(M2:M20)</f>
        <v>13</v>
      </c>
    </row>
    <row r="24" spans="1:13" x14ac:dyDescent="0.25">
      <c r="A24" t="s">
        <v>26</v>
      </c>
    </row>
    <row r="25" spans="1:13" ht="15.75" thickBot="1" x14ac:dyDescent="0.3"/>
    <row r="26" spans="1:13" x14ac:dyDescent="0.25">
      <c r="A26" s="7" t="s">
        <v>27</v>
      </c>
      <c r="B26" s="7"/>
    </row>
    <row r="27" spans="1:13" x14ac:dyDescent="0.25">
      <c r="A27" s="4" t="s">
        <v>28</v>
      </c>
      <c r="B27" s="4">
        <v>0.88118468811789719</v>
      </c>
    </row>
    <row r="28" spans="1:13" x14ac:dyDescent="0.25">
      <c r="A28" s="4" t="s">
        <v>29</v>
      </c>
      <c r="B28" s="4">
        <v>0.77648645457343579</v>
      </c>
    </row>
    <row r="29" spans="1:13" x14ac:dyDescent="0.25">
      <c r="A29" s="4" t="s">
        <v>30</v>
      </c>
      <c r="B29" s="4">
        <v>0.71262544159441743</v>
      </c>
    </row>
    <row r="30" spans="1:13" x14ac:dyDescent="0.25">
      <c r="A30" s="4" t="s">
        <v>31</v>
      </c>
      <c r="B30" s="4">
        <v>0.97958958123206219</v>
      </c>
    </row>
    <row r="31" spans="1:13" ht="15.75" thickBot="1" x14ac:dyDescent="0.3">
      <c r="A31" s="5" t="s">
        <v>32</v>
      </c>
      <c r="B31" s="5">
        <v>19</v>
      </c>
    </row>
    <row r="33" spans="1:9" ht="15.75" thickBot="1" x14ac:dyDescent="0.3">
      <c r="A33" t="s">
        <v>33</v>
      </c>
    </row>
    <row r="34" spans="1:9" x14ac:dyDescent="0.25">
      <c r="A34" s="6"/>
      <c r="B34" s="6" t="s">
        <v>37</v>
      </c>
      <c r="C34" s="6" t="s">
        <v>38</v>
      </c>
      <c r="D34" s="6" t="s">
        <v>39</v>
      </c>
      <c r="E34" s="6" t="s">
        <v>40</v>
      </c>
      <c r="F34" s="6" t="s">
        <v>41</v>
      </c>
    </row>
    <row r="35" spans="1:9" x14ac:dyDescent="0.25">
      <c r="A35" s="4" t="s">
        <v>34</v>
      </c>
      <c r="B35" s="4">
        <v>4</v>
      </c>
      <c r="C35" s="4">
        <v>46.670922690677017</v>
      </c>
      <c r="D35" s="4">
        <v>11.667730672669254</v>
      </c>
      <c r="E35" s="4">
        <v>12.159006228550613</v>
      </c>
      <c r="F35" s="4">
        <v>1.7935059770151612E-4</v>
      </c>
    </row>
    <row r="36" spans="1:9" x14ac:dyDescent="0.25">
      <c r="A36" s="4" t="s">
        <v>35</v>
      </c>
      <c r="B36" s="4">
        <v>14</v>
      </c>
      <c r="C36" s="4">
        <v>13.434340467217698</v>
      </c>
      <c r="D36" s="4">
        <v>0.95959574765840705</v>
      </c>
      <c r="E36" s="4"/>
      <c r="F36" s="4"/>
    </row>
    <row r="37" spans="1:9" ht="15.75" thickBot="1" x14ac:dyDescent="0.3">
      <c r="A37" s="5" t="s">
        <v>5</v>
      </c>
      <c r="B37" s="5">
        <v>18</v>
      </c>
      <c r="C37" s="5">
        <v>60.105263157894711</v>
      </c>
      <c r="D37" s="5"/>
      <c r="E37" s="5"/>
      <c r="F37" s="5"/>
    </row>
    <row r="38" spans="1:9" ht="15.75" thickBot="1" x14ac:dyDescent="0.3"/>
    <row r="39" spans="1:9" x14ac:dyDescent="0.25">
      <c r="A39" s="6"/>
      <c r="B39" s="6" t="s">
        <v>42</v>
      </c>
      <c r="C39" s="6" t="s">
        <v>31</v>
      </c>
      <c r="D39" s="6" t="s">
        <v>43</v>
      </c>
      <c r="E39" s="6" t="s">
        <v>44</v>
      </c>
      <c r="F39" s="6" t="s">
        <v>45</v>
      </c>
      <c r="G39" s="6" t="s">
        <v>46</v>
      </c>
      <c r="H39" s="6" t="s">
        <v>47</v>
      </c>
      <c r="I39" s="6" t="s">
        <v>48</v>
      </c>
    </row>
    <row r="40" spans="1:9" x14ac:dyDescent="0.25">
      <c r="A40" s="4" t="s">
        <v>36</v>
      </c>
      <c r="B40" s="4">
        <v>-0.10066808657270704</v>
      </c>
      <c r="C40" s="4">
        <v>0.35178943092935583</v>
      </c>
      <c r="D40" s="4">
        <v>-0.28616006543108052</v>
      </c>
      <c r="E40" s="4">
        <v>0.77894631444820572</v>
      </c>
      <c r="F40" s="4">
        <v>-0.85518137498016933</v>
      </c>
      <c r="G40" s="4">
        <v>0.65384520183475536</v>
      </c>
      <c r="H40" s="4">
        <v>-0.85518137498016933</v>
      </c>
      <c r="I40" s="4">
        <v>0.65384520183475536</v>
      </c>
    </row>
    <row r="41" spans="1:9" x14ac:dyDescent="0.25">
      <c r="A41" s="4" t="s">
        <v>1</v>
      </c>
      <c r="B41" s="4">
        <v>-1.8445262267176974E-4</v>
      </c>
      <c r="C41" s="4">
        <v>2.6947454664654688E-3</v>
      </c>
      <c r="D41" s="4">
        <v>-6.8448996377273752E-2</v>
      </c>
      <c r="E41" s="4">
        <v>0.94639624098748987</v>
      </c>
      <c r="F41" s="4">
        <v>-5.9641068264737612E-3</v>
      </c>
      <c r="G41" s="4">
        <v>5.5952015811302214E-3</v>
      </c>
      <c r="H41" s="4">
        <v>-5.9641068264737612E-3</v>
      </c>
      <c r="I41" s="4">
        <v>5.5952015811302214E-3</v>
      </c>
    </row>
    <row r="42" spans="1:9" x14ac:dyDescent="0.25">
      <c r="A42" s="4" t="s">
        <v>49</v>
      </c>
      <c r="B42" s="4">
        <v>5.0342483761291038E-4</v>
      </c>
      <c r="C42" s="4">
        <v>2.748638579112051E-4</v>
      </c>
      <c r="D42" s="4">
        <v>1.8315425004896133</v>
      </c>
      <c r="E42" s="4">
        <v>8.8378602602768683E-2</v>
      </c>
      <c r="F42" s="4">
        <v>-8.6099505824773197E-5</v>
      </c>
      <c r="G42" s="4">
        <v>1.092949181050594E-3</v>
      </c>
      <c r="H42" s="4">
        <v>-8.6099505824773197E-5</v>
      </c>
      <c r="I42" s="4">
        <v>1.092949181050594E-3</v>
      </c>
    </row>
    <row r="43" spans="1:9" x14ac:dyDescent="0.25">
      <c r="A43" s="4" t="s">
        <v>2</v>
      </c>
      <c r="B43" s="4">
        <v>4.6495334554816472E-3</v>
      </c>
      <c r="C43" s="4">
        <v>2.8505367606608983E-3</v>
      </c>
      <c r="D43" s="4">
        <v>1.6311080494200154</v>
      </c>
      <c r="E43" s="4">
        <v>0.12515057547462308</v>
      </c>
      <c r="F43" s="4">
        <v>-1.4642598422041882E-3</v>
      </c>
      <c r="G43" s="4">
        <v>1.0763326753167483E-2</v>
      </c>
      <c r="H43" s="4">
        <v>-1.4642598422041882E-3</v>
      </c>
      <c r="I43" s="4">
        <v>1.0763326753167483E-2</v>
      </c>
    </row>
    <row r="44" spans="1:9" ht="15.75" thickBot="1" x14ac:dyDescent="0.3">
      <c r="A44" s="5" t="s">
        <v>3</v>
      </c>
      <c r="B44" s="5">
        <v>-2.0012469128842503E-4</v>
      </c>
      <c r="C44" s="5">
        <v>3.8628690884510405E-4</v>
      </c>
      <c r="D44" s="5">
        <v>-0.51807267268452106</v>
      </c>
      <c r="E44" s="5">
        <v>0.61249738107568885</v>
      </c>
      <c r="F44" s="5">
        <v>-1.0286277110963227E-3</v>
      </c>
      <c r="G44" s="5">
        <v>6.2837832851947255E-4</v>
      </c>
      <c r="H44" s="5">
        <v>-1.0286277110963227E-3</v>
      </c>
      <c r="I44" s="5">
        <v>6.2837832851947255E-4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K45" sqref="K45"/>
    </sheetView>
  </sheetViews>
  <sheetFormatPr defaultRowHeight="15" x14ac:dyDescent="0.25"/>
  <cols>
    <col min="1" max="1" width="25.28515625" bestFit="1" customWidth="1"/>
    <col min="2" max="2" width="12.140625" bestFit="1" customWidth="1"/>
    <col min="3" max="3" width="14.5703125" bestFit="1" customWidth="1"/>
    <col min="4" max="4" width="11.140625" bestFit="1" customWidth="1"/>
    <col min="5" max="5" width="12" bestFit="1" customWidth="1"/>
    <col min="6" max="6" width="13.42578125" bestFit="1" customWidth="1"/>
    <col min="7" max="7" width="12.7109375" bestFit="1" customWidth="1"/>
    <col min="8" max="8" width="25.28515625" bestFit="1" customWidth="1"/>
    <col min="9" max="9" width="12" bestFit="1" customWidth="1"/>
    <col min="10" max="10" width="10" bestFit="1" customWidth="1"/>
    <col min="11" max="11" width="11" bestFit="1" customWidth="1"/>
    <col min="12" max="12" width="12" bestFit="1" customWidth="1"/>
  </cols>
  <sheetData>
    <row r="1" spans="1:13" ht="16.5" thickTop="1" thickBo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25</v>
      </c>
      <c r="H1" s="2" t="s">
        <v>4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25</v>
      </c>
    </row>
    <row r="2" spans="1:13" ht="15.75" thickTop="1" x14ac:dyDescent="0.25">
      <c r="A2" s="3" t="s">
        <v>6</v>
      </c>
      <c r="B2">
        <v>1692513000</v>
      </c>
      <c r="C2">
        <v>14390100</v>
      </c>
      <c r="D2">
        <v>167713200</v>
      </c>
      <c r="E2">
        <v>600045300</v>
      </c>
      <c r="F2">
        <v>0</v>
      </c>
      <c r="H2" s="3" t="s">
        <v>6</v>
      </c>
      <c r="I2">
        <f>B2/1000000</f>
        <v>1692.5129999999999</v>
      </c>
      <c r="J2">
        <f>C$2/1000000</f>
        <v>14.3901</v>
      </c>
      <c r="K2">
        <f>D2/1000000</f>
        <v>167.7132</v>
      </c>
      <c r="L2">
        <f>E2/1000000</f>
        <v>600.0453</v>
      </c>
      <c r="M2">
        <v>0</v>
      </c>
    </row>
    <row r="3" spans="1:13" x14ac:dyDescent="0.25">
      <c r="A3" s="3" t="s">
        <v>7</v>
      </c>
      <c r="B3">
        <v>1541854800</v>
      </c>
      <c r="C3">
        <v>16278300</v>
      </c>
      <c r="D3">
        <v>492210000</v>
      </c>
      <c r="E3">
        <v>2342673900</v>
      </c>
      <c r="F3">
        <v>0</v>
      </c>
      <c r="H3" s="3" t="s">
        <v>7</v>
      </c>
      <c r="I3">
        <f t="shared" ref="I3:I20" si="0">B3/1000000</f>
        <v>1541.8548000000001</v>
      </c>
      <c r="J3">
        <f t="shared" ref="J3:J20" si="1">C3/1000000</f>
        <v>16.278300000000002</v>
      </c>
      <c r="K3">
        <f t="shared" ref="K3:K20" si="2">D3/1000000</f>
        <v>492.21</v>
      </c>
      <c r="L3">
        <f t="shared" ref="L3:L20" si="3">E3/1000000</f>
        <v>2342.6738999999998</v>
      </c>
      <c r="M3">
        <v>0</v>
      </c>
    </row>
    <row r="4" spans="1:13" x14ac:dyDescent="0.25">
      <c r="A4" s="3" t="s">
        <v>8</v>
      </c>
      <c r="B4">
        <v>13239927900</v>
      </c>
      <c r="C4">
        <v>361534500</v>
      </c>
      <c r="D4">
        <v>1798488000</v>
      </c>
      <c r="E4">
        <v>7137090900</v>
      </c>
      <c r="F4">
        <v>1</v>
      </c>
      <c r="H4" s="3" t="s">
        <v>8</v>
      </c>
      <c r="I4">
        <f t="shared" si="0"/>
        <v>13239.927900000001</v>
      </c>
      <c r="J4">
        <f t="shared" si="1"/>
        <v>361.53449999999998</v>
      </c>
      <c r="K4">
        <f t="shared" si="2"/>
        <v>1798.4880000000001</v>
      </c>
      <c r="L4">
        <f t="shared" si="3"/>
        <v>7137.0909000000001</v>
      </c>
      <c r="M4">
        <v>1</v>
      </c>
    </row>
    <row r="5" spans="1:13" x14ac:dyDescent="0.25">
      <c r="A5" s="3" t="s">
        <v>9</v>
      </c>
      <c r="B5">
        <v>55947600</v>
      </c>
      <c r="C5">
        <v>7610400</v>
      </c>
      <c r="D5">
        <v>14859000</v>
      </c>
      <c r="E5">
        <v>846003600</v>
      </c>
      <c r="F5">
        <v>1</v>
      </c>
      <c r="H5" s="3" t="s">
        <v>9</v>
      </c>
      <c r="I5">
        <f t="shared" si="0"/>
        <v>55.947600000000001</v>
      </c>
      <c r="J5">
        <f t="shared" si="1"/>
        <v>7.6104000000000003</v>
      </c>
      <c r="K5">
        <f t="shared" si="2"/>
        <v>14.859</v>
      </c>
      <c r="L5">
        <f t="shared" si="3"/>
        <v>846.00360000000001</v>
      </c>
      <c r="M5">
        <v>1</v>
      </c>
    </row>
    <row r="6" spans="1:13" x14ac:dyDescent="0.25">
      <c r="A6" s="3" t="s">
        <v>10</v>
      </c>
      <c r="B6">
        <v>0</v>
      </c>
      <c r="C6">
        <v>3989700</v>
      </c>
      <c r="D6">
        <v>45609300</v>
      </c>
      <c r="E6">
        <v>709200900</v>
      </c>
      <c r="F6">
        <v>0</v>
      </c>
      <c r="H6" s="3" t="s">
        <v>10</v>
      </c>
      <c r="I6">
        <f t="shared" si="0"/>
        <v>0</v>
      </c>
      <c r="J6">
        <f t="shared" si="1"/>
        <v>3.9897</v>
      </c>
      <c r="K6">
        <f t="shared" si="2"/>
        <v>45.609299999999998</v>
      </c>
      <c r="L6">
        <f t="shared" si="3"/>
        <v>709.20090000000005</v>
      </c>
      <c r="M6">
        <v>0</v>
      </c>
    </row>
    <row r="7" spans="1:13" x14ac:dyDescent="0.25">
      <c r="A7" s="3" t="s">
        <v>11</v>
      </c>
      <c r="B7">
        <v>752128200</v>
      </c>
      <c r="C7">
        <v>3053700</v>
      </c>
      <c r="D7">
        <v>193915800</v>
      </c>
      <c r="E7">
        <v>1222413300</v>
      </c>
      <c r="F7">
        <v>3</v>
      </c>
      <c r="H7" s="3" t="s">
        <v>11</v>
      </c>
      <c r="I7">
        <f t="shared" si="0"/>
        <v>752.12819999999999</v>
      </c>
      <c r="J7">
        <f t="shared" si="1"/>
        <v>3.0537000000000001</v>
      </c>
      <c r="K7">
        <f t="shared" si="2"/>
        <v>193.91579999999999</v>
      </c>
      <c r="L7">
        <f t="shared" si="3"/>
        <v>1222.4132999999999</v>
      </c>
      <c r="M7">
        <v>3</v>
      </c>
    </row>
    <row r="8" spans="1:13" x14ac:dyDescent="0.25">
      <c r="A8" s="3" t="s">
        <v>12</v>
      </c>
      <c r="B8">
        <v>100413900</v>
      </c>
      <c r="C8">
        <v>2290500</v>
      </c>
      <c r="D8">
        <v>18208800</v>
      </c>
      <c r="E8">
        <v>137300400</v>
      </c>
      <c r="F8">
        <v>0</v>
      </c>
      <c r="H8" s="3" t="s">
        <v>12</v>
      </c>
      <c r="I8">
        <f t="shared" si="0"/>
        <v>100.4139</v>
      </c>
      <c r="J8">
        <f t="shared" si="1"/>
        <v>2.2905000000000002</v>
      </c>
      <c r="K8">
        <f t="shared" si="2"/>
        <v>18.2088</v>
      </c>
      <c r="L8">
        <f t="shared" si="3"/>
        <v>137.3004</v>
      </c>
      <c r="M8">
        <v>0</v>
      </c>
    </row>
    <row r="9" spans="1:13" x14ac:dyDescent="0.25">
      <c r="A9" s="3" t="s">
        <v>13</v>
      </c>
      <c r="B9">
        <v>100413900</v>
      </c>
      <c r="C9">
        <v>2290500</v>
      </c>
      <c r="D9">
        <v>18208800</v>
      </c>
      <c r="E9">
        <v>137300400</v>
      </c>
      <c r="F9">
        <v>0</v>
      </c>
      <c r="H9" s="3" t="s">
        <v>13</v>
      </c>
      <c r="I9">
        <f t="shared" si="0"/>
        <v>100.4139</v>
      </c>
      <c r="J9">
        <f t="shared" si="1"/>
        <v>2.2905000000000002</v>
      </c>
      <c r="K9">
        <f t="shared" si="2"/>
        <v>18.2088</v>
      </c>
      <c r="L9">
        <f t="shared" si="3"/>
        <v>137.3004</v>
      </c>
      <c r="M9">
        <v>0</v>
      </c>
    </row>
    <row r="10" spans="1:13" x14ac:dyDescent="0.25">
      <c r="A10" s="3" t="s">
        <v>14</v>
      </c>
      <c r="B10">
        <v>1353547800</v>
      </c>
      <c r="C10">
        <v>63353700</v>
      </c>
      <c r="D10">
        <v>183914100</v>
      </c>
      <c r="E10">
        <v>1089158400</v>
      </c>
      <c r="F10">
        <v>0</v>
      </c>
      <c r="H10" s="3" t="s">
        <v>14</v>
      </c>
      <c r="I10">
        <f t="shared" si="0"/>
        <v>1353.5478000000001</v>
      </c>
      <c r="J10">
        <f t="shared" si="1"/>
        <v>63.353700000000003</v>
      </c>
      <c r="K10">
        <f t="shared" si="2"/>
        <v>183.91409999999999</v>
      </c>
      <c r="L10">
        <f t="shared" si="3"/>
        <v>1089.1584</v>
      </c>
      <c r="M10">
        <v>0</v>
      </c>
    </row>
    <row r="11" spans="1:13" x14ac:dyDescent="0.25">
      <c r="A11" s="3" t="s">
        <v>15</v>
      </c>
      <c r="B11">
        <v>28891800</v>
      </c>
      <c r="C11">
        <v>34681500</v>
      </c>
      <c r="D11">
        <v>1336518000</v>
      </c>
      <c r="E11">
        <v>1665306900</v>
      </c>
      <c r="F11">
        <v>0</v>
      </c>
      <c r="H11" s="3" t="s">
        <v>15</v>
      </c>
      <c r="I11">
        <f t="shared" si="0"/>
        <v>28.8918</v>
      </c>
      <c r="J11">
        <f t="shared" si="1"/>
        <v>34.6815</v>
      </c>
      <c r="K11">
        <f t="shared" si="2"/>
        <v>1336.518</v>
      </c>
      <c r="L11">
        <f t="shared" si="3"/>
        <v>1665.3069</v>
      </c>
      <c r="M11">
        <v>0</v>
      </c>
    </row>
    <row r="12" spans="1:13" x14ac:dyDescent="0.25">
      <c r="A12" s="3" t="s">
        <v>16</v>
      </c>
      <c r="B12">
        <v>995314500</v>
      </c>
      <c r="C12">
        <v>146444400</v>
      </c>
      <c r="D12">
        <v>790821900</v>
      </c>
      <c r="E12">
        <v>3475050300</v>
      </c>
      <c r="F12">
        <v>1</v>
      </c>
      <c r="H12" s="3" t="s">
        <v>16</v>
      </c>
      <c r="I12">
        <f t="shared" si="0"/>
        <v>995.31449999999995</v>
      </c>
      <c r="J12">
        <f t="shared" si="1"/>
        <v>146.4444</v>
      </c>
      <c r="K12">
        <f t="shared" si="2"/>
        <v>790.82190000000003</v>
      </c>
      <c r="L12">
        <f t="shared" si="3"/>
        <v>3475.0502999999999</v>
      </c>
      <c r="M12">
        <v>1</v>
      </c>
    </row>
    <row r="13" spans="1:13" x14ac:dyDescent="0.25">
      <c r="A13" s="3" t="s">
        <v>17</v>
      </c>
      <c r="B13">
        <v>1439774100</v>
      </c>
      <c r="C13">
        <v>12049200</v>
      </c>
      <c r="D13">
        <v>1039256100</v>
      </c>
      <c r="E13">
        <v>1506657600</v>
      </c>
      <c r="F13">
        <v>0</v>
      </c>
      <c r="H13" s="3" t="s">
        <v>17</v>
      </c>
      <c r="I13">
        <f t="shared" si="0"/>
        <v>1439.7741000000001</v>
      </c>
      <c r="J13">
        <f t="shared" si="1"/>
        <v>12.049200000000001</v>
      </c>
      <c r="K13">
        <f t="shared" si="2"/>
        <v>1039.2561000000001</v>
      </c>
      <c r="L13">
        <f t="shared" si="3"/>
        <v>1506.6576</v>
      </c>
      <c r="M13">
        <v>0</v>
      </c>
    </row>
    <row r="14" spans="1:13" x14ac:dyDescent="0.25">
      <c r="A14" s="3" t="s">
        <v>18</v>
      </c>
      <c r="B14">
        <v>373141800</v>
      </c>
      <c r="C14">
        <v>29114100</v>
      </c>
      <c r="D14">
        <v>232082100</v>
      </c>
      <c r="E14">
        <v>178644600</v>
      </c>
      <c r="F14">
        <v>0</v>
      </c>
      <c r="H14" s="3" t="s">
        <v>18</v>
      </c>
      <c r="I14">
        <f t="shared" si="0"/>
        <v>373.14179999999999</v>
      </c>
      <c r="J14">
        <f t="shared" si="1"/>
        <v>29.114100000000001</v>
      </c>
      <c r="K14">
        <f t="shared" si="2"/>
        <v>232.0821</v>
      </c>
      <c r="L14">
        <f t="shared" si="3"/>
        <v>178.6446</v>
      </c>
      <c r="M14">
        <v>0</v>
      </c>
    </row>
    <row r="15" spans="1:13" x14ac:dyDescent="0.25">
      <c r="A15" s="3" t="s">
        <v>19</v>
      </c>
      <c r="B15">
        <v>942154200</v>
      </c>
      <c r="C15">
        <v>96064200</v>
      </c>
      <c r="D15">
        <v>158342400</v>
      </c>
      <c r="E15">
        <v>3356817300</v>
      </c>
      <c r="F15">
        <v>3</v>
      </c>
      <c r="H15" s="3" t="s">
        <v>19</v>
      </c>
      <c r="I15">
        <f t="shared" si="0"/>
        <v>942.15419999999995</v>
      </c>
      <c r="J15">
        <f t="shared" si="1"/>
        <v>96.0642</v>
      </c>
      <c r="K15">
        <f t="shared" si="2"/>
        <v>158.3424</v>
      </c>
      <c r="L15">
        <f t="shared" si="3"/>
        <v>3356.8173000000002</v>
      </c>
      <c r="M15">
        <v>3</v>
      </c>
    </row>
    <row r="16" spans="1:13" x14ac:dyDescent="0.25">
      <c r="A16" s="3" t="s">
        <v>20</v>
      </c>
      <c r="B16">
        <v>319671900</v>
      </c>
      <c r="C16">
        <v>257</v>
      </c>
      <c r="D16">
        <v>28449900</v>
      </c>
      <c r="E16">
        <v>290862900</v>
      </c>
      <c r="F16">
        <v>0</v>
      </c>
      <c r="H16" s="3" t="s">
        <v>20</v>
      </c>
      <c r="I16">
        <f t="shared" si="0"/>
        <v>319.67189999999999</v>
      </c>
      <c r="J16">
        <f t="shared" si="1"/>
        <v>2.5700000000000001E-4</v>
      </c>
      <c r="K16">
        <f t="shared" si="2"/>
        <v>28.4499</v>
      </c>
      <c r="L16">
        <f t="shared" si="3"/>
        <v>290.86290000000002</v>
      </c>
      <c r="M16">
        <v>0</v>
      </c>
    </row>
    <row r="17" spans="1:13" x14ac:dyDescent="0.25">
      <c r="A17" s="3" t="s">
        <v>21</v>
      </c>
      <c r="B17">
        <v>99050400</v>
      </c>
      <c r="C17">
        <v>900</v>
      </c>
      <c r="D17">
        <v>0</v>
      </c>
      <c r="E17">
        <v>532957500</v>
      </c>
      <c r="F17">
        <v>1</v>
      </c>
      <c r="H17" s="3" t="s">
        <v>21</v>
      </c>
      <c r="I17">
        <f t="shared" si="0"/>
        <v>99.050399999999996</v>
      </c>
      <c r="J17">
        <f t="shared" si="1"/>
        <v>8.9999999999999998E-4</v>
      </c>
      <c r="K17">
        <f t="shared" si="2"/>
        <v>0</v>
      </c>
      <c r="L17">
        <f t="shared" si="3"/>
        <v>532.95749999999998</v>
      </c>
      <c r="M17">
        <v>1</v>
      </c>
    </row>
    <row r="18" spans="1:13" x14ac:dyDescent="0.25">
      <c r="A18" s="3" t="s">
        <v>22</v>
      </c>
      <c r="B18">
        <v>6358500</v>
      </c>
      <c r="C18">
        <v>5060700</v>
      </c>
      <c r="D18">
        <v>339638400</v>
      </c>
      <c r="E18">
        <v>323117100</v>
      </c>
      <c r="F18">
        <v>0</v>
      </c>
      <c r="H18" s="3" t="s">
        <v>22</v>
      </c>
      <c r="I18">
        <f t="shared" si="0"/>
        <v>6.3585000000000003</v>
      </c>
      <c r="J18">
        <f t="shared" si="1"/>
        <v>5.0606999999999998</v>
      </c>
      <c r="K18">
        <f t="shared" si="2"/>
        <v>339.63839999999999</v>
      </c>
      <c r="L18">
        <f t="shared" si="3"/>
        <v>323.11709999999999</v>
      </c>
      <c r="M18">
        <v>0</v>
      </c>
    </row>
    <row r="19" spans="1:13" x14ac:dyDescent="0.25">
      <c r="A19" s="3" t="s">
        <v>23</v>
      </c>
      <c r="B19">
        <v>161100</v>
      </c>
      <c r="C19">
        <v>2891700</v>
      </c>
      <c r="D19">
        <v>388395000</v>
      </c>
      <c r="E19">
        <v>1225572300</v>
      </c>
      <c r="F19">
        <v>0</v>
      </c>
      <c r="H19" s="3" t="s">
        <v>23</v>
      </c>
      <c r="I19">
        <f t="shared" si="0"/>
        <v>0.16109999999999999</v>
      </c>
      <c r="J19">
        <f t="shared" si="1"/>
        <v>2.8917000000000002</v>
      </c>
      <c r="K19">
        <f t="shared" si="2"/>
        <v>388.39499999999998</v>
      </c>
      <c r="L19">
        <f t="shared" si="3"/>
        <v>1225.5723</v>
      </c>
      <c r="M19">
        <v>0</v>
      </c>
    </row>
    <row r="20" spans="1:13" x14ac:dyDescent="0.25">
      <c r="A20" s="3" t="s">
        <v>24</v>
      </c>
      <c r="B20">
        <v>477060300</v>
      </c>
      <c r="C20">
        <v>30626100</v>
      </c>
      <c r="D20">
        <v>55118700</v>
      </c>
      <c r="E20">
        <v>137811600</v>
      </c>
      <c r="F20">
        <v>0</v>
      </c>
      <c r="H20" s="3" t="s">
        <v>24</v>
      </c>
      <c r="I20">
        <f t="shared" si="0"/>
        <v>477.06029999999998</v>
      </c>
      <c r="J20">
        <f t="shared" si="1"/>
        <v>30.626100000000001</v>
      </c>
      <c r="K20">
        <f t="shared" si="2"/>
        <v>55.118699999999997</v>
      </c>
      <c r="L20">
        <f t="shared" si="3"/>
        <v>137.8116</v>
      </c>
      <c r="M20">
        <v>0</v>
      </c>
    </row>
    <row r="21" spans="1:13" x14ac:dyDescent="0.25">
      <c r="A21" s="9"/>
      <c r="B21" s="9">
        <f>SUM(B2:B20)</f>
        <v>23518325700</v>
      </c>
      <c r="C21" s="9">
        <f>SUM(C2:C20)</f>
        <v>831724457</v>
      </c>
      <c r="D21" s="9">
        <f>SUM(D2:D20)</f>
        <v>7301749500</v>
      </c>
      <c r="E21" s="9">
        <f>SUM(E2:E20)</f>
        <v>26913985200</v>
      </c>
      <c r="F21" s="9">
        <f>SUM(F2:F20)</f>
        <v>10</v>
      </c>
      <c r="H21" s="9"/>
      <c r="I21" s="9">
        <f>SUM(I2:I20)</f>
        <v>23518.325700000005</v>
      </c>
      <c r="J21" s="9">
        <f>SUM(J2:J20)</f>
        <v>831.72445700000014</v>
      </c>
      <c r="K21" s="9">
        <f>SUM(K2:K20)</f>
        <v>7301.749499999999</v>
      </c>
      <c r="L21" s="9">
        <f>SUM(L2:L20)</f>
        <v>26913.985199999996</v>
      </c>
      <c r="M21" s="9">
        <f>SUM(M2:M20)</f>
        <v>10</v>
      </c>
    </row>
    <row r="24" spans="1:13" x14ac:dyDescent="0.25">
      <c r="A24" t="s">
        <v>26</v>
      </c>
    </row>
    <row r="25" spans="1:13" ht="15.75" thickBot="1" x14ac:dyDescent="0.3"/>
    <row r="26" spans="1:13" x14ac:dyDescent="0.25">
      <c r="A26" s="7" t="s">
        <v>27</v>
      </c>
      <c r="B26" s="7"/>
    </row>
    <row r="27" spans="1:13" x14ac:dyDescent="0.25">
      <c r="A27" s="4" t="s">
        <v>28</v>
      </c>
      <c r="B27" s="4">
        <v>0.69964096754615757</v>
      </c>
    </row>
    <row r="28" spans="1:13" x14ac:dyDescent="0.25">
      <c r="A28" s="4" t="s">
        <v>29</v>
      </c>
      <c r="B28" s="4">
        <v>0.48949748346892352</v>
      </c>
    </row>
    <row r="29" spans="1:13" x14ac:dyDescent="0.25">
      <c r="A29" s="4" t="s">
        <v>30</v>
      </c>
      <c r="B29" s="4">
        <v>0.34363962160290168</v>
      </c>
    </row>
    <row r="30" spans="1:13" x14ac:dyDescent="0.25">
      <c r="A30" s="4" t="s">
        <v>31</v>
      </c>
      <c r="B30" s="4">
        <v>0.78121699992109939</v>
      </c>
    </row>
    <row r="31" spans="1:13" ht="15.75" thickBot="1" x14ac:dyDescent="0.3">
      <c r="A31" s="5" t="s">
        <v>32</v>
      </c>
      <c r="B31" s="5">
        <v>19</v>
      </c>
    </row>
    <row r="33" spans="1:9" ht="15.75" thickBot="1" x14ac:dyDescent="0.3">
      <c r="A33" t="s">
        <v>33</v>
      </c>
    </row>
    <row r="34" spans="1:9" x14ac:dyDescent="0.25">
      <c r="A34" s="6"/>
      <c r="B34" s="6" t="s">
        <v>37</v>
      </c>
      <c r="C34" s="6" t="s">
        <v>38</v>
      </c>
      <c r="D34" s="6" t="s">
        <v>39</v>
      </c>
      <c r="E34" s="6" t="s">
        <v>40</v>
      </c>
      <c r="F34" s="6" t="s">
        <v>41</v>
      </c>
    </row>
    <row r="35" spans="1:9" x14ac:dyDescent="0.25">
      <c r="A35" s="4" t="s">
        <v>34</v>
      </c>
      <c r="B35" s="4">
        <v>4</v>
      </c>
      <c r="C35" s="4">
        <v>8.1926420917430356</v>
      </c>
      <c r="D35" s="4">
        <v>2.0481605229357589</v>
      </c>
      <c r="E35" s="4">
        <v>3.3559897094786209</v>
      </c>
      <c r="F35" s="4">
        <v>3.9998522682905963E-2</v>
      </c>
    </row>
    <row r="36" spans="1:9" x14ac:dyDescent="0.25">
      <c r="A36" s="4" t="s">
        <v>35</v>
      </c>
      <c r="B36" s="4">
        <v>14</v>
      </c>
      <c r="C36" s="4">
        <v>8.5442000135201219</v>
      </c>
      <c r="D36" s="4">
        <v>0.61030000096572301</v>
      </c>
      <c r="E36" s="4"/>
      <c r="F36" s="4"/>
    </row>
    <row r="37" spans="1:9" ht="15.75" thickBot="1" x14ac:dyDescent="0.3">
      <c r="A37" s="5" t="s">
        <v>5</v>
      </c>
      <c r="B37" s="5">
        <v>18</v>
      </c>
      <c r="C37" s="5">
        <v>16.736842105263158</v>
      </c>
      <c r="D37" s="5"/>
      <c r="E37" s="5"/>
      <c r="F37" s="5"/>
    </row>
    <row r="38" spans="1:9" ht="15.75" thickBot="1" x14ac:dyDescent="0.3"/>
    <row r="39" spans="1:9" x14ac:dyDescent="0.25">
      <c r="A39" s="6"/>
      <c r="B39" s="6" t="s">
        <v>42</v>
      </c>
      <c r="C39" s="6" t="s">
        <v>31</v>
      </c>
      <c r="D39" s="6" t="s">
        <v>43</v>
      </c>
      <c r="E39" s="6" t="s">
        <v>44</v>
      </c>
      <c r="F39" s="6" t="s">
        <v>45</v>
      </c>
      <c r="G39" s="6" t="s">
        <v>46</v>
      </c>
      <c r="H39" s="6" t="s">
        <v>47</v>
      </c>
      <c r="I39" s="6" t="s">
        <v>48</v>
      </c>
    </row>
    <row r="40" spans="1:9" x14ac:dyDescent="0.25">
      <c r="A40" s="4" t="s">
        <v>36</v>
      </c>
      <c r="B40" s="4">
        <v>0.10972186089757163</v>
      </c>
      <c r="C40" s="4">
        <v>0.26964535437257414</v>
      </c>
      <c r="D40" s="4">
        <v>0.40691174210243147</v>
      </c>
      <c r="E40" s="4">
        <v>0.69022565491623622</v>
      </c>
      <c r="F40" s="4">
        <v>-0.46860990561960436</v>
      </c>
      <c r="G40" s="4">
        <v>0.68805362741474763</v>
      </c>
      <c r="H40" s="4">
        <v>-0.46860990561960436</v>
      </c>
      <c r="I40" s="4">
        <v>0.68805362741474763</v>
      </c>
    </row>
    <row r="41" spans="1:9" x14ac:dyDescent="0.25">
      <c r="A41" s="4" t="s">
        <v>0</v>
      </c>
      <c r="B41" s="4">
        <v>-1.1314420663375045E-4</v>
      </c>
      <c r="C41" s="4">
        <v>1.5320320715034996E-4</v>
      </c>
      <c r="D41" s="4">
        <v>-0.73852374723926917</v>
      </c>
      <c r="E41" s="4">
        <v>0.47239626002676982</v>
      </c>
      <c r="F41" s="4">
        <v>-4.417324058761348E-4</v>
      </c>
      <c r="G41" s="4">
        <v>2.1544399260863391E-4</v>
      </c>
      <c r="H41" s="4">
        <v>-4.417324058761348E-4</v>
      </c>
      <c r="I41" s="4">
        <v>2.1544399260863391E-4</v>
      </c>
    </row>
    <row r="42" spans="1:9" x14ac:dyDescent="0.25">
      <c r="A42" s="4" t="s">
        <v>1</v>
      </c>
      <c r="B42" s="4">
        <v>-4.7073957303577696E-3</v>
      </c>
      <c r="C42" s="4">
        <v>7.3652302846351483E-3</v>
      </c>
      <c r="D42" s="4">
        <v>-0.63913761667140601</v>
      </c>
      <c r="E42" s="4">
        <v>0.5330519255480799</v>
      </c>
      <c r="F42" s="4">
        <v>-2.0504243598292296E-2</v>
      </c>
      <c r="G42" s="4">
        <v>1.1089452137576755E-2</v>
      </c>
      <c r="H42" s="4">
        <v>-2.0504243598292296E-2</v>
      </c>
      <c r="I42" s="4">
        <v>1.1089452137576755E-2</v>
      </c>
    </row>
    <row r="43" spans="1:9" x14ac:dyDescent="0.25">
      <c r="A43" s="4" t="s">
        <v>2</v>
      </c>
      <c r="B43" s="4">
        <v>-1.3663706988642711E-3</v>
      </c>
      <c r="C43" s="4">
        <v>5.732672052397561E-4</v>
      </c>
      <c r="D43" s="4">
        <v>-2.3834796171408712</v>
      </c>
      <c r="E43" s="4">
        <v>3.1860480579869246E-2</v>
      </c>
      <c r="F43" s="4">
        <v>-2.5959065692823437E-3</v>
      </c>
      <c r="G43" s="4">
        <v>-1.3683482844619854E-4</v>
      </c>
      <c r="H43" s="4">
        <v>-2.5959065692823437E-3</v>
      </c>
      <c r="I43" s="4">
        <v>-1.3683482844619854E-4</v>
      </c>
    </row>
    <row r="44" spans="1:9" ht="15.75" thickBot="1" x14ac:dyDescent="0.3">
      <c r="A44" s="5" t="s">
        <v>3</v>
      </c>
      <c r="B44" s="5">
        <v>9.0913328103448465E-4</v>
      </c>
      <c r="C44" s="5">
        <v>3.0911814575258512E-4</v>
      </c>
      <c r="D44" s="5">
        <v>2.9410543946590093</v>
      </c>
      <c r="E44" s="5">
        <v>1.0734256193242437E-2</v>
      </c>
      <c r="F44" s="5">
        <v>2.4614079703050447E-4</v>
      </c>
      <c r="G44" s="5">
        <v>1.5721257650384648E-3</v>
      </c>
      <c r="H44" s="5">
        <v>2.4614079703050447E-4</v>
      </c>
      <c r="I44" s="5">
        <v>1.5721257650384648E-3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L38" sqref="L38"/>
    </sheetView>
  </sheetViews>
  <sheetFormatPr defaultRowHeight="15" x14ac:dyDescent="0.25"/>
  <cols>
    <col min="1" max="1" width="25.28515625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.7109375" bestFit="1" customWidth="1"/>
    <col min="8" max="8" width="25.28515625" bestFit="1" customWidth="1"/>
    <col min="9" max="9" width="12" bestFit="1" customWidth="1"/>
    <col min="10" max="10" width="10" bestFit="1" customWidth="1"/>
    <col min="11" max="11" width="11" bestFit="1" customWidth="1"/>
    <col min="12" max="12" width="12" bestFit="1" customWidth="1"/>
    <col min="13" max="13" width="5.42578125" bestFit="1" customWidth="1"/>
  </cols>
  <sheetData>
    <row r="1" spans="1:15" ht="16.5" thickTop="1" thickBo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25</v>
      </c>
      <c r="H1" s="2" t="s">
        <v>4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25</v>
      </c>
    </row>
    <row r="2" spans="1:15" ht="15.75" thickTop="1" x14ac:dyDescent="0.25">
      <c r="A2" s="3" t="s">
        <v>6</v>
      </c>
      <c r="B2">
        <v>1734433200</v>
      </c>
      <c r="C2">
        <v>14997600</v>
      </c>
      <c r="D2">
        <v>320272200</v>
      </c>
      <c r="E2">
        <v>802157400</v>
      </c>
      <c r="F2">
        <v>0</v>
      </c>
      <c r="H2" s="3" t="s">
        <v>6</v>
      </c>
      <c r="I2">
        <f>B2/O$2</f>
        <v>1734.4331999999999</v>
      </c>
      <c r="J2">
        <f>C2/O$2</f>
        <v>14.9976</v>
      </c>
      <c r="K2">
        <f>D2/O$2</f>
        <v>320.2722</v>
      </c>
      <c r="L2">
        <f>E2/O$2</f>
        <v>802.15740000000005</v>
      </c>
      <c r="M2">
        <v>0</v>
      </c>
      <c r="O2">
        <v>1000000</v>
      </c>
    </row>
    <row r="3" spans="1:15" x14ac:dyDescent="0.25">
      <c r="A3" s="3" t="s">
        <v>7</v>
      </c>
      <c r="B3">
        <v>1626832800</v>
      </c>
      <c r="C3">
        <v>17022600</v>
      </c>
      <c r="D3">
        <v>767100600</v>
      </c>
      <c r="E3">
        <v>2860431300</v>
      </c>
      <c r="F3">
        <v>1</v>
      </c>
      <c r="H3" s="3" t="s">
        <v>7</v>
      </c>
      <c r="I3">
        <f t="shared" ref="I3:I20" si="0">B3/O$2</f>
        <v>1626.8327999999999</v>
      </c>
      <c r="J3">
        <f t="shared" ref="J3:J20" si="1">C3/O$2</f>
        <v>17.022600000000001</v>
      </c>
      <c r="K3">
        <f t="shared" ref="K3:K20" si="2">D3/O$2</f>
        <v>767.10059999999999</v>
      </c>
      <c r="L3">
        <f t="shared" ref="L3:L20" si="3">E3/O$2</f>
        <v>2860.4313000000002</v>
      </c>
      <c r="M3">
        <v>1</v>
      </c>
    </row>
    <row r="4" spans="1:15" x14ac:dyDescent="0.25">
      <c r="A4" s="3" t="s">
        <v>8</v>
      </c>
      <c r="B4">
        <v>16220096100</v>
      </c>
      <c r="C4">
        <v>170436600</v>
      </c>
      <c r="D4">
        <v>2568812400</v>
      </c>
      <c r="E4">
        <v>7172214300</v>
      </c>
      <c r="F4">
        <f>1+1+1+1</f>
        <v>4</v>
      </c>
      <c r="H4" s="3" t="s">
        <v>8</v>
      </c>
      <c r="I4">
        <f t="shared" si="0"/>
        <v>16220.096100000001</v>
      </c>
      <c r="J4">
        <f t="shared" si="1"/>
        <v>170.4366</v>
      </c>
      <c r="K4">
        <f t="shared" si="2"/>
        <v>2568.8123999999998</v>
      </c>
      <c r="L4">
        <f t="shared" si="3"/>
        <v>7172.2142999999996</v>
      </c>
      <c r="M4">
        <f>1+1+1+1</f>
        <v>4</v>
      </c>
    </row>
    <row r="5" spans="1:15" x14ac:dyDescent="0.25">
      <c r="A5" s="3" t="s">
        <v>9</v>
      </c>
      <c r="B5">
        <v>70103700</v>
      </c>
      <c r="C5">
        <v>4320900</v>
      </c>
      <c r="D5">
        <v>93330000</v>
      </c>
      <c r="E5">
        <v>880782300</v>
      </c>
      <c r="F5">
        <v>0</v>
      </c>
      <c r="H5" s="3" t="s">
        <v>9</v>
      </c>
      <c r="I5">
        <f t="shared" si="0"/>
        <v>70.103700000000003</v>
      </c>
      <c r="J5">
        <f t="shared" si="1"/>
        <v>4.3209</v>
      </c>
      <c r="K5">
        <f t="shared" si="2"/>
        <v>93.33</v>
      </c>
      <c r="L5">
        <f t="shared" si="3"/>
        <v>880.78229999999996</v>
      </c>
      <c r="M5">
        <v>0</v>
      </c>
    </row>
    <row r="6" spans="1:15" x14ac:dyDescent="0.25">
      <c r="A6" s="3" t="s">
        <v>10</v>
      </c>
      <c r="B6">
        <v>228562200</v>
      </c>
      <c r="C6">
        <v>2931300</v>
      </c>
      <c r="D6">
        <v>153170100</v>
      </c>
      <c r="E6">
        <v>768264300</v>
      </c>
      <c r="F6">
        <v>0</v>
      </c>
      <c r="H6" s="3" t="s">
        <v>10</v>
      </c>
      <c r="I6">
        <f t="shared" si="0"/>
        <v>228.56219999999999</v>
      </c>
      <c r="J6">
        <f t="shared" si="1"/>
        <v>2.9312999999999998</v>
      </c>
      <c r="K6">
        <f t="shared" si="2"/>
        <v>153.17009999999999</v>
      </c>
      <c r="L6">
        <f t="shared" si="3"/>
        <v>768.26430000000005</v>
      </c>
      <c r="M6">
        <v>0</v>
      </c>
    </row>
    <row r="7" spans="1:15" x14ac:dyDescent="0.25">
      <c r="A7" s="3" t="s">
        <v>11</v>
      </c>
      <c r="B7">
        <v>1402177500</v>
      </c>
      <c r="C7">
        <v>6250500</v>
      </c>
      <c r="D7">
        <v>230209200</v>
      </c>
      <c r="E7">
        <v>938236500</v>
      </c>
      <c r="F7">
        <v>3</v>
      </c>
      <c r="H7" s="3" t="s">
        <v>11</v>
      </c>
      <c r="I7">
        <f t="shared" si="0"/>
        <v>1402.1775</v>
      </c>
      <c r="J7">
        <f t="shared" si="1"/>
        <v>6.2504999999999997</v>
      </c>
      <c r="K7">
        <f t="shared" si="2"/>
        <v>230.20920000000001</v>
      </c>
      <c r="L7">
        <f t="shared" si="3"/>
        <v>938.23649999999998</v>
      </c>
      <c r="M7">
        <v>3</v>
      </c>
    </row>
    <row r="8" spans="1:15" x14ac:dyDescent="0.25">
      <c r="A8" s="3" t="s">
        <v>12</v>
      </c>
      <c r="B8">
        <v>175940100</v>
      </c>
      <c r="C8">
        <v>2031300</v>
      </c>
      <c r="D8">
        <v>26482500</v>
      </c>
      <c r="E8">
        <v>91724400</v>
      </c>
      <c r="F8">
        <v>0</v>
      </c>
      <c r="H8" s="3" t="s">
        <v>12</v>
      </c>
      <c r="I8">
        <f t="shared" si="0"/>
        <v>175.9401</v>
      </c>
      <c r="J8">
        <f t="shared" si="1"/>
        <v>2.0312999999999999</v>
      </c>
      <c r="K8">
        <f t="shared" si="2"/>
        <v>26.482500000000002</v>
      </c>
      <c r="L8">
        <f t="shared" si="3"/>
        <v>91.724400000000003</v>
      </c>
      <c r="M8">
        <v>0</v>
      </c>
    </row>
    <row r="9" spans="1:15" x14ac:dyDescent="0.25">
      <c r="A9" s="3" t="s">
        <v>13</v>
      </c>
      <c r="B9">
        <v>12343500</v>
      </c>
      <c r="C9">
        <v>5521500</v>
      </c>
      <c r="D9">
        <v>40229100</v>
      </c>
      <c r="E9">
        <v>752584500</v>
      </c>
      <c r="F9">
        <v>0</v>
      </c>
      <c r="H9" s="3" t="s">
        <v>13</v>
      </c>
      <c r="I9">
        <f t="shared" si="0"/>
        <v>12.343500000000001</v>
      </c>
      <c r="J9">
        <f t="shared" si="1"/>
        <v>5.5214999999999996</v>
      </c>
      <c r="K9">
        <f t="shared" si="2"/>
        <v>40.229100000000003</v>
      </c>
      <c r="L9">
        <f t="shared" si="3"/>
        <v>752.58450000000005</v>
      </c>
      <c r="M9">
        <v>0</v>
      </c>
    </row>
    <row r="10" spans="1:15" x14ac:dyDescent="0.25">
      <c r="A10" s="3" t="s">
        <v>14</v>
      </c>
      <c r="B10">
        <v>1927292400</v>
      </c>
      <c r="C10">
        <v>23658300</v>
      </c>
      <c r="D10">
        <v>221022000</v>
      </c>
      <c r="E10">
        <v>922482900</v>
      </c>
      <c r="F10">
        <v>0</v>
      </c>
      <c r="H10" s="3" t="s">
        <v>14</v>
      </c>
      <c r="I10">
        <f t="shared" si="0"/>
        <v>1927.2924</v>
      </c>
      <c r="J10">
        <f t="shared" si="1"/>
        <v>23.658300000000001</v>
      </c>
      <c r="K10">
        <f t="shared" si="2"/>
        <v>221.02199999999999</v>
      </c>
      <c r="L10">
        <f t="shared" si="3"/>
        <v>922.48289999999997</v>
      </c>
      <c r="M10">
        <v>0</v>
      </c>
    </row>
    <row r="11" spans="1:15" x14ac:dyDescent="0.25">
      <c r="A11" s="3" t="s">
        <v>15</v>
      </c>
      <c r="B11">
        <v>1155129300</v>
      </c>
      <c r="C11">
        <v>28088100</v>
      </c>
      <c r="D11">
        <v>897485400</v>
      </c>
      <c r="E11">
        <v>1561013100</v>
      </c>
      <c r="F11">
        <v>0</v>
      </c>
      <c r="H11" s="3" t="s">
        <v>15</v>
      </c>
      <c r="I11">
        <f t="shared" si="0"/>
        <v>1155.1293000000001</v>
      </c>
      <c r="J11">
        <f t="shared" si="1"/>
        <v>28.088100000000001</v>
      </c>
      <c r="K11">
        <f t="shared" si="2"/>
        <v>897.48540000000003</v>
      </c>
      <c r="L11">
        <f t="shared" si="3"/>
        <v>1561.0130999999999</v>
      </c>
      <c r="M11">
        <v>0</v>
      </c>
    </row>
    <row r="12" spans="1:15" x14ac:dyDescent="0.25">
      <c r="A12" s="3" t="s">
        <v>16</v>
      </c>
      <c r="B12">
        <v>2273336100</v>
      </c>
      <c r="C12">
        <v>101592900</v>
      </c>
      <c r="D12">
        <v>1293457500</v>
      </c>
      <c r="E12">
        <v>2684957400</v>
      </c>
      <c r="F12">
        <v>0</v>
      </c>
      <c r="H12" s="3" t="s">
        <v>16</v>
      </c>
      <c r="I12">
        <f t="shared" si="0"/>
        <v>2273.3361</v>
      </c>
      <c r="J12">
        <f t="shared" si="1"/>
        <v>101.5929</v>
      </c>
      <c r="K12">
        <f t="shared" si="2"/>
        <v>1293.4575</v>
      </c>
      <c r="L12">
        <f t="shared" si="3"/>
        <v>2684.9573999999998</v>
      </c>
      <c r="M12">
        <v>0</v>
      </c>
    </row>
    <row r="13" spans="1:15" x14ac:dyDescent="0.25">
      <c r="A13" s="3" t="s">
        <v>17</v>
      </c>
      <c r="B13">
        <v>1390790700</v>
      </c>
      <c r="C13">
        <v>18103500</v>
      </c>
      <c r="D13">
        <v>831041100</v>
      </c>
      <c r="E13">
        <v>2390823000</v>
      </c>
      <c r="F13">
        <v>0</v>
      </c>
      <c r="H13" s="3" t="s">
        <v>17</v>
      </c>
      <c r="I13">
        <f t="shared" si="0"/>
        <v>1390.7907</v>
      </c>
      <c r="J13">
        <f t="shared" si="1"/>
        <v>18.1035</v>
      </c>
      <c r="K13">
        <f t="shared" si="2"/>
        <v>831.04110000000003</v>
      </c>
      <c r="L13">
        <f t="shared" si="3"/>
        <v>2390.8229999999999</v>
      </c>
      <c r="M13">
        <v>0</v>
      </c>
    </row>
    <row r="14" spans="1:15" x14ac:dyDescent="0.25">
      <c r="A14" s="3" t="s">
        <v>18</v>
      </c>
      <c r="B14">
        <v>270096300</v>
      </c>
      <c r="C14">
        <v>12977100</v>
      </c>
      <c r="D14">
        <v>175391100</v>
      </c>
      <c r="E14">
        <v>472986900</v>
      </c>
      <c r="F14">
        <v>0</v>
      </c>
      <c r="H14" s="3" t="s">
        <v>18</v>
      </c>
      <c r="I14">
        <f t="shared" si="0"/>
        <v>270.09629999999999</v>
      </c>
      <c r="J14">
        <f t="shared" si="1"/>
        <v>12.9771</v>
      </c>
      <c r="K14">
        <f t="shared" si="2"/>
        <v>175.39109999999999</v>
      </c>
      <c r="L14">
        <f t="shared" si="3"/>
        <v>472.98689999999999</v>
      </c>
      <c r="M14">
        <v>0</v>
      </c>
    </row>
    <row r="15" spans="1:15" x14ac:dyDescent="0.25">
      <c r="A15" s="3" t="s">
        <v>19</v>
      </c>
      <c r="B15">
        <v>2519222400</v>
      </c>
      <c r="C15">
        <v>42129000</v>
      </c>
      <c r="D15">
        <v>425290500</v>
      </c>
      <c r="E15">
        <v>2179378800</v>
      </c>
      <c r="F15">
        <v>11</v>
      </c>
      <c r="H15" s="3" t="s">
        <v>19</v>
      </c>
      <c r="I15">
        <f t="shared" si="0"/>
        <v>2519.2224000000001</v>
      </c>
      <c r="J15">
        <f t="shared" si="1"/>
        <v>42.128999999999998</v>
      </c>
      <c r="K15">
        <f t="shared" si="2"/>
        <v>425.29050000000001</v>
      </c>
      <c r="L15">
        <f t="shared" si="3"/>
        <v>2179.3788</v>
      </c>
      <c r="M15">
        <v>11</v>
      </c>
    </row>
    <row r="16" spans="1:15" x14ac:dyDescent="0.25">
      <c r="A16" s="3" t="s">
        <v>20</v>
      </c>
      <c r="B16">
        <v>4028789200</v>
      </c>
      <c r="C16">
        <v>0</v>
      </c>
      <c r="D16">
        <v>55611500</v>
      </c>
      <c r="E16">
        <v>350863597</v>
      </c>
      <c r="F16">
        <v>1</v>
      </c>
      <c r="H16" s="3" t="s">
        <v>20</v>
      </c>
      <c r="I16">
        <f t="shared" si="0"/>
        <v>4028.7892000000002</v>
      </c>
      <c r="J16">
        <f t="shared" si="1"/>
        <v>0</v>
      </c>
      <c r="K16">
        <f t="shared" si="2"/>
        <v>55.611499999999999</v>
      </c>
      <c r="L16">
        <f t="shared" si="3"/>
        <v>350.86359700000003</v>
      </c>
      <c r="M16">
        <v>1</v>
      </c>
    </row>
    <row r="17" spans="1:13" x14ac:dyDescent="0.25">
      <c r="A17" s="3" t="s">
        <v>21</v>
      </c>
      <c r="B17">
        <v>255367800</v>
      </c>
      <c r="C17">
        <v>1431900</v>
      </c>
      <c r="D17">
        <v>75634200</v>
      </c>
      <c r="E17">
        <v>420111000</v>
      </c>
      <c r="F17">
        <v>0</v>
      </c>
      <c r="H17" s="3" t="s">
        <v>21</v>
      </c>
      <c r="I17">
        <f t="shared" si="0"/>
        <v>255.36779999999999</v>
      </c>
      <c r="J17">
        <f t="shared" si="1"/>
        <v>1.4319</v>
      </c>
      <c r="K17">
        <f t="shared" si="2"/>
        <v>75.634200000000007</v>
      </c>
      <c r="L17">
        <f t="shared" si="3"/>
        <v>420.11099999999999</v>
      </c>
      <c r="M17">
        <v>0</v>
      </c>
    </row>
    <row r="18" spans="1:13" x14ac:dyDescent="0.25">
      <c r="A18" s="3" t="s">
        <v>22</v>
      </c>
      <c r="B18">
        <v>149242500</v>
      </c>
      <c r="C18">
        <v>5744700</v>
      </c>
      <c r="D18">
        <v>247725900</v>
      </c>
      <c r="E18">
        <v>394899300</v>
      </c>
      <c r="F18">
        <v>1</v>
      </c>
      <c r="H18" s="3" t="s">
        <v>22</v>
      </c>
      <c r="I18">
        <f t="shared" si="0"/>
        <v>149.24250000000001</v>
      </c>
      <c r="J18">
        <f t="shared" si="1"/>
        <v>5.7446999999999999</v>
      </c>
      <c r="K18">
        <f t="shared" si="2"/>
        <v>247.7259</v>
      </c>
      <c r="L18">
        <f t="shared" si="3"/>
        <v>394.89929999999998</v>
      </c>
      <c r="M18">
        <v>1</v>
      </c>
    </row>
    <row r="19" spans="1:13" x14ac:dyDescent="0.25">
      <c r="A19" s="3" t="s">
        <v>23</v>
      </c>
      <c r="B19">
        <v>437733900</v>
      </c>
      <c r="C19">
        <v>7263900</v>
      </c>
      <c r="D19">
        <v>237933000</v>
      </c>
      <c r="E19">
        <v>1223338500</v>
      </c>
      <c r="F19">
        <v>1</v>
      </c>
      <c r="H19" s="3" t="s">
        <v>23</v>
      </c>
      <c r="I19">
        <f t="shared" si="0"/>
        <v>437.73390000000001</v>
      </c>
      <c r="J19">
        <f t="shared" si="1"/>
        <v>7.2638999999999996</v>
      </c>
      <c r="K19">
        <f t="shared" si="2"/>
        <v>237.93299999999999</v>
      </c>
      <c r="L19">
        <f t="shared" si="3"/>
        <v>1223.3385000000001</v>
      </c>
      <c r="M19">
        <v>1</v>
      </c>
    </row>
    <row r="20" spans="1:13" x14ac:dyDescent="0.25">
      <c r="A20" s="3" t="s">
        <v>24</v>
      </c>
      <c r="B20">
        <v>97610400</v>
      </c>
      <c r="C20">
        <v>18738000</v>
      </c>
      <c r="D20">
        <v>113327100</v>
      </c>
      <c r="E20">
        <v>575706600</v>
      </c>
      <c r="F20">
        <v>0</v>
      </c>
      <c r="H20" s="3" t="s">
        <v>24</v>
      </c>
      <c r="I20">
        <f t="shared" si="0"/>
        <v>97.610399999999998</v>
      </c>
      <c r="J20">
        <f t="shared" si="1"/>
        <v>18.738</v>
      </c>
      <c r="K20">
        <f t="shared" si="2"/>
        <v>113.3271</v>
      </c>
      <c r="L20">
        <f t="shared" si="3"/>
        <v>575.70659999999998</v>
      </c>
      <c r="M20">
        <v>0</v>
      </c>
    </row>
    <row r="21" spans="1:13" x14ac:dyDescent="0.25">
      <c r="A21" s="9"/>
      <c r="B21" s="9">
        <f>SUM(B2:B20)</f>
        <v>35975100100</v>
      </c>
      <c r="C21" s="9">
        <f>SUM(C2:C20)</f>
        <v>483239700</v>
      </c>
      <c r="D21" s="9">
        <f>SUM(D2:D20)</f>
        <v>8773525400</v>
      </c>
      <c r="E21" s="9">
        <f>SUM(E2:E20)</f>
        <v>27442956097</v>
      </c>
      <c r="F21" s="9">
        <f>SUM(F2:F20)</f>
        <v>22</v>
      </c>
      <c r="H21" s="9"/>
      <c r="I21" s="9">
        <f>SUM(I2:I20)</f>
        <v>35975.100099999996</v>
      </c>
      <c r="J21" s="9">
        <f>SUM(J2:J20)</f>
        <v>483.23969999999997</v>
      </c>
      <c r="K21" s="9">
        <f>SUM(K2:K20)</f>
        <v>8773.5254000000004</v>
      </c>
      <c r="L21" s="9">
        <f>SUM(L2:L20)</f>
        <v>27442.956097000002</v>
      </c>
      <c r="M21" s="9">
        <f>SUM(M2:M20)</f>
        <v>22</v>
      </c>
    </row>
    <row r="23" spans="1:13" x14ac:dyDescent="0.25">
      <c r="A23" s="1"/>
    </row>
    <row r="25" spans="1:13" x14ac:dyDescent="0.25">
      <c r="A25" t="s">
        <v>26</v>
      </c>
    </row>
    <row r="26" spans="1:13" ht="15.75" thickBot="1" x14ac:dyDescent="0.3"/>
    <row r="27" spans="1:13" x14ac:dyDescent="0.25">
      <c r="A27" s="7" t="s">
        <v>27</v>
      </c>
      <c r="B27" s="7"/>
    </row>
    <row r="28" spans="1:13" x14ac:dyDescent="0.25">
      <c r="A28" s="4" t="s">
        <v>28</v>
      </c>
      <c r="B28" s="4">
        <v>0.62643812545694244</v>
      </c>
    </row>
    <row r="29" spans="1:13" x14ac:dyDescent="0.25">
      <c r="A29" s="4" t="s">
        <v>29</v>
      </c>
      <c r="B29" s="4">
        <v>0.39242472502600795</v>
      </c>
    </row>
    <row r="30" spans="1:13" x14ac:dyDescent="0.25">
      <c r="A30" s="4" t="s">
        <v>30</v>
      </c>
      <c r="B30" s="4">
        <v>0.21883178931915306</v>
      </c>
    </row>
    <row r="31" spans="1:13" x14ac:dyDescent="0.25">
      <c r="A31" s="4" t="s">
        <v>31</v>
      </c>
      <c r="B31" s="4">
        <v>2.3246982992774359</v>
      </c>
    </row>
    <row r="32" spans="1:13" ht="15.75" thickBot="1" x14ac:dyDescent="0.3">
      <c r="A32" s="5" t="s">
        <v>32</v>
      </c>
      <c r="B32" s="5">
        <v>19</v>
      </c>
    </row>
    <row r="34" spans="1:9" ht="15.75" thickBot="1" x14ac:dyDescent="0.3">
      <c r="A34" t="s">
        <v>33</v>
      </c>
    </row>
    <row r="35" spans="1:9" x14ac:dyDescent="0.25">
      <c r="A35" s="6"/>
      <c r="B35" s="6" t="s">
        <v>37</v>
      </c>
      <c r="C35" s="6" t="s">
        <v>38</v>
      </c>
      <c r="D35" s="6" t="s">
        <v>39</v>
      </c>
      <c r="E35" s="6" t="s">
        <v>40</v>
      </c>
      <c r="F35" s="6" t="s">
        <v>41</v>
      </c>
    </row>
    <row r="36" spans="1:9" x14ac:dyDescent="0.25">
      <c r="A36" s="4" t="s">
        <v>34</v>
      </c>
      <c r="B36" s="4">
        <v>4</v>
      </c>
      <c r="C36" s="4">
        <v>48.867205232186038</v>
      </c>
      <c r="D36" s="4">
        <v>12.216801308046509</v>
      </c>
      <c r="E36" s="4">
        <v>2.2606030794288352</v>
      </c>
      <c r="F36" s="4">
        <v>0.11451996778420062</v>
      </c>
    </row>
    <row r="37" spans="1:9" x14ac:dyDescent="0.25">
      <c r="A37" s="4" t="s">
        <v>35</v>
      </c>
      <c r="B37" s="4">
        <v>14</v>
      </c>
      <c r="C37" s="4">
        <v>75.659110557287633</v>
      </c>
      <c r="D37" s="4">
        <v>5.4042221826634025</v>
      </c>
      <c r="E37" s="4"/>
      <c r="F37" s="4"/>
    </row>
    <row r="38" spans="1:9" ht="15.75" thickBot="1" x14ac:dyDescent="0.3">
      <c r="A38" s="5" t="s">
        <v>5</v>
      </c>
      <c r="B38" s="5">
        <v>18</v>
      </c>
      <c r="C38" s="5">
        <v>124.52631578947367</v>
      </c>
      <c r="D38" s="5"/>
      <c r="E38" s="5"/>
      <c r="F38" s="5"/>
    </row>
    <row r="39" spans="1:9" ht="15.75" thickBot="1" x14ac:dyDescent="0.3"/>
    <row r="40" spans="1:9" x14ac:dyDescent="0.25">
      <c r="A40" s="6"/>
      <c r="B40" s="6" t="s">
        <v>42</v>
      </c>
      <c r="C40" s="6" t="s">
        <v>31</v>
      </c>
      <c r="D40" s="6" t="s">
        <v>43</v>
      </c>
      <c r="E40" s="6" t="s">
        <v>44</v>
      </c>
      <c r="F40" s="6" t="s">
        <v>45</v>
      </c>
      <c r="G40" s="6" t="s">
        <v>46</v>
      </c>
      <c r="H40" s="6" t="s">
        <v>47</v>
      </c>
      <c r="I40" s="6" t="s">
        <v>48</v>
      </c>
    </row>
    <row r="41" spans="1:9" x14ac:dyDescent="0.25">
      <c r="A41" s="4" t="s">
        <v>36</v>
      </c>
      <c r="B41" s="4">
        <v>2.058855842034113E-2</v>
      </c>
      <c r="C41" s="4">
        <v>0.81356729192076882</v>
      </c>
      <c r="D41" s="4">
        <v>2.5306521814235122E-2</v>
      </c>
      <c r="E41" s="4">
        <v>0.98016765113907955</v>
      </c>
      <c r="F41" s="4">
        <v>-1.7243397390166622</v>
      </c>
      <c r="G41" s="4">
        <v>1.7655168558573444</v>
      </c>
      <c r="H41" s="4">
        <v>-1.7243397390166622</v>
      </c>
      <c r="I41" s="4">
        <v>1.7655168558573444</v>
      </c>
    </row>
    <row r="42" spans="1:9" x14ac:dyDescent="0.25">
      <c r="A42" s="4" t="s">
        <v>0</v>
      </c>
      <c r="B42" s="4">
        <v>-2.0204574308662196E-5</v>
      </c>
      <c r="C42" s="4">
        <v>3.3901755254263567E-4</v>
      </c>
      <c r="D42" s="4">
        <v>-5.959742838424633E-2</v>
      </c>
      <c r="E42" s="4">
        <v>0.95331863855968391</v>
      </c>
      <c r="F42" s="4">
        <v>-7.4732490797258194E-4</v>
      </c>
      <c r="G42" s="4">
        <v>7.0691575935525762E-4</v>
      </c>
      <c r="H42" s="4">
        <v>-7.4732490797258194E-4</v>
      </c>
      <c r="I42" s="4">
        <v>7.0691575935525762E-4</v>
      </c>
    </row>
    <row r="43" spans="1:9" x14ac:dyDescent="0.25">
      <c r="A43" s="4" t="s">
        <v>1</v>
      </c>
      <c r="B43" s="4">
        <v>4.4538369329249761E-2</v>
      </c>
      <c r="C43" s="4">
        <v>3.9653913915006812E-2</v>
      </c>
      <c r="D43" s="4">
        <v>1.1231771326460274</v>
      </c>
      <c r="E43" s="4">
        <v>0.28025449900587263</v>
      </c>
      <c r="F43" s="4">
        <v>-4.0510817359495438E-2</v>
      </c>
      <c r="G43" s="4">
        <v>0.12958755601799496</v>
      </c>
      <c r="H43" s="4">
        <v>-4.0510817359495438E-2</v>
      </c>
      <c r="I43" s="4">
        <v>0.12958755601799496</v>
      </c>
    </row>
    <row r="44" spans="1:9" x14ac:dyDescent="0.25">
      <c r="A44" s="4" t="s">
        <v>2</v>
      </c>
      <c r="B44" s="4">
        <v>-9.025501182599302E-3</v>
      </c>
      <c r="C44" s="4">
        <v>3.7979047017587218E-3</v>
      </c>
      <c r="D44" s="4">
        <v>-2.3764422468051398</v>
      </c>
      <c r="E44" s="4">
        <v>3.2291989969041347E-2</v>
      </c>
      <c r="F44" s="4">
        <v>-1.7171196628911846E-2</v>
      </c>
      <c r="G44" s="4">
        <v>-8.7980573628675639E-4</v>
      </c>
      <c r="H44" s="4">
        <v>-1.7171196628911846E-2</v>
      </c>
      <c r="I44" s="4">
        <v>-8.7980573628675639E-4</v>
      </c>
    </row>
    <row r="45" spans="1:9" ht="15.75" thickBot="1" x14ac:dyDescent="0.3">
      <c r="A45" s="5" t="s">
        <v>3</v>
      </c>
      <c r="B45" s="5">
        <v>2.9150808072786276E-3</v>
      </c>
      <c r="C45" s="5">
        <v>1.3235390513442577E-3</v>
      </c>
      <c r="D45" s="5">
        <v>2.2024894575780851</v>
      </c>
      <c r="E45" s="5">
        <v>4.4890303738303265E-2</v>
      </c>
      <c r="F45" s="5">
        <v>7.6371869016104293E-5</v>
      </c>
      <c r="G45" s="5">
        <v>5.753789745541151E-3</v>
      </c>
      <c r="H45" s="5">
        <v>7.6371869016104293E-5</v>
      </c>
      <c r="I45" s="5">
        <v>5.753789745541151E-3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34" workbookViewId="0">
      <selection activeCell="E75" sqref="E75"/>
    </sheetView>
  </sheetViews>
  <sheetFormatPr defaultRowHeight="15" x14ac:dyDescent="0.25"/>
  <cols>
    <col min="1" max="1" width="25.28515625" bestFit="1" customWidth="1"/>
    <col min="2" max="2" width="14.140625" bestFit="1" customWidth="1"/>
    <col min="3" max="4" width="13.7109375" bestFit="1" customWidth="1"/>
    <col min="5" max="5" width="18.28515625" bestFit="1" customWidth="1"/>
    <col min="6" max="6" width="14.285156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6" ht="16.5" thickTop="1" thickBo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25</v>
      </c>
    </row>
    <row r="2" spans="1:6" ht="15.75" thickTop="1" x14ac:dyDescent="0.25">
      <c r="A2" s="3" t="s">
        <v>6</v>
      </c>
      <c r="B2">
        <v>1426320900</v>
      </c>
      <c r="C2">
        <v>7446600</v>
      </c>
      <c r="D2">
        <v>300516300</v>
      </c>
      <c r="E2">
        <v>740391300</v>
      </c>
      <c r="F2">
        <v>0</v>
      </c>
    </row>
    <row r="3" spans="1:6" x14ac:dyDescent="0.25">
      <c r="A3" s="3" t="s">
        <v>7</v>
      </c>
      <c r="B3">
        <v>151901100</v>
      </c>
      <c r="C3">
        <v>0</v>
      </c>
      <c r="D3">
        <v>1801315800</v>
      </c>
      <c r="E3">
        <v>2439789300</v>
      </c>
      <c r="F3">
        <f>1+1</f>
        <v>2</v>
      </c>
    </row>
    <row r="4" spans="1:6" x14ac:dyDescent="0.25">
      <c r="A4" s="3" t="s">
        <v>8</v>
      </c>
      <c r="B4">
        <v>10520303400</v>
      </c>
      <c r="C4">
        <v>59224500</v>
      </c>
      <c r="D4">
        <v>4380591600</v>
      </c>
      <c r="E4">
        <v>7576915500</v>
      </c>
      <c r="F4">
        <f>1+1+1+1+5+3+1+1+5+1+1</f>
        <v>21</v>
      </c>
    </row>
    <row r="5" spans="1:6" x14ac:dyDescent="0.25">
      <c r="A5" s="3" t="s">
        <v>9</v>
      </c>
      <c r="B5">
        <v>20913300</v>
      </c>
      <c r="C5">
        <v>0</v>
      </c>
      <c r="D5">
        <v>77094000</v>
      </c>
      <c r="E5">
        <v>826419600</v>
      </c>
      <c r="F5">
        <v>0</v>
      </c>
    </row>
    <row r="6" spans="1:6" x14ac:dyDescent="0.25">
      <c r="A6" s="3" t="s">
        <v>10</v>
      </c>
      <c r="B6">
        <v>9132300</v>
      </c>
      <c r="D6">
        <v>263955600</v>
      </c>
      <c r="E6">
        <v>666624600</v>
      </c>
      <c r="F6">
        <v>0</v>
      </c>
    </row>
    <row r="7" spans="1:6" x14ac:dyDescent="0.25">
      <c r="A7" s="3" t="s">
        <v>11</v>
      </c>
      <c r="B7">
        <v>1035972900</v>
      </c>
      <c r="C7">
        <v>1915200</v>
      </c>
      <c r="D7">
        <v>418904100</v>
      </c>
      <c r="E7">
        <v>714699000</v>
      </c>
      <c r="F7">
        <f>1+1+1+1+1+1+1</f>
        <v>7</v>
      </c>
    </row>
    <row r="8" spans="1:6" x14ac:dyDescent="0.25">
      <c r="A8" s="3" t="s">
        <v>12</v>
      </c>
      <c r="B8">
        <v>72303300</v>
      </c>
      <c r="C8">
        <v>0</v>
      </c>
      <c r="D8">
        <v>66705300</v>
      </c>
      <c r="E8">
        <v>119199600</v>
      </c>
      <c r="F8">
        <v>0</v>
      </c>
    </row>
    <row r="9" spans="1:6" x14ac:dyDescent="0.25">
      <c r="A9" s="3" t="s">
        <v>13</v>
      </c>
      <c r="B9">
        <v>1352700</v>
      </c>
      <c r="C9">
        <v>0</v>
      </c>
      <c r="D9">
        <v>422357400</v>
      </c>
      <c r="E9">
        <v>208319400</v>
      </c>
      <c r="F9">
        <v>0</v>
      </c>
    </row>
    <row r="10" spans="1:6" x14ac:dyDescent="0.25">
      <c r="A10" s="3" t="s">
        <v>14</v>
      </c>
      <c r="B10">
        <v>743946300</v>
      </c>
      <c r="C10">
        <v>4329000</v>
      </c>
      <c r="D10">
        <v>431913600</v>
      </c>
      <c r="E10">
        <v>1509767100</v>
      </c>
      <c r="F10">
        <v>1</v>
      </c>
    </row>
    <row r="11" spans="1:6" x14ac:dyDescent="0.25">
      <c r="A11" s="3" t="s">
        <v>15</v>
      </c>
      <c r="B11">
        <v>869944500</v>
      </c>
      <c r="C11">
        <v>48854700</v>
      </c>
      <c r="D11">
        <v>600862500</v>
      </c>
      <c r="E11">
        <v>1545735600</v>
      </c>
      <c r="F11">
        <v>0</v>
      </c>
    </row>
    <row r="12" spans="1:6" x14ac:dyDescent="0.25">
      <c r="A12" s="3" t="s">
        <v>16</v>
      </c>
      <c r="B12">
        <v>2112756300</v>
      </c>
      <c r="C12">
        <v>109805400</v>
      </c>
      <c r="D12">
        <v>1880067600</v>
      </c>
      <c r="E12">
        <v>1304915400</v>
      </c>
      <c r="F12">
        <v>0</v>
      </c>
    </row>
    <row r="13" spans="1:6" x14ac:dyDescent="0.25">
      <c r="A13" s="3" t="s">
        <v>17</v>
      </c>
      <c r="B13">
        <v>560182500</v>
      </c>
      <c r="C13">
        <v>3641400</v>
      </c>
      <c r="D13">
        <v>1971300600</v>
      </c>
      <c r="E13">
        <v>1462617900</v>
      </c>
      <c r="F13">
        <v>2</v>
      </c>
    </row>
    <row r="14" spans="1:6" x14ac:dyDescent="0.25">
      <c r="A14" s="3" t="s">
        <v>18</v>
      </c>
      <c r="B14">
        <v>154698300</v>
      </c>
      <c r="C14">
        <v>26281800</v>
      </c>
      <c r="D14">
        <v>156219300</v>
      </c>
      <c r="E14">
        <v>475799400</v>
      </c>
      <c r="F14">
        <v>0</v>
      </c>
    </row>
    <row r="15" spans="1:6" x14ac:dyDescent="0.25">
      <c r="A15" s="3" t="s">
        <v>19</v>
      </c>
      <c r="B15">
        <v>1863117900</v>
      </c>
      <c r="C15">
        <v>29091600</v>
      </c>
      <c r="D15">
        <v>588876300</v>
      </c>
      <c r="E15">
        <v>2072284200</v>
      </c>
      <c r="F15">
        <f>2+3+5</f>
        <v>10</v>
      </c>
    </row>
    <row r="16" spans="1:6" x14ac:dyDescent="0.25">
      <c r="A16" s="3" t="s">
        <v>20</v>
      </c>
      <c r="B16">
        <v>422879400</v>
      </c>
      <c r="C16">
        <v>0</v>
      </c>
      <c r="D16">
        <v>105611400</v>
      </c>
      <c r="E16">
        <v>149142600</v>
      </c>
      <c r="F16">
        <v>0</v>
      </c>
    </row>
    <row r="17" spans="1:8" x14ac:dyDescent="0.25">
      <c r="A17" s="3" t="s">
        <v>21</v>
      </c>
      <c r="B17">
        <v>1352700</v>
      </c>
      <c r="C17">
        <v>0</v>
      </c>
      <c r="D17">
        <v>422357400</v>
      </c>
      <c r="E17">
        <v>208319400</v>
      </c>
      <c r="F17">
        <v>0</v>
      </c>
    </row>
    <row r="18" spans="1:8" x14ac:dyDescent="0.25">
      <c r="A18" s="3" t="s">
        <v>22</v>
      </c>
      <c r="B18">
        <v>181178100</v>
      </c>
      <c r="C18">
        <v>3760200</v>
      </c>
      <c r="D18">
        <v>135036900</v>
      </c>
      <c r="E18">
        <v>354217500</v>
      </c>
      <c r="F18">
        <v>1</v>
      </c>
    </row>
    <row r="19" spans="1:8" x14ac:dyDescent="0.25">
      <c r="A19" s="3" t="s">
        <v>23</v>
      </c>
      <c r="B19">
        <v>90822600</v>
      </c>
      <c r="C19">
        <v>90000</v>
      </c>
      <c r="D19">
        <v>381978000</v>
      </c>
      <c r="E19">
        <v>1144127700</v>
      </c>
      <c r="F19">
        <v>0</v>
      </c>
    </row>
    <row r="20" spans="1:8" x14ac:dyDescent="0.25">
      <c r="A20" s="3" t="s">
        <v>24</v>
      </c>
      <c r="B20">
        <v>24641100</v>
      </c>
      <c r="C20">
        <v>4684500</v>
      </c>
      <c r="D20">
        <v>84765600</v>
      </c>
      <c r="E20">
        <v>586547100</v>
      </c>
      <c r="F20">
        <v>1</v>
      </c>
    </row>
    <row r="21" spans="1:8" x14ac:dyDescent="0.25">
      <c r="A21" s="9"/>
      <c r="B21" s="9">
        <f>SUM(B2:B20)</f>
        <v>20263719600</v>
      </c>
      <c r="C21" s="9">
        <f>SUM(C2:C20)</f>
        <v>299124900</v>
      </c>
      <c r="D21" s="9">
        <f>SUM(D2:D20)</f>
        <v>14490429300</v>
      </c>
      <c r="E21" s="9">
        <f>SUM(E2:E20)</f>
        <v>24105832200</v>
      </c>
      <c r="F21" s="9">
        <f>SUM(F2:F20)</f>
        <v>45</v>
      </c>
    </row>
    <row r="22" spans="1:8" ht="15.75" thickBot="1" x14ac:dyDescent="0.3"/>
    <row r="23" spans="1:8" ht="16.5" thickTop="1" thickBot="1" x14ac:dyDescent="0.3">
      <c r="A23" s="2" t="s">
        <v>4</v>
      </c>
      <c r="B23" s="2" t="s">
        <v>50</v>
      </c>
      <c r="C23" s="2" t="s">
        <v>51</v>
      </c>
      <c r="D23" s="2" t="s">
        <v>52</v>
      </c>
      <c r="E23" s="2" t="s">
        <v>53</v>
      </c>
      <c r="F23" s="2" t="s">
        <v>54</v>
      </c>
    </row>
    <row r="24" spans="1:8" ht="15.75" thickTop="1" x14ac:dyDescent="0.25">
      <c r="A24" s="3" t="s">
        <v>6</v>
      </c>
      <c r="B24">
        <f>B$2/H24</f>
        <v>1426.3208999999999</v>
      </c>
      <c r="C24">
        <f>C2/H$24</f>
        <v>7.4466000000000001</v>
      </c>
      <c r="D24">
        <f>D2/H$24</f>
        <v>300.5163</v>
      </c>
      <c r="E24">
        <f>E2/H$24</f>
        <v>740.3913</v>
      </c>
      <c r="F24">
        <v>0</v>
      </c>
      <c r="H24">
        <v>1000000</v>
      </c>
    </row>
    <row r="25" spans="1:8" x14ac:dyDescent="0.25">
      <c r="A25" s="3" t="s">
        <v>7</v>
      </c>
      <c r="B25">
        <f t="shared" ref="B25:B42" si="0">B3/H$24</f>
        <v>151.90110000000001</v>
      </c>
      <c r="C25">
        <f t="shared" ref="C25:C42" si="1">C3/H$24</f>
        <v>0</v>
      </c>
      <c r="D25">
        <f t="shared" ref="D25:D42" si="2">D3/H$24</f>
        <v>1801.3158000000001</v>
      </c>
      <c r="E25">
        <f t="shared" ref="E25:E42" si="3">E3/H$24</f>
        <v>2439.7892999999999</v>
      </c>
      <c r="F25">
        <f>1+1</f>
        <v>2</v>
      </c>
    </row>
    <row r="26" spans="1:8" x14ac:dyDescent="0.25">
      <c r="A26" s="3" t="s">
        <v>8</v>
      </c>
      <c r="B26">
        <f t="shared" si="0"/>
        <v>10520.303400000001</v>
      </c>
      <c r="C26">
        <f t="shared" si="1"/>
        <v>59.224499999999999</v>
      </c>
      <c r="D26">
        <f t="shared" si="2"/>
        <v>4380.5915999999997</v>
      </c>
      <c r="E26">
        <f t="shared" si="3"/>
        <v>7576.9155000000001</v>
      </c>
      <c r="F26">
        <f>1+1+1+1+5+3+1+1+5+1+1</f>
        <v>21</v>
      </c>
    </row>
    <row r="27" spans="1:8" x14ac:dyDescent="0.25">
      <c r="A27" s="3" t="s">
        <v>9</v>
      </c>
      <c r="B27">
        <f t="shared" si="0"/>
        <v>20.9133</v>
      </c>
      <c r="C27">
        <f t="shared" si="1"/>
        <v>0</v>
      </c>
      <c r="D27">
        <f t="shared" si="2"/>
        <v>77.093999999999994</v>
      </c>
      <c r="E27">
        <f t="shared" si="3"/>
        <v>826.41959999999995</v>
      </c>
      <c r="F27">
        <v>0</v>
      </c>
    </row>
    <row r="28" spans="1:8" x14ac:dyDescent="0.25">
      <c r="A28" s="3" t="s">
        <v>55</v>
      </c>
      <c r="B28">
        <f t="shared" si="0"/>
        <v>9.1323000000000008</v>
      </c>
      <c r="C28">
        <f t="shared" si="1"/>
        <v>0</v>
      </c>
      <c r="D28">
        <f t="shared" si="2"/>
        <v>263.9556</v>
      </c>
      <c r="E28">
        <f t="shared" si="3"/>
        <v>666.62459999999999</v>
      </c>
      <c r="F28">
        <v>0</v>
      </c>
    </row>
    <row r="29" spans="1:8" x14ac:dyDescent="0.25">
      <c r="A29" s="3" t="s">
        <v>11</v>
      </c>
      <c r="B29">
        <f t="shared" si="0"/>
        <v>1035.9729</v>
      </c>
      <c r="C29">
        <f t="shared" si="1"/>
        <v>1.9152</v>
      </c>
      <c r="D29">
        <f t="shared" si="2"/>
        <v>418.90410000000003</v>
      </c>
      <c r="E29">
        <f t="shared" si="3"/>
        <v>714.69899999999996</v>
      </c>
      <c r="F29">
        <f>1+1+1+1+1+1+1</f>
        <v>7</v>
      </c>
    </row>
    <row r="30" spans="1:8" x14ac:dyDescent="0.25">
      <c r="A30" s="3" t="s">
        <v>12</v>
      </c>
      <c r="B30">
        <f t="shared" si="0"/>
        <v>72.303299999999993</v>
      </c>
      <c r="C30">
        <f t="shared" si="1"/>
        <v>0</v>
      </c>
      <c r="D30">
        <f t="shared" si="2"/>
        <v>66.705299999999994</v>
      </c>
      <c r="E30">
        <f t="shared" si="3"/>
        <v>119.1996</v>
      </c>
      <c r="F30">
        <v>0</v>
      </c>
    </row>
    <row r="31" spans="1:8" x14ac:dyDescent="0.25">
      <c r="A31" s="3" t="s">
        <v>13</v>
      </c>
      <c r="B31">
        <f t="shared" si="0"/>
        <v>1.3527</v>
      </c>
      <c r="C31">
        <f t="shared" si="1"/>
        <v>0</v>
      </c>
      <c r="D31">
        <f t="shared" si="2"/>
        <v>422.35739999999998</v>
      </c>
      <c r="E31">
        <f t="shared" si="3"/>
        <v>208.3194</v>
      </c>
      <c r="F31">
        <v>0</v>
      </c>
    </row>
    <row r="32" spans="1:8" x14ac:dyDescent="0.25">
      <c r="A32" s="3" t="s">
        <v>14</v>
      </c>
      <c r="B32">
        <f t="shared" si="0"/>
        <v>743.94629999999995</v>
      </c>
      <c r="C32">
        <f t="shared" si="1"/>
        <v>4.3289999999999997</v>
      </c>
      <c r="D32">
        <f t="shared" si="2"/>
        <v>431.91359999999997</v>
      </c>
      <c r="E32">
        <f t="shared" si="3"/>
        <v>1509.7671</v>
      </c>
      <c r="F32">
        <v>1</v>
      </c>
    </row>
    <row r="33" spans="1:6" x14ac:dyDescent="0.25">
      <c r="A33" s="3" t="s">
        <v>15</v>
      </c>
      <c r="B33">
        <f t="shared" si="0"/>
        <v>869.94449999999995</v>
      </c>
      <c r="C33">
        <f t="shared" si="1"/>
        <v>48.854700000000001</v>
      </c>
      <c r="D33">
        <f t="shared" si="2"/>
        <v>600.86249999999995</v>
      </c>
      <c r="E33">
        <f t="shared" si="3"/>
        <v>1545.7356</v>
      </c>
      <c r="F33">
        <v>0</v>
      </c>
    </row>
    <row r="34" spans="1:6" x14ac:dyDescent="0.25">
      <c r="A34" s="3" t="s">
        <v>16</v>
      </c>
      <c r="B34">
        <f t="shared" si="0"/>
        <v>2112.7563</v>
      </c>
      <c r="C34">
        <f t="shared" si="1"/>
        <v>109.80540000000001</v>
      </c>
      <c r="D34">
        <f t="shared" si="2"/>
        <v>1880.0676000000001</v>
      </c>
      <c r="E34">
        <f t="shared" si="3"/>
        <v>1304.9154000000001</v>
      </c>
      <c r="F34">
        <v>0</v>
      </c>
    </row>
    <row r="35" spans="1:6" x14ac:dyDescent="0.25">
      <c r="A35" s="3" t="s">
        <v>17</v>
      </c>
      <c r="B35">
        <f t="shared" si="0"/>
        <v>560.1825</v>
      </c>
      <c r="C35">
        <f t="shared" si="1"/>
        <v>3.6414</v>
      </c>
      <c r="D35">
        <f t="shared" si="2"/>
        <v>1971.3006</v>
      </c>
      <c r="E35">
        <f t="shared" si="3"/>
        <v>1462.6179</v>
      </c>
      <c r="F35">
        <v>2</v>
      </c>
    </row>
    <row r="36" spans="1:6" x14ac:dyDescent="0.25">
      <c r="A36" s="3" t="s">
        <v>18</v>
      </c>
      <c r="B36">
        <f t="shared" si="0"/>
        <v>154.69829999999999</v>
      </c>
      <c r="C36">
        <f t="shared" si="1"/>
        <v>26.2818</v>
      </c>
      <c r="D36">
        <f t="shared" si="2"/>
        <v>156.2193</v>
      </c>
      <c r="E36">
        <f t="shared" si="3"/>
        <v>475.79939999999999</v>
      </c>
      <c r="F36">
        <v>0</v>
      </c>
    </row>
    <row r="37" spans="1:6" x14ac:dyDescent="0.25">
      <c r="A37" s="3" t="s">
        <v>19</v>
      </c>
      <c r="B37">
        <f t="shared" si="0"/>
        <v>1863.1179</v>
      </c>
      <c r="C37">
        <f t="shared" si="1"/>
        <v>29.0916</v>
      </c>
      <c r="D37">
        <f t="shared" si="2"/>
        <v>588.87630000000001</v>
      </c>
      <c r="E37">
        <f t="shared" si="3"/>
        <v>2072.2842000000001</v>
      </c>
      <c r="F37">
        <f>2+3+5</f>
        <v>10</v>
      </c>
    </row>
    <row r="38" spans="1:6" x14ac:dyDescent="0.25">
      <c r="A38" s="3" t="s">
        <v>20</v>
      </c>
      <c r="B38">
        <f t="shared" si="0"/>
        <v>422.87939999999998</v>
      </c>
      <c r="C38">
        <f t="shared" si="1"/>
        <v>0</v>
      </c>
      <c r="D38">
        <f t="shared" si="2"/>
        <v>105.6114</v>
      </c>
      <c r="E38">
        <f t="shared" si="3"/>
        <v>149.14259999999999</v>
      </c>
      <c r="F38">
        <v>0</v>
      </c>
    </row>
    <row r="39" spans="1:6" x14ac:dyDescent="0.25">
      <c r="A39" s="3" t="s">
        <v>21</v>
      </c>
      <c r="B39">
        <f t="shared" si="0"/>
        <v>1.3527</v>
      </c>
      <c r="C39">
        <f t="shared" si="1"/>
        <v>0</v>
      </c>
      <c r="D39">
        <f t="shared" si="2"/>
        <v>422.35739999999998</v>
      </c>
      <c r="E39">
        <f t="shared" si="3"/>
        <v>208.3194</v>
      </c>
      <c r="F39">
        <v>0</v>
      </c>
    </row>
    <row r="40" spans="1:6" x14ac:dyDescent="0.25">
      <c r="A40" s="3" t="s">
        <v>22</v>
      </c>
      <c r="B40">
        <f t="shared" si="0"/>
        <v>181.1781</v>
      </c>
      <c r="C40">
        <f t="shared" si="1"/>
        <v>3.7602000000000002</v>
      </c>
      <c r="D40">
        <f t="shared" si="2"/>
        <v>135.0369</v>
      </c>
      <c r="E40">
        <f t="shared" si="3"/>
        <v>354.21749999999997</v>
      </c>
      <c r="F40">
        <v>1</v>
      </c>
    </row>
    <row r="41" spans="1:6" x14ac:dyDescent="0.25">
      <c r="A41" s="3" t="s">
        <v>23</v>
      </c>
      <c r="B41">
        <f t="shared" si="0"/>
        <v>90.822599999999994</v>
      </c>
      <c r="C41">
        <f t="shared" si="1"/>
        <v>0.09</v>
      </c>
      <c r="D41">
        <f t="shared" si="2"/>
        <v>381.97800000000001</v>
      </c>
      <c r="E41">
        <f t="shared" si="3"/>
        <v>1144.1277</v>
      </c>
      <c r="F41">
        <v>0</v>
      </c>
    </row>
    <row r="42" spans="1:6" x14ac:dyDescent="0.25">
      <c r="A42" s="3" t="s">
        <v>24</v>
      </c>
      <c r="B42">
        <f t="shared" si="0"/>
        <v>24.641100000000002</v>
      </c>
      <c r="C42">
        <f t="shared" si="1"/>
        <v>4.6844999999999999</v>
      </c>
      <c r="D42">
        <f t="shared" si="2"/>
        <v>84.765600000000006</v>
      </c>
      <c r="E42">
        <f t="shared" si="3"/>
        <v>586.5471</v>
      </c>
      <c r="F42">
        <v>1</v>
      </c>
    </row>
    <row r="43" spans="1:6" x14ac:dyDescent="0.25">
      <c r="A43" s="9" t="s">
        <v>5</v>
      </c>
      <c r="B43" s="9">
        <f>SUM(B24:B42)</f>
        <v>20263.7196</v>
      </c>
      <c r="C43" s="9">
        <f>SUM(C24:C42)</f>
        <v>299.12489999999997</v>
      </c>
      <c r="D43" s="9">
        <f>SUM(D24:D42)</f>
        <v>14490.4293</v>
      </c>
      <c r="E43" s="9">
        <f>SUM(E24:E42)</f>
        <v>24105.832199999997</v>
      </c>
      <c r="F43" s="9">
        <f>SUM(F24:F42)</f>
        <v>45</v>
      </c>
    </row>
    <row r="47" spans="1:6" x14ac:dyDescent="0.25">
      <c r="A47" t="s">
        <v>26</v>
      </c>
    </row>
    <row r="48" spans="1:6" ht="15.75" thickBot="1" x14ac:dyDescent="0.3"/>
    <row r="49" spans="1:9" x14ac:dyDescent="0.25">
      <c r="A49" s="7" t="s">
        <v>27</v>
      </c>
      <c r="B49" s="7"/>
    </row>
    <row r="50" spans="1:9" x14ac:dyDescent="0.25">
      <c r="A50" s="4" t="s">
        <v>28</v>
      </c>
      <c r="B50" s="4">
        <v>0.92325140749616263</v>
      </c>
    </row>
    <row r="51" spans="1:9" x14ac:dyDescent="0.25">
      <c r="A51" s="4" t="s">
        <v>29</v>
      </c>
      <c r="B51" s="4">
        <v>0.8523931614436453</v>
      </c>
    </row>
    <row r="52" spans="1:9" x14ac:dyDescent="0.25">
      <c r="A52" s="4" t="s">
        <v>30</v>
      </c>
      <c r="B52" s="4">
        <v>0.81021977899897257</v>
      </c>
    </row>
    <row r="53" spans="1:9" x14ac:dyDescent="0.25">
      <c r="A53" s="4" t="s">
        <v>31</v>
      </c>
      <c r="B53" s="4">
        <v>2.2831671063091976</v>
      </c>
    </row>
    <row r="54" spans="1:9" ht="15.75" thickBot="1" x14ac:dyDescent="0.3">
      <c r="A54" s="5" t="s">
        <v>32</v>
      </c>
      <c r="B54" s="5">
        <v>19</v>
      </c>
    </row>
    <row r="56" spans="1:9" ht="15.75" thickBot="1" x14ac:dyDescent="0.3">
      <c r="A56" t="s">
        <v>33</v>
      </c>
    </row>
    <row r="57" spans="1:9" x14ac:dyDescent="0.25">
      <c r="A57" s="6"/>
      <c r="B57" s="6" t="s">
        <v>37</v>
      </c>
      <c r="C57" s="6" t="s">
        <v>38</v>
      </c>
      <c r="D57" s="6" t="s">
        <v>39</v>
      </c>
      <c r="E57" s="6" t="s">
        <v>40</v>
      </c>
      <c r="F57" s="6" t="s">
        <v>41</v>
      </c>
    </row>
    <row r="58" spans="1:9" x14ac:dyDescent="0.25">
      <c r="A58" s="4" t="s">
        <v>34</v>
      </c>
      <c r="B58" s="4">
        <v>4</v>
      </c>
      <c r="C58" s="4">
        <v>421.44112413692642</v>
      </c>
      <c r="D58" s="4">
        <v>105.3602810342316</v>
      </c>
      <c r="E58" s="4">
        <v>20.211638527260629</v>
      </c>
      <c r="F58" s="4">
        <v>1.063593585283103E-5</v>
      </c>
    </row>
    <row r="59" spans="1:9" x14ac:dyDescent="0.25">
      <c r="A59" s="4" t="s">
        <v>35</v>
      </c>
      <c r="B59" s="4">
        <v>14</v>
      </c>
      <c r="C59" s="4">
        <v>72.979928494652412</v>
      </c>
      <c r="D59" s="4">
        <v>5.2128520353323156</v>
      </c>
      <c r="E59" s="4"/>
      <c r="F59" s="4"/>
    </row>
    <row r="60" spans="1:9" ht="15.75" thickBot="1" x14ac:dyDescent="0.3">
      <c r="A60" s="5" t="s">
        <v>5</v>
      </c>
      <c r="B60" s="5">
        <v>18</v>
      </c>
      <c r="C60" s="5">
        <v>494.42105263157885</v>
      </c>
      <c r="D60" s="5"/>
      <c r="E60" s="5"/>
      <c r="F60" s="5"/>
    </row>
    <row r="61" spans="1:9" ht="15.75" thickBot="1" x14ac:dyDescent="0.3"/>
    <row r="62" spans="1:9" x14ac:dyDescent="0.25">
      <c r="A62" s="6"/>
      <c r="B62" s="6" t="s">
        <v>42</v>
      </c>
      <c r="C62" s="6" t="s">
        <v>31</v>
      </c>
      <c r="D62" s="6" t="s">
        <v>43</v>
      </c>
      <c r="E62" s="6" t="s">
        <v>44</v>
      </c>
      <c r="F62" s="6" t="s">
        <v>45</v>
      </c>
      <c r="G62" s="6" t="s">
        <v>46</v>
      </c>
      <c r="H62" s="6" t="s">
        <v>47</v>
      </c>
      <c r="I62" s="6" t="s">
        <v>48</v>
      </c>
    </row>
    <row r="63" spans="1:9" x14ac:dyDescent="0.25">
      <c r="A63" s="4" t="s">
        <v>36</v>
      </c>
      <c r="B63" s="4">
        <v>9.1383094293376432E-2</v>
      </c>
      <c r="C63" s="4">
        <v>0.82084559363359366</v>
      </c>
      <c r="D63" s="4">
        <v>0.11132799518220685</v>
      </c>
      <c r="E63" s="4">
        <v>0.912936590556367</v>
      </c>
      <c r="F63" s="4">
        <v>-1.6691556077679428</v>
      </c>
      <c r="G63" s="4">
        <v>1.8519217963546957</v>
      </c>
      <c r="H63" s="4">
        <v>-1.6691556077679428</v>
      </c>
      <c r="I63" s="4">
        <v>1.8519217963546957</v>
      </c>
    </row>
    <row r="64" spans="1:9" x14ac:dyDescent="0.25">
      <c r="A64" s="4" t="s">
        <v>50</v>
      </c>
      <c r="B64" s="4">
        <v>1.6434350232542223E-3</v>
      </c>
      <c r="C64" s="4">
        <v>6.661551535648365E-4</v>
      </c>
      <c r="D64" s="4">
        <v>2.4670454239670874</v>
      </c>
      <c r="E64" s="4">
        <v>2.7138432749627694E-2</v>
      </c>
      <c r="F64" s="4">
        <v>2.1467431780052026E-4</v>
      </c>
      <c r="G64" s="4">
        <v>3.0721957287079245E-3</v>
      </c>
      <c r="H64" s="4">
        <v>2.1467431780052026E-4</v>
      </c>
      <c r="I64" s="4">
        <v>3.0721957287079245E-3</v>
      </c>
    </row>
    <row r="65" spans="1:9" x14ac:dyDescent="0.25">
      <c r="A65" s="4" t="s">
        <v>51</v>
      </c>
      <c r="B65" s="4">
        <v>-3.0641839304023383E-2</v>
      </c>
      <c r="C65" s="4">
        <v>2.4098012029680562E-2</v>
      </c>
      <c r="D65" s="4">
        <v>-1.2715505024349332</v>
      </c>
      <c r="E65" s="4">
        <v>0.22425165577039957</v>
      </c>
      <c r="F65" s="4">
        <v>-8.2326934710565361E-2</v>
      </c>
      <c r="G65" s="4">
        <v>2.1043256102518598E-2</v>
      </c>
      <c r="H65" s="4">
        <v>-8.2326934710565361E-2</v>
      </c>
      <c r="I65" s="4">
        <v>2.1043256102518598E-2</v>
      </c>
    </row>
    <row r="66" spans="1:9" x14ac:dyDescent="0.25">
      <c r="A66" s="4" t="s">
        <v>52</v>
      </c>
      <c r="B66" s="4">
        <v>-9.2394940857746318E-4</v>
      </c>
      <c r="C66" s="4">
        <v>1.2543633957896405E-3</v>
      </c>
      <c r="D66" s="4">
        <v>-0.73658830581214718</v>
      </c>
      <c r="E66" s="4">
        <v>0.47353599828327331</v>
      </c>
      <c r="F66" s="4">
        <v>-3.614291321678456E-3</v>
      </c>
      <c r="G66" s="4">
        <v>1.7663925045235298E-3</v>
      </c>
      <c r="H66" s="4">
        <v>-3.614291321678456E-3</v>
      </c>
      <c r="I66" s="4">
        <v>1.7663925045235298E-3</v>
      </c>
    </row>
    <row r="67" spans="1:9" ht="15.75" thickBot="1" x14ac:dyDescent="0.3">
      <c r="A67" s="5" t="s">
        <v>53</v>
      </c>
      <c r="B67" s="5">
        <v>1.3488758714492095E-3</v>
      </c>
      <c r="C67" s="5">
        <v>1.157649967530545E-3</v>
      </c>
      <c r="D67" s="5">
        <v>1.1651845629353581</v>
      </c>
      <c r="E67" s="5">
        <v>0.26341384759843578</v>
      </c>
      <c r="F67" s="5">
        <v>-1.1340363681787819E-3</v>
      </c>
      <c r="G67" s="5">
        <v>3.8317881110772009E-3</v>
      </c>
      <c r="H67" s="5">
        <v>-1.1340363681787819E-3</v>
      </c>
      <c r="I67" s="5">
        <v>3.8317881110772009E-3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2010</vt:lpstr>
      <vt:lpstr>2011</vt:lpstr>
      <vt:lpstr>2015</vt:lpstr>
      <vt:lpstr>2016</vt:lpstr>
    </vt:vector>
  </TitlesOfParts>
  <Company>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Tania</dc:creator>
  <cp:lastModifiedBy>Banerjee, Tania</cp:lastModifiedBy>
  <dcterms:created xsi:type="dcterms:W3CDTF">2017-04-25T00:48:12Z</dcterms:created>
  <dcterms:modified xsi:type="dcterms:W3CDTF">2017-04-28T17:42:51Z</dcterms:modified>
</cp:coreProperties>
</file>