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nia/Desktop/Boot Camp/"/>
    </mc:Choice>
  </mc:AlternateContent>
  <xr:revisionPtr revIDLastSave="0" documentId="13_ncr:1_{F4218803-537C-594C-9462-E5D10116B6A1}" xr6:coauthVersionLast="43" xr6:coauthVersionMax="43" xr10:uidLastSave="{00000000-0000-0000-0000-000000000000}"/>
  <bookViews>
    <workbookView xWindow="0" yWindow="460" windowWidth="28800" windowHeight="16260" xr2:uid="{00000000-000D-0000-FFFF-FFFF00000000}"/>
  </bookViews>
  <sheets>
    <sheet name="Sheet1" sheetId="1" r:id="rId1"/>
    <sheet name="Sheet2" sheetId="9" r:id="rId2"/>
    <sheet name="Sheet3" sheetId="13" r:id="rId3"/>
    <sheet name="Sheet4" sheetId="11" r:id="rId4"/>
    <sheet name="Bonus" sheetId="14" r:id="rId5"/>
  </sheets>
  <definedNames>
    <definedName name="_xlnm._FilterDatabase" localSheetId="0" hidden="1">Sheet1!$A$1:$T$4115</definedName>
  </definedNames>
  <calcPr calcId="181029" concurrentCalc="0"/>
  <pivotCaches>
    <pivotCache cacheId="37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14" l="1"/>
  <c r="D3" i="14"/>
  <c r="B2" i="14"/>
  <c r="B3" i="14"/>
  <c r="C2" i="14"/>
  <c r="C3" i="14"/>
  <c r="E3" i="14"/>
  <c r="H3" i="14"/>
  <c r="D4" i="14"/>
  <c r="B4" i="14"/>
  <c r="C4" i="14"/>
  <c r="E4" i="14"/>
  <c r="H4" i="14"/>
  <c r="D5" i="14"/>
  <c r="B5" i="14"/>
  <c r="C5" i="14"/>
  <c r="E5" i="14"/>
  <c r="H5" i="14"/>
  <c r="D6" i="14"/>
  <c r="B6" i="14"/>
  <c r="C6" i="14"/>
  <c r="E6" i="14"/>
  <c r="H6" i="14"/>
  <c r="D7" i="14"/>
  <c r="B7" i="14"/>
  <c r="C7" i="14"/>
  <c r="E7" i="14"/>
  <c r="H7" i="14"/>
  <c r="D8" i="14"/>
  <c r="B8" i="14"/>
  <c r="C8" i="14"/>
  <c r="E8" i="14"/>
  <c r="H8" i="14"/>
  <c r="D9" i="14"/>
  <c r="B9" i="14"/>
  <c r="C9" i="14"/>
  <c r="E9" i="14"/>
  <c r="H9" i="14"/>
  <c r="D10" i="14"/>
  <c r="B10" i="14"/>
  <c r="C10" i="14"/>
  <c r="E10" i="14"/>
  <c r="H10" i="14"/>
  <c r="D11" i="14"/>
  <c r="B11" i="14"/>
  <c r="C11" i="14"/>
  <c r="E11" i="14"/>
  <c r="H11" i="14"/>
  <c r="D12" i="14"/>
  <c r="B12" i="14"/>
  <c r="C12" i="14"/>
  <c r="E12" i="14"/>
  <c r="H12" i="14"/>
  <c r="D13" i="14"/>
  <c r="B13" i="14"/>
  <c r="C13" i="14"/>
  <c r="E13" i="14"/>
  <c r="H13" i="14"/>
  <c r="E2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T4115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2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<sst xmlns="http://schemas.openxmlformats.org/spreadsheetml/2006/main" count="24820" uniqueCount="8402">
  <si>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</si>
  <si>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</si>
  <si>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</si>
  <si>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</si>
  <si>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</si>
  <si>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</si>
  <si>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</si>
  <si>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</si>
  <si>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</si>
  <si>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</si>
  <si>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</si>
  <si>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</si>
  <si>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</si>
  <si>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</si>
  <si>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</si>
  <si>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</si>
  <si>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</si>
  <si>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</si>
  <si>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</si>
  <si>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</si>
  <si>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</si>
  <si>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</si>
  <si>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</si>
  <si>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</si>
  <si>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</si>
  <si>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</si>
  <si>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</si>
  <si>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</si>
  <si>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</si>
  <si>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</si>
  <si>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</si>
  <si>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</si>
  <si>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</si>
  <si>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</si>
  <si>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</si>
  <si>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</si>
  <si>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</si>
  <si>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</si>
  <si>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</si>
  <si>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</si>
  <si>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</si>
  <si>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</si>
  <si>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</si>
  <si>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</si>
  <si>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</si>
  <si>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</si>
  <si>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</si>
  <si>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</si>
  <si>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</si>
  <si>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</si>
  <si>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</si>
  <si>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</si>
  <si>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</si>
  <si>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</si>
  <si>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</si>
  <si>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</si>
  <si>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</si>
  <si>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</si>
  <si>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</si>
  <si>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</si>
  <si>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</si>
  <si>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</si>
  <si>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</si>
  <si>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</si>
  <si>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</si>
  <si>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</si>
  <si>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</si>
  <si>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</si>
  <si>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</si>
  <si>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</si>
  <si>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</si>
  <si>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</si>
  <si>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</si>
  <si>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</si>
  <si>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</si>
  <si>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</si>
  <si>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</si>
  <si>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</si>
  <si>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</si>
  <si>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</si>
  <si>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</si>
  <si>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</si>
  <si>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</si>
  <si>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</si>
  <si>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</si>
  <si>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</si>
  <si>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</si>
  <si>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</si>
  <si>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</si>
  <si>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</si>
  <si>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</si>
  <si>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</si>
  <si>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</si>
  <si>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</si>
  <si>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</si>
  <si>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</si>
  <si>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</si>
  <si>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</si>
  <si>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</si>
  <si>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</si>
  <si>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</si>
  <si>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</si>
  <si>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</si>
  <si>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</si>
  <si>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</si>
  <si>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</si>
  <si>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</si>
  <si>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</si>
  <si>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</si>
  <si>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</si>
  <si>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</si>
  <si>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</si>
  <si>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</si>
  <si>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</si>
  <si>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</si>
  <si>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</si>
  <si>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</si>
  <si>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</si>
  <si>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</si>
  <si>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</si>
  <si>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</si>
  <si>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</si>
  <si>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</si>
  <si>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</si>
  <si>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</si>
  <si>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</si>
  <si>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</si>
  <si>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</si>
  <si>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</si>
  <si>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</si>
  <si>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</si>
  <si>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</si>
  <si>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</si>
  <si>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</si>
  <si>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</si>
  <si>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</si>
  <si>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</si>
  <si>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</si>
  <si>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</si>
  <si>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</si>
  <si>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</si>
  <si>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</si>
  <si>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</si>
  <si>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</si>
  <si>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</si>
  <si>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</si>
  <si>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</si>
  <si>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</si>
  <si>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</si>
  <si>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</si>
  <si>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</si>
  <si>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</si>
  <si>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</si>
  <si>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</si>
  <si>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</si>
  <si>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</si>
  <si>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</si>
  <si>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</si>
  <si>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</si>
  <si>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</si>
  <si>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</si>
  <si>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</si>
  <si>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</si>
  <si>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</si>
  <si>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</si>
  <si>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</si>
  <si>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</si>
  <si>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</si>
  <si>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</si>
  <si>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</si>
  <si>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</si>
  <si>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</si>
  <si>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</si>
  <si>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</si>
  <si>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</si>
  <si>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</si>
  <si>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</si>
  <si>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</si>
  <si>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</si>
  <si>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</si>
  <si>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</si>
  <si>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</si>
  <si>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</si>
  <si>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</si>
  <si>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</si>
  <si>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</si>
  <si>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</si>
  <si>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</si>
  <si>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</si>
  <si>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</si>
  <si>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</si>
  <si>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</si>
  <si>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</si>
  <si>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</si>
  <si>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</si>
  <si>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</si>
  <si>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</si>
  <si>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</si>
  <si>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</si>
  <si>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</si>
  <si>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</si>
  <si>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</si>
  <si>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</si>
  <si>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</si>
  <si>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</si>
  <si>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</si>
  <si>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</si>
  <si>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</si>
  <si>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</si>
  <si>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</si>
  <si>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</si>
  <si>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</si>
  <si>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</si>
  <si>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</si>
  <si>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</si>
  <si>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</si>
  <si>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</si>
  <si>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</si>
  <si>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</si>
  <si>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</si>
  <si>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</si>
  <si>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</si>
  <si>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</si>
  <si>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</si>
  <si>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</si>
  <si>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</si>
  <si>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</si>
  <si>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</si>
  <si>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</si>
  <si>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</si>
  <si>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</si>
  <si>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</si>
  <si>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</si>
  <si>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</si>
  <si>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</si>
  <si>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</si>
  <si>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</si>
  <si>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</si>
  <si>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</si>
  <si>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</si>
  <si>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</si>
  <si>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</si>
  <si>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</si>
  <si>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</si>
  <si>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</si>
  <si>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</si>
  <si>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</si>
  <si>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</si>
  <si>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</si>
  <si>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</si>
  <si>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</si>
  <si>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</si>
  <si>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</si>
  <si>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</si>
  <si>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</si>
  <si>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</si>
  <si>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</si>
  <si>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</si>
  <si>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</si>
  <si>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</si>
  <si>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</si>
  <si>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</si>
  <si>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</si>
  <si>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</si>
  <si>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</si>
  <si>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</si>
  <si>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</si>
  <si>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</si>
  <si>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</si>
  <si>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</si>
  <si>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</si>
  <si>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</si>
  <si>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</si>
  <si>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</si>
  <si>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</si>
  <si>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</si>
  <si>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</si>
  <si>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</si>
  <si>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</si>
  <si>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</si>
  <si>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</si>
  <si>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</si>
  <si>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</si>
  <si>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</si>
  <si>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</si>
  <si>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</si>
  <si>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</si>
  <si>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</si>
  <si>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</si>
  <si>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</si>
  <si>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</si>
  <si>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</si>
  <si>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</si>
  <si>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</si>
  <si>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</si>
  <si>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</si>
  <si>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</si>
  <si>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</si>
  <si>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</si>
  <si>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</si>
  <si>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</si>
  <si>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</si>
  <si>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</si>
  <si>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</si>
  <si>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</si>
  <si>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</si>
  <si>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</si>
  <si>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</si>
  <si>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</si>
  <si>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</si>
  <si>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</si>
  <si>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</si>
  <si>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</si>
  <si>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</si>
  <si>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</si>
  <si>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</si>
  <si>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</si>
  <si>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</si>
  <si>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</si>
  <si>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</si>
  <si>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</si>
  <si>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</si>
  <si>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</si>
  <si>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</si>
  <si>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</si>
  <si>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</si>
  <si>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</si>
  <si>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</si>
  <si>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</si>
  <si>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</si>
  <si>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</si>
  <si>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</si>
  <si>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</si>
  <si>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</si>
  <si>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</si>
  <si>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</si>
  <si>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</si>
  <si>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</si>
  <si>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</si>
  <si>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</si>
  <si>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</si>
  <si>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</si>
  <si>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</si>
  <si>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</si>
  <si>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</si>
  <si>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</si>
  <si>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</si>
  <si>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</si>
  <si>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</si>
  <si>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</si>
  <si>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</si>
  <si>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</si>
  <si>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</si>
  <si>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</si>
  <si>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</si>
  <si>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</si>
  <si>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</si>
  <si>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</si>
  <si>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</si>
  <si>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</si>
  <si>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</si>
  <si>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</si>
  <si>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</si>
  <si>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</si>
  <si>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</si>
  <si>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</si>
  <si>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</si>
  <si>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</si>
  <si>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</si>
  <si>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</si>
  <si>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</si>
  <si>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</si>
  <si>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</si>
  <si>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</si>
  <si>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</si>
  <si>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</si>
  <si>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</si>
  <si>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</si>
  <si>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</si>
  <si>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</si>
  <si>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</si>
  <si>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</si>
  <si>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</si>
  <si>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</si>
  <si>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</si>
  <si>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</si>
  <si>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</si>
  <si>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</si>
  <si>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</si>
  <si>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</si>
  <si>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</si>
  <si>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</si>
  <si>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</si>
  <si>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</si>
  <si>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</si>
  <si>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</si>
  <si>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</si>
  <si>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</si>
  <si>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</si>
  <si>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</si>
  <si>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</si>
  <si>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</si>
  <si>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</si>
  <si>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</si>
  <si>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</si>
  <si>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</si>
  <si>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</si>
  <si>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</si>
  <si>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</si>
  <si>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</si>
  <si>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</si>
  <si>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</si>
  <si>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</si>
  <si>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</si>
  <si>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</si>
  <si>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</si>
  <si>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</si>
  <si>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</si>
  <si>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</si>
  <si>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</si>
  <si>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</si>
  <si>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</si>
  <si>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</si>
  <si>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</si>
  <si>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</si>
  <si>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</si>
  <si>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</si>
  <si>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</si>
  <si>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</si>
  <si>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</si>
  <si>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</si>
  <si>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</si>
  <si>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</si>
  <si>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</si>
  <si>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</si>
  <si>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</si>
  <si>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</si>
  <si>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</si>
  <si>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</si>
  <si>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</si>
  <si>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</si>
  <si>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</si>
  <si>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</si>
  <si>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</si>
  <si>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</si>
  <si>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</si>
  <si>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</si>
  <si>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</si>
  <si>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</si>
  <si>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</si>
  <si>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</si>
  <si>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</si>
  <si>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</si>
  <si>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</si>
  <si>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</si>
  <si>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</si>
  <si>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</si>
  <si>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</si>
  <si>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</si>
  <si>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</si>
  <si>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</si>
  <si>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</si>
  <si>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</si>
  <si>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</si>
  <si>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</si>
  <si>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</si>
  <si>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</si>
  <si>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</si>
  <si>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</si>
  <si>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</si>
  <si>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</si>
  <si>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</si>
  <si>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</si>
  <si>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</si>
  <si>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</si>
  <si>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</si>
  <si>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</si>
  <si>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</si>
  <si>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</si>
  <si>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</si>
  <si>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</si>
  <si>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</si>
  <si>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</si>
  <si>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</si>
  <si>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</si>
  <si>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</si>
  <si>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</si>
  <si>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</si>
  <si>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</si>
  <si>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</si>
  <si>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</si>
  <si>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</si>
  <si>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</si>
  <si>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</si>
  <si>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</si>
  <si>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</si>
  <si>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</si>
  <si>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</si>
  <si>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</si>
  <si>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</si>
  <si>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</si>
  <si>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</si>
  <si>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</si>
  <si>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</si>
  <si>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</si>
  <si>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</si>
  <si>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</si>
  <si>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</si>
  <si>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</si>
  <si>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</si>
  <si>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</si>
  <si>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</si>
  <si>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</si>
  <si>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</si>
  <si>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</si>
  <si>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</si>
  <si>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</si>
  <si>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</si>
  <si>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</si>
  <si>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</si>
  <si>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</si>
  <si>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</si>
  <si>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</si>
  <si>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</si>
  <si>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</si>
  <si>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</si>
  <si>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</si>
  <si>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</si>
  <si>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</si>
  <si>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</si>
  <si>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</si>
  <si>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</si>
  <si>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</si>
  <si>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</si>
  <si>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</si>
  <si>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</si>
  <si>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</si>
  <si>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</si>
  <si>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</si>
  <si>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</si>
  <si>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</si>
  <si>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</si>
  <si>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</si>
  <si>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</si>
  <si>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</si>
  <si>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</si>
  <si>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</si>
  <si>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</si>
  <si>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</si>
  <si>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</si>
  <si>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</si>
  <si>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</si>
  <si>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</si>
  <si>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</si>
  <si>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</si>
  <si>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</si>
  <si>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</si>
  <si>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</si>
  <si>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</si>
  <si>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</si>
  <si>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</si>
  <si>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</si>
  <si>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</si>
  <si>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</si>
  <si>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</si>
  <si>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</si>
  <si>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</si>
  <si>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</si>
  <si>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</si>
  <si>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</si>
  <si>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</si>
  <si>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</si>
  <si>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</si>
  <si>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</si>
  <si>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</si>
  <si>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</si>
  <si>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</si>
  <si>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</si>
  <si>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</si>
  <si>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</si>
  <si>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</si>
  <si>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</si>
  <si>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</si>
  <si>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</si>
  <si>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</si>
  <si>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</si>
  <si>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</si>
  <si>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</si>
  <si>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</si>
  <si>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</si>
  <si>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</si>
  <si>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</si>
  <si>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</si>
  <si>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</si>
  <si>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</si>
  <si>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</si>
  <si>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</si>
  <si>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</si>
  <si>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</si>
  <si>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</si>
  <si>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</si>
  <si>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</si>
  <si>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</si>
  <si>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</si>
  <si>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</si>
  <si>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</si>
  <si>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</si>
  <si>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</si>
  <si>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</si>
  <si>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</si>
  <si>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</si>
  <si>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</si>
  <si>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</si>
  <si>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</si>
  <si>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</si>
  <si>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</si>
  <si>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</si>
  <si>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</si>
  <si>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</si>
  <si>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</si>
  <si>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</si>
  <si>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</si>
  <si>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</si>
  <si>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</si>
  <si>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</si>
  <si>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</si>
  <si>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</si>
  <si>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</si>
  <si>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</si>
  <si>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</si>
  <si>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</si>
  <si>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</si>
  <si>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</si>
  <si>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</si>
  <si>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</si>
  <si>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</si>
  <si>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</si>
  <si>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</si>
  <si>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</si>
  <si>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</si>
  <si>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</si>
  <si>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</si>
  <si>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</si>
  <si>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</si>
  <si>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</si>
  <si>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</si>
  <si>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</si>
  <si>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</si>
  <si>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</si>
  <si>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</si>
  <si>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</si>
  <si>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</si>
  <si>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</si>
  <si>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</si>
  <si>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</si>
  <si>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</si>
  <si>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</si>
  <si>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</si>
  <si>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</si>
  <si>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</si>
  <si>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</si>
  <si>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</si>
  <si>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</si>
  <si>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</si>
  <si>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</si>
  <si>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</si>
  <si>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</si>
  <si>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</si>
  <si>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</si>
  <si>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</si>
  <si>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</si>
  <si>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</si>
  <si>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</si>
  <si>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</si>
  <si>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</si>
  <si>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</si>
  <si>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</si>
  <si>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</si>
  <si>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</si>
  <si>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</si>
  <si>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</si>
  <si>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</si>
  <si>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</si>
  <si>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</si>
  <si>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</si>
  <si>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</si>
  <si>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</si>
  <si>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</si>
  <si>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</si>
  <si>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</si>
  <si>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</si>
  <si>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</si>
  <si>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</si>
  <si>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</si>
  <si>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</si>
  <si>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</si>
  <si>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</si>
  <si>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</si>
  <si>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</si>
  <si>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</si>
  <si>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</si>
  <si>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</si>
  <si>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</si>
  <si>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</si>
  <si>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</si>
  <si>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</si>
  <si>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</si>
  <si>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</si>
  <si>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</si>
  <si>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</si>
  <si>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</si>
  <si>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</si>
  <si>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</si>
  <si>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</si>
  <si>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</si>
  <si>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</si>
  <si>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</si>
  <si>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</si>
  <si>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</si>
  <si>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</si>
  <si>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</si>
  <si>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</si>
  <si>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</si>
  <si>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</si>
  <si>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</si>
  <si>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</si>
  <si>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</si>
  <si>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</si>
  <si>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</si>
  <si>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</si>
  <si>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</si>
  <si>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</si>
  <si>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</si>
  <si>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</si>
  <si>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</si>
  <si>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</si>
  <si>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</si>
  <si>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</si>
  <si>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</si>
  <si>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</si>
  <si>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</si>
  <si>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</si>
  <si>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</si>
  <si>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</si>
  <si>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</si>
  <si>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</si>
  <si>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</si>
  <si>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</si>
  <si>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</si>
  <si>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</si>
  <si>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</si>
  <si>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</si>
  <si>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</si>
  <si>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</si>
  <si>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</si>
  <si>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</si>
  <si>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</si>
  <si>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</si>
  <si>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</si>
  <si>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</si>
  <si>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</si>
  <si>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</si>
  <si>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</si>
  <si>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</si>
  <si>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</si>
  <si>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</si>
  <si>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</si>
  <si>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</si>
  <si>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</si>
  <si>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</si>
  <si>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</si>
  <si>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</si>
  <si>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</si>
  <si>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</si>
  <si>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</si>
  <si>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</si>
  <si>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</si>
  <si>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</si>
  <si>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</si>
  <si>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</si>
  <si>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</si>
  <si>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</si>
  <si>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</si>
  <si>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</si>
  <si>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</si>
  <si>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</si>
  <si>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</si>
  <si>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</si>
  <si>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</si>
  <si>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</si>
  <si>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</si>
  <si>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</si>
  <si>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</si>
  <si>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</si>
  <si>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</si>
  <si>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</si>
  <si>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</si>
  <si>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</si>
  <si>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</si>
  <si>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</si>
  <si>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</si>
  <si>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</si>
  <si>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</si>
  <si>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</si>
  <si>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</si>
  <si>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</si>
  <si>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</si>
  <si>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</si>
  <si>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</si>
  <si>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</si>
  <si>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</si>
  <si>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</si>
  <si>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</si>
  <si>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</si>
  <si>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</si>
  <si>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</si>
  <si>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</si>
  <si>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</si>
  <si>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</si>
  <si>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</si>
  <si>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</si>
  <si>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</si>
  <si>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</si>
  <si>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</si>
  <si>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</si>
  <si>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</si>
  <si>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</si>
  <si>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</si>
  <si>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</si>
  <si>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</si>
  <si>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</si>
  <si>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</si>
  <si>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</si>
  <si>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</si>
  <si>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</si>
  <si>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</si>
  <si>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</si>
  <si>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</si>
  <si>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</si>
  <si>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</si>
  <si>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</si>
  <si>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</si>
  <si>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</si>
  <si>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</si>
  <si>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</si>
  <si>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</si>
  <si>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</si>
  <si>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</si>
  <si>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</si>
  <si>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</si>
  <si>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</si>
  <si>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</si>
  <si>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</si>
  <si>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</si>
  <si>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</si>
  <si>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</si>
  <si>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</si>
  <si>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</si>
  <si>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</si>
  <si>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</si>
  <si>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</si>
  <si>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</si>
  <si>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</si>
  <si>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</si>
  <si>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</si>
  <si>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</si>
  <si>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</si>
  <si>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</si>
  <si>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</si>
  <si>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</si>
  <si>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</si>
  <si>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</si>
  <si>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</si>
  <si>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</si>
  <si>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</si>
  <si>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</si>
  <si>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</si>
  <si>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</si>
  <si>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</si>
  <si>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</si>
  <si>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</si>
  <si>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</si>
  <si>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</si>
  <si>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</si>
  <si>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</si>
  <si>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</si>
  <si>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</si>
  <si>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</si>
  <si>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</si>
  <si>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</si>
  <si>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</si>
  <si>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</si>
  <si>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</si>
  <si>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</si>
  <si>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</si>
  <si>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</si>
  <si>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</si>
  <si>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</si>
  <si>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</si>
  <si>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</si>
  <si>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</si>
  <si>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</si>
  <si>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</si>
  <si>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</si>
  <si>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</si>
  <si>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</si>
  <si>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</si>
  <si>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</si>
  <si>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</si>
  <si>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</si>
  <si>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</si>
  <si>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</si>
  <si>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</si>
  <si>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</si>
  <si>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</si>
  <si>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</si>
  <si>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</si>
  <si>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</si>
  <si>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</si>
  <si>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</si>
  <si>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</si>
  <si>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</si>
  <si>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</si>
  <si>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</si>
  <si>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</si>
  <si>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</si>
  <si>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</si>
  <si>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</si>
  <si>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</si>
  <si>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</si>
  <si>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</si>
  <si>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</si>
  <si>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</si>
  <si>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</si>
  <si>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</si>
  <si>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</si>
  <si>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</si>
  <si>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</si>
  <si>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</si>
  <si>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</si>
  <si>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</si>
  <si>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</si>
  <si>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</si>
  <si>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</si>
  <si>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</si>
  <si>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</si>
  <si>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</si>
  <si>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</si>
  <si>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</si>
  <si>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</si>
  <si>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</si>
  <si>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</si>
  <si>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</si>
  <si>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</si>
  <si>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</si>
  <si>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</si>
  <si>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</si>
  <si>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</si>
  <si>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</si>
  <si>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</si>
  <si>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</si>
  <si>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</si>
  <si>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</si>
  <si>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</si>
  <si>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</si>
  <si>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</si>
  <si>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</si>
  <si>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</si>
  <si>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</si>
  <si>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</si>
  <si>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</si>
  <si>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</si>
  <si>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</si>
  <si>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</si>
  <si>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</si>
  <si>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</si>
  <si>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</si>
  <si>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</si>
  <si>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</si>
  <si>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</si>
  <si>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</si>
  <si>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</si>
  <si>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</si>
  <si>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</si>
  <si>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</si>
  <si>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</si>
  <si>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</si>
  <si>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</si>
  <si>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</si>
  <si>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</si>
  <si>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</si>
  <si>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</si>
  <si>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</si>
  <si>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</si>
  <si>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</si>
  <si>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</si>
  <si>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</si>
  <si>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</si>
  <si>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</si>
  <si>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</si>
  <si>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</si>
  <si>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</si>
  <si>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</si>
  <si>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</si>
  <si>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</si>
  <si>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</si>
  <si>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</si>
  <si>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</si>
  <si>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</si>
  <si>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</si>
  <si>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</si>
  <si>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</si>
  <si>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</si>
  <si>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</si>
  <si>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</si>
  <si>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</si>
  <si>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</si>
  <si>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</si>
  <si>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</si>
  <si>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</si>
  <si>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</si>
  <si>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</si>
  <si>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</si>
  <si>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</si>
  <si>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</si>
  <si>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</si>
  <si>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</si>
  <si>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</si>
  <si>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</si>
  <si>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</si>
  <si>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</si>
  <si>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</si>
  <si>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</si>
  <si>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</si>
  <si>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</si>
  <si>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</si>
  <si>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</si>
  <si>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</si>
  <si>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</si>
  <si>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</si>
  <si>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</si>
  <si>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</si>
  <si>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</si>
  <si>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</si>
  <si>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</si>
  <si>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</si>
  <si>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</si>
  <si>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</si>
  <si>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</si>
  <si>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</si>
  <si>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</si>
  <si>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</si>
  <si>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</si>
  <si>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</si>
  <si>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</si>
  <si>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</si>
  <si>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</si>
  <si>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</si>
  <si>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</si>
  <si>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</si>
  <si>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</si>
  <si>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</si>
  <si>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</si>
  <si>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</si>
  <si>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</si>
  <si>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</si>
  <si>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</si>
  <si>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</si>
  <si>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</si>
  <si>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</si>
  <si>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</si>
  <si>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</si>
  <si>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</si>
  <si>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</si>
  <si>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</si>
  <si>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</si>
  <si>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</si>
  <si>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</si>
  <si>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</si>
  <si>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</si>
  <si>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</si>
  <si>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</si>
  <si>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</si>
  <si>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</si>
  <si>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</si>
  <si>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</si>
  <si>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</si>
  <si>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</si>
  <si>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</si>
  <si>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</si>
  <si>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</si>
  <si>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</si>
  <si>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</si>
  <si>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</si>
  <si>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</si>
  <si>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</si>
  <si>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</si>
  <si>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</si>
  <si>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</si>
  <si>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</si>
  <si>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</si>
  <si>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</si>
  <si>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</si>
  <si>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</si>
  <si>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</si>
  <si>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</si>
  <si>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</si>
  <si>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</si>
  <si>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</si>
  <si>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</si>
  <si>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</si>
  <si>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</si>
  <si>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</si>
  <si>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</si>
  <si>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</si>
  <si>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</si>
  <si>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</si>
  <si>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</si>
  <si>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</si>
  <si>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</si>
  <si>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</si>
  <si>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</si>
  <si>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</si>
  <si>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</si>
  <si>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</si>
  <si>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</si>
  <si>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</si>
  <si>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</si>
  <si>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</si>
  <si>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</si>
  <si>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</si>
  <si>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</si>
  <si>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</si>
  <si>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</si>
  <si>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</si>
  <si>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</si>
  <si>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</si>
  <si>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</si>
  <si>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</si>
  <si>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</si>
  <si>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</si>
  <si>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</si>
  <si>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</si>
  <si>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</si>
  <si>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</si>
  <si>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</si>
  <si>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</si>
  <si>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</si>
  <si>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</si>
  <si>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</si>
  <si>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</si>
  <si>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</si>
  <si>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</si>
  <si>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</si>
  <si>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</si>
  <si>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</si>
  <si>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</si>
  <si>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</si>
  <si>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</si>
  <si>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</si>
  <si>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</si>
  <si>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</si>
  <si>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</si>
  <si>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</si>
  <si>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</si>
  <si>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</si>
  <si>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</si>
  <si>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</si>
  <si>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</si>
  <si>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</si>
  <si>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</si>
  <si>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</si>
  <si>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</si>
  <si>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</si>
  <si>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</si>
  <si>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</si>
  <si>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</si>
  <si>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</si>
  <si>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</si>
  <si>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</si>
  <si>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</si>
  <si>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</si>
  <si>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</si>
  <si>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</si>
  <si>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</si>
  <si>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</si>
  <si>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</si>
  <si>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</si>
  <si>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</si>
  <si>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</si>
  <si>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</si>
  <si>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</si>
  <si>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</si>
  <si>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</si>
  <si>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</si>
  <si>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</si>
  <si>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</si>
  <si>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</si>
  <si>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</si>
  <si>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</si>
  <si>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</si>
  <si>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</si>
  <si>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</si>
  <si>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</si>
  <si>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</si>
  <si>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</si>
  <si>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</si>
  <si>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</si>
  <si>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</si>
  <si>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</si>
  <si>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</si>
  <si>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</si>
  <si>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</si>
  <si>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</si>
  <si>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</si>
  <si>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</si>
  <si>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</si>
  <si>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</si>
  <si>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</si>
  <si>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</si>
  <si>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</si>
  <si>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</si>
  <si>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</si>
  <si>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</si>
  <si>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</si>
  <si>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</si>
  <si>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</si>
  <si>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</si>
  <si>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</si>
  <si>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</si>
  <si>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</si>
  <si>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</si>
  <si>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</si>
  <si>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</si>
  <si>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</si>
  <si>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</si>
  <si>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</si>
  <si>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</si>
  <si>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</si>
  <si>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</si>
  <si>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</si>
  <si>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</si>
  <si>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</si>
  <si>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</si>
  <si>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</si>
  <si>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</si>
  <si>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</si>
  <si>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</si>
  <si>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</si>
  <si>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</si>
  <si>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</si>
  <si>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</si>
  <si>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</si>
  <si>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</si>
  <si>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</si>
  <si>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</si>
  <si>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</si>
  <si>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</si>
  <si>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</si>
  <si>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</si>
  <si>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</si>
  <si>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</si>
  <si>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</si>
  <si>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</si>
  <si>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</si>
  <si>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</si>
  <si>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</si>
  <si>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</si>
  <si>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</si>
  <si>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</si>
  <si>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</si>
  <si>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</si>
  <si>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</si>
  <si>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</si>
  <si>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</si>
  <si>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</si>
  <si>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</si>
  <si>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</si>
  <si>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</si>
  <si>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</si>
  <si>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</si>
  <si>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</si>
  <si>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</si>
  <si>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</si>
  <si>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</si>
  <si>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</si>
  <si>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</si>
  <si>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</si>
  <si>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</si>
  <si>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</si>
  <si>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</si>
  <si>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</si>
  <si>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</si>
  <si>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</si>
  <si>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</si>
  <si>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</si>
  <si>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</si>
  <si>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</si>
  <si>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</si>
  <si>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</si>
  <si>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</si>
  <si>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</si>
  <si>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</si>
  <si>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</si>
  <si>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</si>
  <si>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</si>
  <si>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</si>
  <si>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</si>
  <si>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</si>
  <si>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</si>
  <si>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</si>
  <si>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</si>
  <si>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</si>
  <si>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</si>
  <si>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</si>
  <si>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</si>
  <si>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</si>
  <si>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</si>
  <si>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</si>
  <si>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</si>
  <si>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</si>
  <si>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</si>
  <si>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</si>
  <si>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</si>
  <si>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</si>
  <si>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</si>
  <si>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</si>
  <si>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</si>
  <si>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</si>
  <si>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</si>
  <si>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</si>
  <si>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</si>
  <si>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</si>
  <si>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</si>
  <si>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</si>
  <si>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</si>
  <si>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</si>
  <si>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</si>
  <si>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</si>
  <si>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</si>
  <si>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</si>
  <si>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</si>
  <si>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</si>
  <si>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</si>
  <si>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</si>
  <si>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</si>
  <si>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</si>
  <si>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</si>
  <si>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</si>
  <si>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</si>
  <si>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</si>
  <si>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</si>
  <si>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</si>
  <si>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</si>
  <si>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</si>
  <si>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</si>
  <si>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</si>
  <si>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</si>
  <si>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</si>
  <si>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</si>
  <si>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</si>
  <si>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</si>
  <si>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</si>
  <si>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</si>
  <si>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</si>
  <si>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</si>
  <si>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</si>
  <si>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</si>
  <si>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</si>
  <si>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</si>
  <si>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</si>
  <si>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</si>
  <si>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</si>
  <si>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</si>
  <si>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</si>
  <si>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</si>
  <si>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</si>
  <si>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</si>
  <si>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</si>
  <si>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</si>
  <si>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</si>
  <si>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</si>
  <si>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</si>
  <si>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</si>
  <si>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</si>
  <si>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</si>
  <si>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</si>
  <si>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</si>
  <si>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</si>
  <si>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</si>
  <si>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</si>
  <si>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</si>
  <si>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</si>
  <si>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</si>
  <si>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</si>
  <si>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</si>
  <si>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</si>
  <si>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</si>
  <si>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</si>
  <si>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</si>
  <si>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</si>
  <si>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</si>
  <si>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</si>
  <si>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</si>
  <si>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</si>
  <si>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</si>
  <si>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</si>
  <si>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</si>
  <si>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</si>
  <si>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</si>
  <si>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</si>
  <si>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</si>
  <si>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</si>
  <si>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</si>
  <si>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</si>
  <si>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</si>
  <si>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</si>
  <si>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</si>
  <si>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</si>
  <si>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</si>
  <si>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</si>
  <si>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</si>
  <si>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</si>
  <si>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</si>
  <si>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</si>
  <si>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</si>
  <si>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</si>
  <si>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</si>
  <si>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</si>
  <si>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</si>
  <si>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</si>
  <si>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</si>
  <si>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</si>
  <si>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</si>
  <si>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</si>
  <si>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</si>
  <si>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</si>
  <si>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</si>
  <si>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</si>
  <si>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</si>
  <si>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</si>
  <si>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</si>
  <si>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</si>
  <si>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</si>
  <si>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</si>
  <si>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</si>
  <si>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</si>
  <si>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</si>
  <si>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</si>
  <si>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</si>
  <si>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</si>
  <si>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</si>
  <si>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</si>
  <si>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</si>
  <si>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</si>
  <si>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</si>
  <si>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</si>
  <si>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</si>
  <si>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</si>
  <si>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</si>
  <si>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</si>
  <si>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</si>
  <si>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</si>
  <si>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</si>
  <si>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</si>
  <si>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</si>
  <si>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</si>
  <si>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</si>
  <si>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</si>
  <si>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</si>
  <si>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</si>
  <si>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</si>
  <si>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</si>
  <si>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</si>
  <si>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</si>
  <si>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</si>
  <si>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</si>
  <si>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</si>
  <si>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</si>
  <si>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</si>
  <si>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</si>
  <si>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</si>
  <si>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</si>
  <si>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</si>
  <si>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</si>
  <si>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</si>
  <si>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</si>
  <si>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</si>
  <si>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</si>
  <si>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</si>
  <si>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</si>
  <si>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</si>
  <si>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</si>
  <si>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</si>
  <si>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</si>
  <si>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</si>
  <si>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</si>
  <si>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</si>
  <si>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</si>
  <si>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</si>
  <si>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</si>
  <si>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</si>
  <si>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</si>
  <si>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</si>
  <si>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</si>
  <si>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</si>
  <si>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</si>
  <si>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</si>
  <si>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</si>
  <si>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</si>
  <si>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</si>
  <si>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</si>
  <si>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</si>
  <si>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</si>
  <si>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</si>
  <si>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</si>
  <si>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</si>
  <si>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</si>
  <si>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</si>
  <si>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</si>
  <si>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</si>
  <si>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</si>
  <si>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</si>
  <si>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</si>
  <si>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</si>
  <si>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</si>
  <si>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</si>
  <si>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</si>
  <si>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</si>
  <si>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</si>
  <si>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</si>
  <si>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</si>
  <si>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</si>
  <si>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</si>
  <si>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</si>
  <si>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</si>
  <si>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</si>
  <si>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</si>
  <si>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</si>
  <si>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</si>
  <si>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</si>
  <si>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</si>
  <si>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</si>
  <si>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</si>
  <si>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</si>
  <si>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</si>
  <si>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</si>
  <si>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</si>
  <si>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</si>
  <si>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</si>
  <si>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</si>
  <si>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</si>
  <si>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</si>
  <si>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</si>
  <si>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</si>
  <si>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</si>
  <si>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</si>
  <si>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</si>
  <si>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</si>
  <si>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</si>
  <si>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</si>
  <si>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</si>
  <si>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</si>
  <si>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</si>
  <si>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</si>
  <si>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</si>
  <si>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</si>
  <si>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</si>
  <si>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</si>
  <si>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</si>
  <si>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</si>
  <si>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</si>
  <si>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</si>
  <si>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</si>
  <si>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</si>
  <si>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</si>
  <si>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</si>
  <si>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</si>
  <si>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</si>
  <si>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</si>
  <si>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</si>
  <si>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</si>
  <si>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</si>
  <si>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</si>
  <si>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</si>
  <si>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</si>
  <si>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</si>
  <si>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</si>
  <si>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</si>
  <si>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</si>
  <si>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</si>
  <si>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</si>
  <si>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</si>
  <si>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</si>
  <si>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</si>
  <si>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</si>
  <si>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</si>
  <si>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</si>
  <si>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</si>
  <si>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</si>
  <si>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</si>
  <si>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</si>
  <si>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</si>
  <si>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</si>
  <si>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</si>
  <si>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</si>
  <si>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</si>
  <si>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</si>
  <si>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</si>
  <si>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</si>
  <si>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</si>
  <si>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</si>
  <si>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</si>
  <si>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</si>
  <si>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</si>
  <si>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</si>
  <si>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</si>
  <si>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</si>
  <si>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</si>
  <si>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</si>
  <si>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</si>
  <si>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</si>
  <si>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</si>
  <si>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</si>
  <si>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</si>
  <si>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</si>
  <si>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</si>
  <si>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</si>
  <si>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</si>
  <si>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</si>
  <si>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</si>
  <si>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</si>
  <si>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</si>
  <si>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</si>
  <si>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</si>
  <si>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</si>
  <si>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</si>
  <si>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</si>
  <si>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</si>
  <si>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</si>
  <si>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</si>
  <si>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</si>
  <si>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</si>
  <si>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</si>
  <si>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</si>
  <si>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</si>
  <si>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</si>
  <si>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</si>
  <si>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</si>
  <si>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</si>
  <si>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</si>
  <si>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</si>
  <si>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</si>
  <si>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</si>
  <si>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</si>
  <si>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</si>
  <si>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</si>
  <si>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</si>
  <si>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</si>
  <si>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</si>
  <si>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</si>
  <si>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</si>
  <si>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</si>
  <si>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</si>
  <si>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</si>
  <si>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</si>
  <si>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</si>
  <si>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</si>
  <si>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</si>
  <si>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</si>
  <si>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</si>
  <si>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</si>
  <si>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</si>
  <si>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</si>
  <si>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</si>
  <si>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</si>
  <si>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</si>
  <si>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</si>
  <si>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</si>
  <si>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</si>
  <si>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</si>
  <si>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</si>
  <si>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</si>
  <si>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</si>
  <si>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</si>
  <si>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</si>
  <si>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</si>
  <si>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</si>
  <si>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</si>
  <si>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</si>
  <si>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</si>
  <si>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</si>
  <si>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</si>
  <si>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</si>
  <si>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</si>
  <si>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</si>
  <si>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</si>
  <si>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</si>
  <si>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</si>
  <si>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</si>
  <si>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</si>
  <si>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</si>
  <si>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</si>
  <si>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</si>
  <si>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</si>
  <si>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</si>
  <si>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</si>
  <si>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</si>
  <si>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</si>
  <si>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</si>
  <si>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</si>
  <si>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</si>
  <si>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</si>
  <si>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</si>
  <si>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</si>
  <si>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</si>
  <si>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</si>
  <si>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</si>
  <si>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</si>
  <si>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</si>
  <si>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</si>
  <si>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</si>
  <si>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</si>
  <si>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</si>
  <si>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</si>
  <si>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</si>
  <si>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</si>
  <si>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</si>
  <si>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</si>
  <si>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</si>
  <si>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</si>
  <si>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</si>
  <si>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</si>
  <si>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</si>
  <si>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</si>
  <si>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</si>
  <si>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</si>
  <si>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</si>
  <si>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</si>
  <si>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</si>
  <si>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</si>
  <si>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</si>
  <si>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</si>
  <si>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</si>
  <si>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</si>
  <si>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</si>
  <si>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</si>
  <si>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</si>
  <si>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</si>
  <si>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</si>
  <si>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</si>
  <si>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</si>
  <si>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</si>
  <si>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</si>
  <si>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</si>
  <si>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</si>
  <si>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</si>
  <si>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</si>
  <si>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</si>
  <si>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</si>
  <si>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</si>
  <si>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</si>
  <si>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</si>
  <si>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</si>
  <si>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</si>
  <si>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</si>
  <si>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</si>
  <si>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</si>
  <si>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</si>
  <si>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</si>
  <si>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</si>
  <si>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</si>
  <si>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</si>
  <si>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</si>
  <si>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</si>
  <si>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</si>
  <si>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</si>
  <si>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</si>
  <si>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</si>
  <si>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</si>
  <si>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</si>
  <si>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</si>
  <si>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</si>
  <si>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</si>
  <si>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</si>
  <si>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</si>
  <si>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</si>
  <si>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</si>
  <si>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</si>
  <si>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</si>
  <si>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</si>
  <si>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</si>
  <si>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</si>
  <si>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</si>
  <si>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</si>
  <si>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</si>
  <si>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</si>
  <si>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</si>
  <si>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</si>
  <si>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</si>
  <si>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</si>
  <si>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</si>
  <si>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</si>
  <si>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</si>
  <si>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</si>
  <si>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</si>
  <si>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</si>
  <si>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</si>
  <si>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</si>
  <si>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</si>
  <si>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</si>
  <si>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</si>
  <si>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</si>
  <si>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</si>
  <si>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</si>
  <si>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</si>
  <si>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</si>
  <si>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</si>
  <si>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</si>
  <si>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</si>
  <si>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</si>
  <si>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</si>
  <si>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</si>
  <si>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</si>
  <si>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</si>
  <si>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</si>
  <si>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</si>
  <si>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</si>
  <si>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</si>
  <si>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</si>
  <si>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</si>
  <si>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</si>
  <si>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</si>
  <si>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</si>
  <si>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</si>
  <si>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</si>
  <si>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</si>
  <si>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</si>
  <si>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</si>
  <si>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</si>
  <si>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</si>
  <si>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</si>
  <si>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</si>
  <si>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</si>
  <si>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</si>
  <si>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</si>
  <si>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</si>
  <si>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</si>
  <si>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</si>
  <si>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</si>
  <si>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</si>
  <si>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</si>
  <si>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</si>
  <si>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</si>
  <si>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</si>
  <si>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</si>
  <si>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</si>
  <si>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</si>
  <si>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</si>
  <si>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</si>
  <si>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</si>
  <si>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</si>
  <si>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</si>
  <si>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</si>
  <si>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</si>
  <si>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</si>
  <si>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</si>
  <si>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</si>
  <si>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</si>
  <si>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</si>
  <si>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</si>
  <si>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</si>
  <si>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</si>
  <si>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</si>
  <si>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</si>
  <si>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</si>
  <si>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</si>
  <si>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</si>
  <si>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</si>
  <si>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</si>
  <si>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</si>
  <si>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</si>
  <si>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</si>
  <si>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</si>
  <si>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</si>
  <si>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</si>
  <si>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</si>
  <si>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</si>
  <si>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</si>
  <si>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</si>
  <si>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</si>
  <si>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</si>
  <si>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</si>
  <si>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</si>
  <si>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</si>
  <si>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</si>
  <si>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</si>
  <si>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</si>
  <si>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</si>
  <si>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</si>
  <si>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</si>
  <si>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</si>
  <si>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</si>
  <si>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</si>
  <si>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</si>
  <si>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</si>
  <si>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</si>
  <si>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</si>
  <si>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</si>
  <si>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</si>
  <si>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</si>
  <si>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</si>
  <si>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</si>
  <si>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</si>
  <si>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</si>
  <si>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</si>
  <si>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</si>
  <si>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</si>
  <si>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</si>
  <si>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</si>
  <si>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</si>
  <si>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</si>
  <si>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</si>
  <si>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</si>
  <si>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</si>
  <si>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</si>
  <si>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</si>
  <si>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</si>
  <si>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</si>
  <si>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</si>
  <si>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</si>
  <si>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</si>
  <si>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</si>
  <si>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</si>
  <si>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</si>
  <si>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</si>
  <si>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</si>
  <si>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</si>
  <si>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</si>
  <si>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</si>
  <si>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</si>
  <si>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</si>
  <si>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</si>
  <si>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</si>
  <si>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</si>
  <si>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</si>
  <si>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</si>
  <si>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</si>
  <si>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</si>
  <si>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</si>
  <si>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</si>
  <si>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</si>
  <si>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</si>
  <si>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</si>
  <si>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</si>
  <si>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</si>
  <si>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</si>
  <si>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</si>
  <si>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</si>
  <si>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</si>
  <si>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</si>
  <si>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</si>
  <si>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</si>
  <si>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</si>
  <si>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</si>
  <si>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</si>
  <si>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</si>
  <si>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</si>
  <si>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</si>
  <si>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</si>
  <si>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</si>
  <si>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</si>
  <si>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</si>
  <si>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</si>
  <si>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</si>
  <si>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</si>
  <si>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</si>
  <si>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</si>
  <si>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</si>
  <si>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</si>
  <si>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</si>
  <si>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</si>
  <si>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</si>
  <si>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</si>
  <si>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</si>
  <si>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</si>
  <si>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</si>
  <si>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</si>
  <si>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</si>
  <si>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</si>
  <si>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</si>
  <si>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</si>
  <si>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</si>
  <si>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</si>
  <si>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</si>
  <si>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</si>
  <si>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</si>
  <si>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</si>
  <si>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</si>
  <si>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</si>
  <si>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</si>
  <si>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</si>
  <si>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</si>
  <si>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</si>
  <si>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</si>
  <si>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</si>
  <si>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</si>
  <si>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</si>
  <si>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</si>
  <si>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</si>
  <si>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</si>
  <si>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</si>
  <si>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</si>
  <si>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</si>
  <si>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</si>
  <si>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</si>
  <si>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</si>
  <si>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</si>
  <si>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</si>
  <si>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</si>
  <si>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</si>
  <si>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</si>
  <si>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</si>
  <si>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</si>
  <si>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</si>
  <si>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</si>
  <si>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</si>
  <si>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</si>
  <si>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</si>
  <si>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</si>
  <si>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</si>
  <si>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</si>
  <si>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</si>
  <si>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</si>
  <si>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</si>
  <si>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</si>
  <si>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</si>
  <si>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</si>
  <si>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</si>
  <si>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</si>
  <si>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</si>
  <si>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</si>
  <si>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</si>
  <si>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</si>
  <si>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</si>
  <si>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</si>
  <si>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</si>
  <si>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</si>
  <si>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</si>
  <si>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</si>
  <si>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</si>
  <si>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</si>
  <si>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</si>
  <si>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</si>
  <si>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</si>
  <si>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</si>
  <si>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</si>
  <si>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</si>
  <si>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</si>
  <si>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</si>
  <si>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</si>
  <si>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</si>
  <si>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</si>
  <si>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</si>
  <si>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</si>
  <si>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</si>
  <si>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</si>
  <si>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</si>
  <si>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</si>
  <si>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</si>
  <si>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</si>
  <si>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</si>
  <si>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</si>
  <si>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</si>
  <si>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</si>
  <si>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</si>
  <si>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</si>
  <si>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</si>
  <si>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</si>
  <si>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</si>
  <si>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</si>
  <si>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</si>
  <si>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</si>
  <si>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</si>
  <si>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</si>
  <si>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</si>
  <si>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</si>
  <si>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</si>
  <si>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</si>
  <si>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</si>
  <si>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</si>
  <si>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</si>
  <si>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</si>
  <si>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</si>
  <si>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</si>
  <si>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</si>
  <si>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</si>
  <si>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</si>
  <si>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</si>
  <si>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</si>
  <si>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</si>
  <si>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</si>
  <si>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</si>
  <si>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</si>
  <si>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</si>
  <si>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</si>
  <si>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</si>
  <si>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</si>
  <si>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</si>
  <si>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</si>
  <si>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</si>
  <si>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</si>
  <si>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</si>
  <si>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</si>
  <si>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</si>
  <si>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</si>
  <si>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</si>
  <si>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</si>
  <si>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</si>
  <si>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</si>
  <si>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</si>
  <si>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</si>
  <si>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</si>
  <si>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</si>
  <si>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</si>
  <si>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</si>
  <si>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</si>
  <si>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</si>
  <si>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</si>
  <si>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</si>
  <si>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</si>
  <si>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</si>
  <si>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</si>
  <si>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</si>
  <si>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</si>
  <si>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</si>
  <si>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</si>
  <si>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</si>
  <si>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</si>
  <si>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</si>
  <si>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</si>
  <si>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</si>
  <si>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</si>
  <si>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</si>
  <si>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</si>
  <si>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</si>
  <si>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</si>
  <si>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</si>
  <si>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</si>
  <si>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</si>
  <si>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</si>
  <si>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</si>
  <si>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</si>
  <si>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</si>
  <si>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</si>
  <si>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</si>
  <si>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</si>
  <si>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</si>
  <si>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</si>
  <si>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</si>
  <si>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</si>
  <si>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</si>
  <si>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</si>
  <si>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</si>
  <si>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</si>
  <si>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</si>
  <si>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</si>
  <si>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</si>
  <si>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</si>
  <si>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</si>
  <si>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</si>
  <si>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</si>
  <si>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</si>
  <si>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</si>
  <si>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</si>
  <si>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</si>
  <si>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</si>
  <si>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</si>
  <si>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</si>
  <si>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</si>
  <si>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</si>
  <si>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</si>
  <si>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</si>
  <si>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</si>
  <si>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</si>
  <si>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</si>
  <si>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</si>
  <si>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</si>
  <si>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</si>
  <si>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</si>
  <si>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</si>
  <si>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</si>
  <si>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</si>
  <si>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</si>
  <si>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</si>
  <si>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</si>
  <si>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</si>
  <si>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</si>
  <si>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</si>
  <si>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</si>
  <si>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</si>
  <si>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</si>
  <si>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</si>
  <si>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</si>
  <si>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</si>
  <si>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</si>
  <si>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</si>
  <si>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</si>
  <si>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</si>
  <si>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</si>
  <si>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</si>
  <si>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</si>
  <si>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</si>
  <si>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</si>
  <si>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</si>
  <si>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</si>
  <si>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</si>
  <si>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</si>
  <si>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</si>
  <si>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</si>
  <si>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</si>
  <si>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</si>
  <si>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</si>
  <si>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</si>
  <si>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</si>
  <si>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</si>
  <si>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</si>
  <si>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</si>
  <si>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</si>
  <si>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</si>
  <si>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</si>
  <si>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</si>
  <si>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</si>
  <si>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</si>
  <si>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</si>
  <si>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</si>
  <si>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</si>
  <si>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</si>
  <si>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</si>
  <si>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</si>
  <si>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</si>
  <si>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</si>
  <si>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</si>
  <si>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</si>
  <si>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</si>
  <si>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</si>
  <si>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</si>
  <si>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</si>
  <si>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</si>
  <si>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</si>
  <si>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</si>
  <si>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</si>
  <si>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</si>
  <si>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</si>
  <si>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</si>
  <si>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</si>
  <si>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</si>
  <si>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</si>
  <si>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</si>
  <si>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</si>
  <si>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</si>
  <si>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</si>
  <si>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</si>
  <si>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</si>
  <si>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</si>
  <si>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</si>
  <si>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</si>
  <si>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</si>
  <si>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</si>
  <si>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</si>
  <si>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</si>
  <si>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</si>
  <si>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</si>
  <si>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</si>
  <si>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</si>
  <si>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</si>
  <si>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</si>
  <si>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</si>
  <si>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</si>
  <si>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</si>
  <si>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</si>
  <si>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</si>
  <si>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</si>
  <si>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</si>
  <si>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</si>
  <si>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</si>
  <si>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</si>
  <si>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</si>
  <si>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</si>
  <si>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</si>
  <si>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</si>
  <si>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</si>
  <si>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</si>
  <si>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</si>
  <si>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</si>
  <si>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</si>
  <si>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</si>
  <si>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</si>
  <si>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</si>
  <si>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</si>
  <si>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</si>
  <si>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</si>
  <si>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</si>
  <si>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</si>
  <si>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</si>
  <si>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</si>
  <si>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</si>
  <si>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</si>
  <si>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</si>
  <si>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</si>
  <si>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</si>
  <si>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</si>
  <si>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</si>
  <si>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</si>
  <si>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</si>
  <si>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</si>
  <si>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</si>
  <si>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</si>
  <si>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</si>
  <si>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</si>
  <si>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</si>
  <si>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</si>
  <si>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</si>
  <si>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</si>
  <si>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</si>
  <si>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</si>
  <si>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</si>
  <si>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</si>
  <si>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</si>
  <si>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</si>
  <si>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</si>
  <si>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</si>
  <si>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</si>
  <si>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</si>
  <si>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</si>
  <si>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</si>
  <si>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</si>
  <si>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</si>
  <si>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</si>
  <si>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</si>
  <si>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</si>
  <si>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</si>
  <si>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</si>
  <si>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</si>
  <si>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</si>
  <si>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</si>
  <si>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</si>
  <si>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</si>
  <si>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</si>
  <si>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</si>
  <si>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</si>
  <si>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</si>
  <si>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</si>
  <si>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</si>
  <si>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</si>
  <si>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</si>
  <si>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</si>
  <si>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</si>
  <si>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</si>
  <si>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</si>
  <si>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</si>
  <si>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</si>
  <si>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</si>
  <si>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</si>
  <si>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</si>
  <si>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</si>
  <si>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</si>
  <si>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</si>
  <si>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</si>
  <si>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</si>
  <si>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</si>
  <si>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</si>
  <si>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</si>
  <si>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</si>
  <si>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</si>
  <si>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</si>
  <si>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</si>
  <si>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</si>
  <si>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</si>
  <si>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</si>
  <si>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</si>
  <si>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</si>
  <si>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</si>
  <si>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</si>
  <si>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</si>
  <si>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</si>
  <si>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</si>
  <si>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</si>
  <si>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</si>
  <si>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</si>
  <si>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</si>
  <si>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</si>
  <si>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</si>
  <si>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</si>
  <si>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</si>
  <si>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</si>
  <si>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</si>
  <si>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</si>
  <si>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</si>
  <si>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</si>
  <si>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</si>
  <si>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</si>
  <si>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</si>
  <si>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</si>
  <si>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</si>
  <si>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</si>
  <si>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</si>
  <si>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</si>
  <si>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</si>
  <si>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</si>
  <si>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</si>
  <si>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</si>
  <si>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</si>
  <si>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</si>
  <si>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</si>
  <si>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</si>
  <si>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</si>
  <si>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</si>
  <si>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</si>
  <si>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</si>
  <si>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</si>
  <si>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</si>
  <si>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</si>
  <si>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</si>
  <si>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</si>
  <si>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</si>
  <si>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</si>
  <si>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</si>
  <si>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</si>
  <si>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</si>
  <si>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</si>
  <si>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</si>
  <si>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</si>
  <si>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</si>
  <si>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</si>
  <si>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</si>
  <si>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</si>
  <si>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</si>
  <si>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</si>
  <si>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</si>
  <si>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</si>
  <si>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</si>
  <si>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</si>
  <si>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</si>
  <si>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</si>
  <si>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</si>
  <si>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</si>
  <si>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</si>
  <si>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</si>
  <si>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</si>
  <si>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</si>
  <si>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</si>
  <si>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</si>
  <si>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</si>
  <si>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</si>
  <si>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</si>
  <si>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</si>
  <si>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</si>
  <si>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</si>
  <si>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</si>
  <si>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</si>
  <si>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</si>
  <si>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</si>
  <si>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</si>
  <si>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</si>
  <si>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</si>
  <si>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</si>
  <si>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</si>
  <si>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</si>
  <si>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</si>
  <si>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</si>
  <si>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</si>
  <si>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</si>
  <si>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</si>
  <si>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</si>
  <si>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</si>
  <si>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</si>
  <si>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</si>
  <si>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</si>
  <si>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</si>
  <si>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</si>
  <si>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</si>
  <si>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</si>
  <si>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</si>
  <si>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</si>
  <si>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</si>
  <si>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</si>
  <si>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</si>
  <si>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</si>
  <si>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</si>
  <si>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</si>
  <si>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</si>
  <si>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</si>
  <si>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</si>
  <si>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</si>
  <si>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</si>
  <si>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</si>
  <si>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</si>
  <si>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</si>
  <si>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</si>
  <si>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</si>
  <si>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</si>
  <si>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</si>
  <si>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</si>
  <si>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</si>
  <si>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</si>
  <si>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</si>
  <si>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</si>
  <si>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</si>
  <si>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</si>
  <si>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</si>
  <si>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</si>
  <si>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</si>
  <si>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</si>
  <si>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</si>
  <si>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</si>
  <si>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</si>
  <si>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</si>
  <si>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</si>
  <si>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</si>
  <si>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</si>
  <si>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</si>
  <si>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</si>
  <si>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</si>
  <si>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</si>
  <si>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</si>
  <si>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</si>
  <si>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</si>
  <si>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</si>
  <si>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</si>
  <si>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</si>
  <si>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</si>
  <si>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</si>
  <si>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</si>
  <si>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</si>
  <si>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</si>
  <si>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</si>
  <si>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</si>
  <si>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</si>
  <si>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</si>
  <si>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</si>
  <si>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</si>
  <si>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</si>
  <si>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</si>
  <si>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</si>
  <si>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</si>
  <si>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</si>
  <si>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</si>
  <si>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</si>
  <si>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</si>
  <si>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</si>
  <si>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</si>
  <si>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</si>
  <si>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</si>
  <si>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</si>
  <si>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</si>
  <si>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</si>
  <si>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</si>
  <si>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</si>
  <si>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</si>
  <si>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</si>
  <si>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</si>
  <si>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</si>
  <si>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</si>
  <si>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</si>
  <si>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</si>
  <si>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</si>
  <si>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</si>
  <si>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</si>
  <si>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</si>
  <si>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</si>
  <si>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</si>
  <si>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</si>
  <si>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</si>
  <si>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</si>
  <si>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</si>
  <si>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</si>
  <si>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</si>
  <si>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</si>
  <si>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</si>
  <si>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</si>
  <si>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</si>
  <si>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</si>
  <si>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</si>
  <si>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</si>
  <si>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</si>
  <si>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</si>
  <si>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</si>
  <si>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</si>
  <si>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</si>
  <si>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</si>
  <si>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</si>
  <si>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</si>
  <si>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</si>
  <si>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</si>
  <si>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</si>
  <si>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</si>
  <si>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</si>
  <si>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</si>
  <si>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</si>
  <si>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</si>
  <si>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</si>
  <si>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</si>
  <si>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</si>
  <si>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</si>
  <si>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</si>
  <si>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</si>
  <si>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</si>
  <si>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</si>
  <si>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</si>
  <si>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</si>
  <si>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</si>
  <si>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</si>
  <si>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</si>
  <si>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</si>
  <si>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</si>
  <si>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</si>
  <si>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</si>
  <si>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</si>
  <si>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</si>
  <si>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</si>
  <si>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</si>
  <si>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</si>
  <si>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</si>
  <si>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</si>
  <si>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</si>
  <si>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</si>
  <si>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</si>
  <si>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</si>
  <si>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</si>
  <si>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</si>
  <si>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</si>
  <si>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</si>
  <si>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</si>
  <si>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</si>
  <si>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</si>
  <si>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</si>
  <si>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</si>
  <si>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</si>
  <si>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</si>
  <si>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</si>
  <si>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</si>
  <si>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</si>
  <si>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</si>
  <si>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</si>
  <si>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</si>
  <si>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</si>
  <si>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</si>
  <si>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</si>
  <si>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</si>
  <si>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</si>
  <si>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</si>
  <si>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</si>
  <si>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</si>
  <si>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</si>
  <si>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</si>
  <si>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</si>
  <si>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</si>
  <si>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</si>
  <si>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</si>
  <si>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</si>
  <si>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</si>
  <si>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</si>
  <si>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</si>
  <si>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</si>
  <si>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</si>
  <si>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</si>
  <si>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</si>
  <si>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</si>
  <si>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</si>
  <si>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</si>
  <si>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</si>
  <si>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</si>
  <si>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</si>
  <si>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</si>
  <si>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</si>
  <si>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</si>
  <si>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</si>
  <si>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</si>
  <si>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</si>
  <si>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</si>
  <si>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</si>
  <si>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</si>
  <si>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</si>
  <si>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</si>
  <si>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</si>
  <si>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</si>
  <si>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</si>
  <si>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</si>
  <si>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</si>
  <si>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</si>
  <si>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</si>
  <si>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</si>
  <si>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</si>
  <si>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</si>
  <si>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</si>
  <si>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</si>
  <si>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</si>
  <si>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</si>
  <si>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</si>
  <si>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</si>
  <si>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</si>
  <si>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</si>
  <si>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</si>
  <si>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</si>
  <si>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</si>
  <si>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</si>
  <si>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</si>
  <si>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</si>
  <si>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</si>
  <si>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</si>
  <si>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</si>
  <si>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</si>
  <si>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</si>
  <si>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</si>
  <si>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</si>
  <si>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</si>
  <si>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</si>
  <si>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</si>
  <si>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</si>
  <si>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</si>
  <si>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</si>
  <si>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</si>
  <si>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</si>
  <si>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</si>
  <si>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</si>
  <si>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</si>
  <si>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</si>
  <si>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</si>
  <si>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</si>
  <si>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</si>
  <si>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</si>
  <si>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</si>
  <si>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</si>
  <si>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</si>
  <si>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</si>
  <si>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</si>
  <si>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</si>
  <si>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</si>
  <si>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</si>
  <si>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</si>
  <si>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</si>
  <si>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</si>
  <si>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</si>
  <si>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</si>
  <si>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</si>
  <si>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</si>
  <si>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</si>
  <si>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</si>
  <si>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</si>
  <si>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</si>
  <si>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</si>
  <si>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</si>
  <si>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</si>
  <si>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</si>
  <si>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</si>
  <si>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</si>
  <si>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</si>
  <si>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</si>
  <si>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</si>
  <si>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</si>
  <si>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</si>
  <si>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</si>
  <si>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</si>
  <si>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</si>
  <si>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</si>
  <si>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</si>
  <si>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</si>
  <si>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</si>
  <si>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</si>
  <si>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</si>
  <si>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</si>
  <si>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</si>
  <si>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</si>
  <si>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</si>
  <si>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</si>
  <si>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</si>
  <si>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</si>
  <si>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</si>
  <si>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</si>
  <si>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</si>
  <si>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</si>
  <si>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</si>
  <si>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</si>
  <si>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</si>
  <si>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</si>
  <si>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</si>
  <si>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</si>
  <si>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</si>
  <si>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</si>
  <si>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</si>
  <si>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</si>
  <si>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</si>
  <si>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</si>
  <si>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</si>
  <si>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</si>
  <si>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</si>
  <si>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</si>
  <si>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</si>
  <si>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</si>
  <si>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</si>
  <si>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</si>
  <si>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</si>
  <si>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</si>
  <si>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</si>
  <si>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</si>
  <si>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</si>
  <si>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</si>
  <si>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</si>
  <si>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</si>
  <si>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</si>
  <si>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</si>
  <si>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</si>
  <si>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</si>
  <si>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</si>
  <si>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</si>
  <si>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</si>
  <si>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</si>
  <si>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</si>
  <si>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</si>
  <si>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</si>
  <si>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</si>
  <si>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</si>
  <si>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</si>
  <si>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</si>
  <si>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</si>
  <si>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</si>
  <si>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</si>
  <si>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</si>
  <si>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</si>
  <si>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</si>
  <si>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</si>
  <si>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</si>
  <si>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</si>
  <si>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</si>
  <si>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</si>
  <si>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</si>
  <si>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</si>
  <si>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</si>
  <si>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</si>
  <si>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</si>
  <si>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</si>
  <si>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</si>
  <si>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</si>
  <si>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</si>
  <si>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</si>
  <si>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</si>
  <si>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</si>
  <si>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</si>
  <si>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</si>
  <si>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</si>
  <si>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</si>
  <si>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</si>
  <si>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</si>
  <si>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</si>
  <si>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</si>
  <si>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</si>
  <si>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</si>
  <si>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</si>
  <si>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</si>
  <si>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</si>
  <si>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</si>
  <si>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</si>
  <si>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</si>
  <si>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</si>
  <si>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</si>
  <si>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</si>
  <si>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</si>
  <si>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</si>
  <si>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</si>
  <si>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</si>
  <si>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</si>
  <si>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</si>
  <si>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</si>
  <si>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</si>
  <si>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</si>
  <si>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</si>
  <si>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</si>
  <si>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</si>
  <si>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</si>
  <si>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</si>
  <si>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</si>
  <si>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</si>
  <si>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</si>
  <si>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</si>
  <si>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</si>
  <si>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</si>
  <si>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</si>
  <si>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</si>
  <si>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</si>
  <si>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</si>
  <si>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</si>
  <si>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</si>
  <si>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</si>
  <si>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</si>
  <si>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</si>
  <si>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</si>
  <si>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</si>
  <si>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</si>
  <si>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</si>
  <si>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</si>
  <si>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</si>
  <si>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</si>
  <si>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</si>
  <si>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</si>
  <si>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</si>
  <si>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</si>
  <si>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</si>
  <si>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</si>
  <si>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</si>
  <si>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</si>
  <si>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</si>
  <si>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</si>
  <si>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</si>
  <si>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</si>
  <si>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</si>
  <si>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</si>
  <si>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</si>
  <si>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</si>
  <si>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</si>
  <si>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</si>
  <si>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</si>
  <si>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</si>
  <si>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</si>
  <si>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</si>
  <si>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</si>
  <si>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</si>
  <si>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</si>
  <si>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</si>
  <si>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</si>
  <si>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</si>
  <si>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</si>
  <si>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</si>
  <si>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</si>
  <si>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</si>
  <si>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</si>
  <si>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</si>
  <si>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</si>
  <si>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</si>
  <si>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</si>
  <si>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</si>
  <si>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</si>
  <si>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</si>
  <si>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</si>
  <si>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</si>
  <si>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</si>
  <si>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</si>
  <si>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</si>
  <si>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</si>
  <si>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</si>
  <si>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</si>
  <si>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</si>
  <si>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</si>
  <si>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</si>
  <si>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</si>
  <si>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</si>
  <si>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</si>
  <si>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</si>
  <si>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</si>
  <si>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</si>
  <si>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</si>
  <si>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</si>
  <si>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</si>
  <si>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</si>
  <si>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</si>
  <si>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</si>
  <si>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</si>
  <si>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</si>
  <si>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</si>
  <si>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</si>
  <si>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</si>
  <si>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</si>
  <si>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</si>
  <si>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</si>
  <si>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</si>
  <si>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</si>
  <si>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</si>
  <si>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</si>
  <si>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</si>
  <si>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</si>
  <si>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</si>
  <si>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</si>
  <si>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</si>
  <si>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</si>
  <si>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</si>
  <si>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</si>
  <si>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</si>
  <si>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</si>
  <si>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</si>
  <si>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</si>
  <si>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</si>
  <si>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</si>
  <si>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</si>
  <si>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</si>
  <si>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</si>
  <si>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</si>
  <si>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</si>
  <si>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</si>
  <si>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</si>
  <si>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</si>
  <si>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</si>
  <si>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</si>
  <si>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</si>
  <si>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</si>
  <si>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</si>
  <si>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</si>
  <si>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</si>
  <si>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</si>
  <si>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</si>
  <si>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</si>
  <si>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</si>
  <si>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</si>
  <si>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</si>
  <si>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</si>
  <si>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</si>
  <si>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</si>
  <si>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</si>
  <si>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</si>
  <si>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</si>
  <si>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</si>
  <si>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</si>
  <si>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</si>
  <si>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</si>
  <si>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</si>
  <si>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</si>
  <si>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</si>
  <si>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</si>
  <si>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</si>
  <si>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</si>
  <si>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</si>
  <si>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</si>
  <si>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</si>
  <si>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</si>
  <si>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</si>
  <si>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</si>
  <si>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</si>
  <si>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</si>
  <si>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</si>
  <si>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</si>
  <si>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</si>
  <si>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</si>
  <si>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</si>
  <si>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</si>
  <si>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</si>
  <si>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</si>
  <si>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</si>
  <si>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</si>
  <si>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</si>
  <si>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</si>
  <si>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</si>
  <si>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</si>
  <si>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</si>
  <si>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</si>
  <si>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</si>
  <si>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</si>
  <si>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</si>
  <si>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</si>
  <si>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</si>
  <si>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</si>
  <si>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</si>
  <si>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</si>
  <si>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</si>
  <si>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</si>
  <si>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</si>
  <si>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</si>
  <si>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</si>
  <si>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</si>
  <si>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</si>
  <si>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</si>
  <si>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</si>
  <si>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</si>
  <si>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</si>
  <si>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</si>
  <si>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</si>
  <si>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</si>
  <si>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</si>
  <si>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</si>
  <si>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</si>
  <si>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</si>
  <si>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</si>
  <si>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</si>
  <si>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</si>
  <si>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</si>
  <si>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</si>
  <si>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</si>
  <si>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</si>
  <si>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</si>
  <si>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</si>
  <si>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</si>
  <si>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</si>
  <si>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</si>
  <si>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</si>
  <si>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</si>
  <si>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</si>
  <si>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</si>
  <si>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</si>
  <si>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</si>
  <si>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</si>
  <si>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</si>
  <si>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</si>
  <si>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</si>
  <si>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</si>
  <si>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</si>
  <si>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</si>
  <si>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</si>
  <si>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</si>
  <si>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</si>
  <si>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</si>
  <si>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</si>
  <si>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</si>
  <si>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</si>
  <si>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</si>
  <si>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</si>
  <si>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</si>
  <si>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</si>
  <si>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</si>
  <si>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</si>
  <si>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</si>
  <si>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</si>
  <si>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</si>
  <si>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</si>
  <si>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</si>
  <si>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</si>
  <si>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</si>
  <si>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</si>
  <si>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</si>
  <si>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</si>
  <si>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</si>
  <si>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</si>
  <si>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</si>
  <si>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</si>
  <si>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</si>
  <si>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</si>
  <si>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</si>
  <si>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</si>
  <si>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</si>
  <si>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</si>
  <si>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</si>
  <si>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</si>
  <si>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</si>
  <si>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</si>
  <si>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</si>
  <si>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</si>
  <si>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</si>
  <si>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</si>
  <si>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</si>
  <si>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</si>
  <si>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</si>
  <si>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</si>
  <si>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</si>
  <si>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</si>
  <si>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</si>
  <si>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</si>
  <si>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</si>
  <si>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</si>
  <si>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</si>
  <si>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</si>
  <si>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</si>
  <si>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</si>
  <si>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</si>
  <si>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</si>
  <si>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</si>
  <si>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</si>
  <si>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</si>
  <si>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</si>
  <si>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</si>
  <si>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</si>
  <si>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</si>
  <si>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</si>
  <si>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</si>
  <si>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</si>
  <si>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</si>
  <si>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</si>
  <si>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</si>
  <si>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</si>
  <si>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</si>
  <si>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</si>
  <si>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</si>
  <si>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</si>
  <si>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</si>
  <si>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</si>
  <si>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</si>
  <si>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</si>
  <si>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</si>
  <si>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</si>
  <si>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</si>
  <si>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</si>
  <si>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</si>
  <si>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</si>
  <si>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</si>
  <si>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</si>
  <si>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</si>
  <si>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</si>
  <si>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</si>
  <si>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</si>
  <si>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</si>
  <si>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</si>
  <si>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</si>
  <si>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</si>
  <si>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</si>
  <si>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</si>
  <si>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</si>
  <si>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</si>
  <si>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</si>
  <si>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</si>
  <si>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</si>
  <si>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</si>
  <si>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</si>
  <si>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</si>
  <si>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</si>
  <si>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</si>
  <si>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</si>
  <si>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</si>
  <si>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</si>
  <si>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</si>
  <si>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</si>
  <si>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</si>
  <si>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</si>
  <si>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</si>
  <si>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</si>
  <si>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</si>
  <si>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</si>
  <si>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</si>
  <si>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</si>
  <si>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</si>
  <si>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</si>
  <si>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</si>
  <si>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</si>
  <si>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</si>
  <si>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</si>
  <si>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</si>
  <si>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</si>
  <si>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</si>
  <si>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</si>
  <si>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</si>
  <si>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</si>
  <si>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</si>
  <si>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</si>
  <si>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</si>
  <si>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</si>
  <si>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</si>
  <si>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</si>
  <si>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</si>
  <si>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</si>
  <si>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</si>
  <si>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</si>
  <si>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</si>
  <si>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</si>
  <si>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</si>
  <si>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</si>
  <si>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</si>
  <si>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</si>
  <si>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</si>
  <si>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</si>
  <si>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</si>
  <si>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</si>
  <si>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</si>
  <si>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</si>
  <si>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</si>
  <si>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</si>
  <si>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</si>
  <si>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</si>
  <si>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</si>
  <si>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</si>
  <si>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</si>
  <si>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</si>
  <si>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</si>
  <si>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</si>
  <si>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</si>
  <si>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</si>
  <si>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</si>
  <si>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</si>
  <si>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</si>
  <si>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</si>
  <si>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</si>
  <si>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</si>
  <si>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</si>
  <si>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</si>
  <si>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</si>
  <si>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</si>
  <si>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</si>
  <si>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</si>
  <si>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</si>
  <si>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</si>
  <si>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</si>
  <si>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</si>
  <si>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</si>
  <si>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</si>
  <si>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</si>
  <si>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</si>
  <si>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</si>
  <si>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</si>
  <si>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</si>
  <si>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</si>
  <si>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</si>
  <si>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</si>
  <si>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</si>
  <si>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</si>
  <si>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</si>
  <si>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</si>
  <si>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</si>
  <si>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</si>
  <si>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</si>
  <si>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</si>
  <si>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</si>
  <si>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</si>
  <si>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</si>
  <si>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</si>
  <si>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</si>
  <si>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</si>
  <si>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</si>
  <si>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</si>
  <si>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</si>
  <si>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</si>
  <si>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</si>
  <si>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</si>
  <si>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</si>
  <si>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</si>
  <si>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</si>
  <si>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</si>
  <si>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</si>
  <si>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</si>
  <si>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</si>
  <si>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</si>
  <si>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</si>
  <si>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</si>
  <si>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</si>
  <si>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</si>
  <si>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</si>
  <si>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</si>
  <si>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</si>
  <si>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</si>
  <si>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</si>
  <si>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</si>
  <si>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</si>
  <si>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</si>
  <si>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</si>
  <si>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</si>
  <si>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</si>
  <si>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</si>
  <si>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</si>
  <si>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</si>
  <si>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</si>
  <si>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</si>
  <si>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</si>
  <si>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</si>
  <si>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</si>
  <si>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</si>
  <si>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</si>
  <si>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</si>
  <si>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</si>
  <si>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</si>
  <si>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</si>
  <si>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</si>
  <si>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</si>
  <si>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</si>
  <si>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</si>
  <si>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</si>
  <si>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</si>
  <si>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</si>
  <si>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</si>
  <si>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</si>
  <si>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</si>
  <si>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</si>
  <si>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</si>
  <si>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</si>
  <si>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</si>
  <si>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</si>
  <si>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</si>
  <si>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</si>
  <si>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</si>
  <si>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</si>
  <si>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</si>
  <si>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</si>
  <si>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</si>
  <si>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</si>
  <si>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</si>
  <si>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</si>
  <si>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</si>
  <si>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</si>
  <si>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</si>
  <si>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</si>
  <si>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</si>
  <si>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</si>
  <si>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</si>
  <si>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</si>
  <si>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</si>
  <si>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</si>
  <si>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</si>
  <si>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</si>
  <si>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</si>
  <si>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</si>
  <si>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</si>
  <si>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</si>
  <si>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</si>
  <si>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</si>
  <si>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</si>
  <si>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</si>
  <si>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</si>
  <si>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</si>
  <si>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</si>
  <si>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</si>
  <si>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</si>
  <si>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</si>
  <si>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</si>
  <si>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</si>
  <si>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</si>
  <si>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</si>
  <si>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</si>
  <si>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</si>
  <si>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</si>
  <si>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</si>
  <si>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</si>
  <si>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</si>
  <si>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</si>
  <si>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</si>
  <si>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</si>
  <si>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</si>
  <si>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</si>
  <si>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</si>
  <si>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</si>
  <si>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</si>
  <si>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</si>
  <si>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</si>
  <si>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</si>
  <si>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</si>
  <si>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</si>
  <si>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</si>
  <si>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</si>
  <si>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</si>
  <si>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</si>
  <si>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</si>
  <si>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</si>
  <si>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</si>
  <si>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</si>
  <si>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</si>
  <si>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</si>
  <si>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</si>
  <si>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</si>
  <si>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</si>
  <si>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</si>
  <si>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</si>
  <si>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</si>
  <si>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</si>
  <si>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</si>
  <si>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</si>
  <si>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</si>
  <si>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</si>
  <si>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</si>
  <si>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</si>
  <si>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</si>
  <si>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</si>
  <si>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</si>
  <si>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</si>
  <si>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</si>
  <si>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</si>
  <si>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</si>
  <si>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</si>
  <si>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</si>
  <si>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</si>
  <si>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</si>
  <si>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</si>
  <si>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</si>
  <si>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</si>
  <si>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</si>
  <si>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</si>
  <si>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</si>
  <si>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</si>
  <si>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</si>
  <si>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</si>
  <si>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</si>
  <si>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</si>
  <si>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</si>
  <si>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</si>
  <si>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</si>
  <si>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</si>
  <si>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</si>
  <si>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</si>
  <si>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</si>
  <si>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</si>
  <si>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</si>
  <si>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</si>
  <si>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</si>
  <si>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</si>
  <si>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</si>
  <si>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</si>
  <si>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</si>
  <si>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</si>
  <si>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</si>
  <si>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</si>
  <si>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</si>
  <si>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</si>
  <si>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</si>
  <si>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</si>
  <si>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</si>
  <si>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</si>
  <si>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</si>
  <si>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</si>
  <si>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</si>
  <si>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</si>
  <si>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</si>
  <si>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</si>
  <si>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</si>
  <si>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</si>
  <si>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</si>
  <si>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</si>
  <si>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</si>
  <si>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</si>
  <si>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</si>
  <si>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</si>
  <si>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</si>
  <si>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</si>
  <si>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</si>
  <si>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</si>
  <si>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</si>
  <si>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</si>
  <si>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</si>
  <si>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</si>
  <si>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</si>
  <si>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</si>
  <si>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</si>
  <si>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</si>
  <si>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</si>
  <si>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</si>
  <si>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</si>
  <si>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</si>
  <si>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</si>
  <si>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</si>
  <si>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</si>
  <si>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</si>
  <si>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</si>
  <si>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</si>
  <si>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</si>
  <si>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</si>
  <si>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</si>
  <si>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</si>
  <si>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</si>
  <si>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</si>
  <si>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</si>
  <si>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</si>
  <si>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</si>
  <si>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</si>
  <si>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</si>
  <si>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</si>
  <si>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</si>
  <si>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</si>
  <si>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</si>
  <si>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</si>
  <si>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</si>
  <si>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</si>
  <si>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</si>
  <si>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</si>
  <si>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</si>
  <si>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</si>
  <si>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</si>
  <si>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</si>
  <si>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</si>
  <si>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</si>
  <si>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</si>
  <si>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</si>
  <si>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</si>
  <si>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</si>
  <si>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</si>
  <si>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</si>
  <si>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</si>
  <si>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</si>
  <si>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</si>
  <si>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</si>
  <si>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</si>
  <si>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</si>
  <si>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</si>
  <si>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</si>
  <si>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</si>
  <si>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</si>
  <si>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</si>
  <si>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</si>
  <si>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</si>
  <si>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</si>
  <si>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</si>
  <si>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</si>
  <si>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</si>
  <si>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</si>
  <si>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</si>
  <si>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</si>
  <si>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</si>
  <si>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</si>
  <si>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</si>
  <si>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</si>
  <si>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</si>
  <si>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</si>
  <si>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</si>
  <si>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</si>
  <si>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</si>
  <si>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</si>
  <si>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</si>
  <si>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</si>
  <si>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</si>
  <si>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</si>
  <si>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</si>
  <si>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</si>
  <si>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</si>
  <si>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</si>
  <si>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</si>
  <si>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</si>
  <si>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</si>
  <si>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</si>
  <si>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</si>
  <si>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</si>
  <si>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</si>
  <si>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</si>
  <si>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</si>
  <si>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</si>
  <si>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</si>
  <si>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</si>
  <si>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</si>
  <si>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</si>
  <si>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</si>
  <si>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</si>
  <si>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</si>
  <si>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</si>
  <si>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</si>
  <si>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</si>
  <si>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</si>
  <si>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</si>
  <si>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</si>
  <si>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</si>
  <si>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</si>
  <si>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</si>
  <si>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</si>
  <si>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</si>
  <si>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</si>
  <si>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</si>
  <si>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</si>
  <si>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</si>
  <si>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</si>
  <si>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</si>
  <si>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</si>
  <si>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</si>
  <si>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</si>
  <si>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</si>
  <si>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</si>
  <si>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</si>
  <si>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</si>
  <si>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</si>
  <si>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</si>
  <si>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</si>
  <si>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</si>
  <si>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</si>
  <si>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</si>
  <si>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</si>
  <si>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</si>
  <si>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</si>
  <si>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</si>
  <si>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</si>
  <si>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</si>
  <si>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</si>
  <si>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</si>
  <si>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</si>
  <si>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</si>
  <si>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</si>
  <si>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</si>
  <si>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</si>
  <si>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</si>
  <si>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</si>
  <si>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</si>
  <si>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</si>
  <si>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</si>
  <si>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</si>
  <si>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</si>
  <si>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</si>
  <si>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</si>
  <si>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</si>
  <si>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</si>
  <si>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</si>
  <si>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</si>
  <si>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</si>
  <si>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</si>
  <si>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</si>
  <si>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</si>
  <si>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</si>
  <si>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</si>
  <si>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</si>
  <si>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</si>
  <si>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</si>
  <si>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</si>
  <si>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</si>
  <si>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</si>
  <si>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</si>
  <si>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</si>
  <si>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</si>
  <si>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</si>
  <si>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</si>
  <si>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</si>
  <si>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</si>
  <si>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</si>
  <si>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</si>
  <si>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</si>
  <si>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</si>
  <si>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</si>
  <si>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</si>
  <si>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</si>
  <si>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</si>
  <si>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</si>
  <si>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</si>
  <si>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</si>
  <si>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</si>
  <si>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</si>
  <si>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</si>
  <si>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</si>
  <si>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</si>
  <si>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</si>
  <si>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</si>
  <si>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</si>
  <si>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</si>
  <si>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</si>
  <si>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</si>
  <si>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</si>
  <si>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</si>
  <si>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</si>
  <si>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</si>
  <si>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</si>
  <si>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</si>
  <si>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</si>
  <si>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</si>
  <si>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</si>
  <si>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</si>
  <si>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</si>
  <si>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</si>
  <si>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</si>
  <si>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</si>
  <si>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</si>
  <si>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</si>
  <si>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</si>
  <si>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</si>
  <si>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</si>
  <si>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</si>
  <si>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</si>
  <si>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</si>
  <si>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</si>
  <si>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</si>
  <si>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</si>
  <si>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</si>
  <si>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</si>
  <si>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</si>
  <si>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</si>
  <si>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</si>
  <si>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</si>
  <si>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</si>
  <si>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</si>
  <si>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</si>
  <si>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</si>
  <si>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</si>
  <si>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</si>
  <si>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</si>
  <si>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</si>
  <si>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</si>
  <si>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</si>
  <si>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</si>
  <si>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</si>
  <si>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</si>
  <si>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</si>
  <si>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</si>
  <si>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</si>
  <si>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</si>
  <si>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</si>
  <si>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</si>
  <si>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</si>
  <si>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</si>
  <si>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</si>
  <si>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</si>
  <si>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</si>
  <si>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</si>
  <si>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</si>
  <si>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</si>
  <si>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</si>
  <si>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</si>
  <si>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</si>
  <si>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</si>
  <si>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</si>
  <si>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</si>
  <si>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</si>
  <si>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</si>
  <si>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</si>
  <si>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</si>
  <si>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</si>
  <si>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</si>
  <si>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</si>
  <si>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</si>
  <si>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</si>
  <si>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</si>
  <si>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</si>
  <si>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</si>
  <si>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</si>
  <si>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</si>
  <si>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</si>
  <si>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</si>
  <si>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</si>
  <si>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</si>
  <si>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</si>
  <si>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</si>
  <si>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</si>
  <si>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</si>
  <si>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</si>
  <si>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</si>
  <si>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</si>
  <si>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</si>
  <si>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</si>
  <si>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</si>
  <si>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</si>
  <si>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</si>
  <si>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</si>
  <si>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</si>
  <si>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</si>
  <si>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</si>
  <si>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</si>
  <si>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</si>
  <si>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</si>
  <si>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</si>
  <si>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</si>
  <si>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</si>
  <si>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</si>
  <si>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</si>
  <si>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</si>
  <si>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</si>
  <si>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</si>
  <si>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</si>
  <si>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</si>
  <si>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</si>
  <si>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</si>
  <si>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</si>
  <si>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</si>
  <si>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</si>
  <si>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</si>
  <si>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</si>
  <si>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</si>
  <si>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</si>
  <si>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</si>
  <si>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</si>
  <si>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</si>
  <si>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</si>
  <si>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</si>
  <si>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</si>
  <si>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</si>
  <si>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</si>
  <si>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</si>
  <si>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</si>
  <si>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</si>
  <si>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</si>
  <si>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</si>
  <si>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</si>
  <si>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</si>
  <si>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</si>
  <si>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</si>
  <si>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</si>
  <si>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</si>
  <si>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</si>
  <si>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</si>
  <si>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</si>
  <si>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</si>
  <si>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</si>
  <si>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</si>
  <si>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</si>
  <si>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</si>
  <si>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</si>
  <si>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</si>
  <si>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</si>
  <si>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</si>
  <si>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</si>
  <si>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</si>
  <si>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</si>
  <si>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</si>
  <si>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</si>
  <si>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</si>
  <si>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</si>
  <si>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</si>
  <si>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</si>
  <si>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</si>
  <si>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</si>
  <si>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</si>
  <si>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</si>
  <si>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</si>
  <si>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</si>
  <si>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</si>
  <si>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</si>
  <si>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</si>
  <si>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</si>
  <si>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</si>
  <si>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</si>
  <si>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</si>
  <si>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</si>
  <si>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</si>
  <si>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</si>
  <si>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</si>
  <si>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</si>
  <si>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</si>
  <si>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</si>
  <si>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</si>
  <si>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</si>
  <si>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</si>
  <si>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</si>
  <si>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</si>
  <si>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</si>
  <si>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</si>
  <si>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</si>
  <si>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</si>
  <si>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</si>
  <si>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</si>
  <si>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</si>
  <si>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</si>
  <si>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</si>
  <si>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</si>
  <si>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</si>
  <si>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</si>
  <si>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</si>
  <si>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</si>
  <si>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</si>
  <si>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</si>
  <si>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</si>
  <si>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</si>
  <si>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</si>
  <si>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</si>
  <si>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</si>
  <si>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</si>
  <si>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</si>
  <si>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</si>
  <si>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</si>
  <si>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</si>
  <si>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</si>
  <si>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</si>
  <si>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</si>
  <si>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</si>
  <si>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</si>
  <si>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</si>
  <si>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</si>
  <si>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</si>
  <si>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</si>
  <si>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</si>
  <si>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</si>
  <si>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</si>
  <si>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</si>
  <si>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</si>
  <si>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</si>
  <si>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</si>
  <si>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</si>
  <si>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</si>
  <si>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</si>
  <si>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</si>
  <si>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</si>
  <si>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</si>
  <si>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</si>
  <si>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</si>
  <si>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</si>
  <si>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</si>
  <si>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</si>
  <si>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</si>
  <si>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</si>
  <si>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</si>
  <si>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</si>
  <si>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</si>
  <si>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</si>
  <si>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</si>
  <si>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</si>
  <si>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</si>
  <si>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</si>
  <si>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</si>
  <si>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</si>
  <si>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</si>
  <si>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</si>
  <si>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</si>
  <si>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</si>
  <si>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</si>
  <si>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</si>
  <si>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</si>
  <si>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</si>
  <si>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</si>
  <si>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</si>
  <si>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</si>
  <si>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</si>
  <si>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</si>
  <si>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</si>
  <si>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</si>
  <si>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</si>
  <si>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</si>
  <si>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</si>
  <si>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</si>
  <si>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</si>
  <si>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</si>
  <si>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</si>
  <si>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</si>
  <si>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</si>
  <si>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</si>
  <si>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</si>
  <si>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</si>
  <si>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</si>
  <si>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</si>
  <si>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</si>
  <si>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</si>
  <si>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</si>
  <si>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</si>
  <si>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</si>
  <si>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</si>
  <si>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</si>
  <si>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</si>
  <si>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</si>
  <si>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</si>
  <si>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</si>
  <si>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</si>
  <si>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</si>
  <si>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</si>
  <si>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</si>
  <si>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</si>
  <si>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</si>
  <si>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</si>
  <si>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</si>
  <si>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</si>
  <si>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</si>
  <si>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</si>
  <si>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</si>
  <si>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</si>
  <si>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</si>
  <si>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</si>
  <si>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</si>
  <si>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</si>
  <si>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</si>
  <si>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</si>
  <si>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</si>
  <si>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</si>
  <si>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</si>
  <si>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</si>
  <si>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</si>
  <si>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</si>
  <si>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</si>
  <si>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</si>
  <si>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</si>
  <si>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</si>
  <si>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</si>
  <si>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</si>
  <si>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</si>
  <si>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</si>
  <si>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</si>
  <si>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</si>
  <si>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</si>
  <si>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</si>
  <si>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</si>
  <si>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</si>
  <si>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</si>
  <si>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</si>
  <si>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</si>
  <si>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</si>
  <si>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</si>
  <si>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</si>
  <si>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</si>
  <si>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</si>
  <si>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</si>
  <si>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</si>
  <si>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</si>
  <si>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</si>
  <si>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</si>
  <si>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</si>
  <si>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</si>
  <si>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</si>
  <si>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</si>
  <si>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</si>
  <si>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</si>
  <si>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</si>
  <si>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</si>
  <si>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</si>
  <si>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</si>
  <si>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</si>
  <si>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</si>
  <si>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</si>
  <si>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</si>
  <si>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</si>
  <si>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</si>
  <si>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</si>
  <si>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</si>
  <si>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</si>
  <si>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</si>
  <si>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</si>
  <si>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</si>
  <si>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</si>
  <si>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</si>
  <si>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</si>
  <si>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</si>
  <si>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</si>
  <si>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</si>
  <si>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</si>
  <si>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</si>
  <si>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</si>
  <si>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</si>
  <si>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</si>
  <si>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</si>
  <si>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</si>
  <si>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</si>
  <si>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</si>
  <si>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</si>
  <si>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</si>
  <si>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</si>
  <si>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</si>
  <si>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</si>
  <si>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</si>
  <si>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</si>
  <si>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</si>
  <si>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</si>
  <si>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</si>
  <si>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</si>
  <si>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</si>
  <si>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</si>
  <si>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</si>
  <si>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</si>
  <si>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</si>
  <si>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</si>
  <si>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</si>
  <si>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</si>
  <si>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</si>
  <si>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</si>
  <si>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</si>
  <si>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</si>
  <si>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</si>
  <si>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</si>
  <si>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</si>
  <si>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</si>
  <si>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</si>
  <si>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</si>
  <si>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</si>
  <si>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</si>
  <si>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</si>
  <si>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</si>
  <si>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</si>
  <si>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</si>
  <si>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</si>
  <si>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</si>
  <si>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</si>
  <si>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</si>
  <si>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</si>
  <si>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</si>
  <si>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</si>
  <si>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</si>
  <si>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</si>
  <si>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</si>
  <si>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</si>
  <si>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</si>
  <si>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</si>
  <si>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</si>
  <si>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</si>
  <si>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</si>
  <si>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</si>
  <si>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</si>
  <si>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</si>
  <si>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</si>
  <si>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</si>
  <si>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</si>
  <si>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</si>
  <si>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</si>
  <si>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</si>
  <si>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</si>
  <si>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</si>
  <si>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</si>
  <si>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</si>
  <si>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</si>
  <si>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</si>
  <si>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</si>
  <si>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</si>
  <si>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</si>
  <si>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</si>
  <si>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</si>
  <si>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</si>
  <si>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</si>
  <si>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</si>
  <si>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</si>
  <si>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</si>
  <si>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</si>
  <si>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</si>
  <si>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</si>
  <si>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</si>
  <si>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</si>
  <si>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</si>
  <si>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</si>
  <si>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</si>
  <si>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</si>
  <si>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</si>
  <si>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</si>
  <si>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</si>
  <si>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</si>
  <si>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</si>
  <si>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</si>
  <si>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</si>
  <si>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</si>
  <si>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</si>
  <si>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</si>
  <si>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</si>
  <si>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</si>
  <si>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</si>
  <si>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</si>
  <si>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</si>
  <si>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</si>
  <si>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</si>
  <si>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</si>
  <si>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</si>
  <si>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</si>
  <si>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</si>
  <si>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</si>
  <si>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</si>
  <si>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</si>
  <si>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</si>
  <si>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</si>
  <si>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</si>
  <si>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</si>
  <si>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</si>
  <si>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</si>
  <si>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</si>
  <si>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</si>
  <si>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</si>
  <si>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</si>
  <si>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</si>
  <si>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</si>
  <si>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</si>
  <si>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</si>
  <si>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</si>
  <si>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</si>
  <si>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</si>
  <si>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</si>
  <si>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</si>
  <si>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</si>
  <si>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</si>
  <si>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</si>
  <si>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</si>
  <si>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</si>
  <si>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</si>
  <si>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</si>
  <si>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</si>
  <si>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</si>
  <si>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</si>
  <si>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</si>
  <si>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</si>
  <si>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</si>
  <si>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</si>
  <si>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</si>
  <si>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</si>
  <si>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</si>
  <si>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</si>
  <si>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</si>
  <si>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</si>
  <si>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</si>
  <si>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</si>
  <si>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</si>
  <si>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</si>
  <si>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</si>
  <si>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</si>
  <si>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</si>
  <si>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</si>
  <si>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</si>
  <si>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</si>
  <si>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</si>
  <si>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</si>
  <si>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</si>
  <si>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</si>
  <si>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</si>
  <si>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</si>
  <si>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</si>
  <si>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</si>
  <si>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</si>
  <si>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</si>
  <si>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</si>
  <si>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</si>
  <si>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</si>
  <si>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</si>
  <si>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</si>
  <si>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</si>
  <si>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</si>
  <si>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</si>
  <si>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</si>
  <si>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</si>
  <si>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</si>
  <si>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</si>
  <si>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</si>
  <si>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</si>
  <si>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</si>
  <si>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</si>
  <si>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</si>
  <si>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</si>
  <si>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</si>
  <si>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</si>
  <si>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</si>
  <si>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</si>
  <si>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</si>
  <si>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</si>
  <si>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</si>
  <si>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</si>
  <si>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</si>
  <si>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</si>
  <si>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</si>
  <si>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</si>
  <si>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</si>
  <si>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</si>
  <si>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</si>
  <si>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</si>
  <si>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</si>
  <si>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</si>
  <si>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</si>
  <si>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</si>
  <si>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</si>
  <si>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</si>
  <si>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</si>
  <si>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</si>
  <si>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</si>
  <si>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</si>
  <si>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</si>
  <si>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</si>
  <si>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</si>
  <si>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</si>
  <si>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</si>
  <si>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</si>
  <si>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</si>
  <si>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</si>
  <si>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</si>
  <si>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</si>
  <si>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</si>
  <si>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</si>
  <si>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</si>
  <si>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</si>
  <si>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</si>
  <si>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</si>
  <si>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</si>
  <si>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</si>
  <si>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</si>
  <si>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</si>
  <si>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</si>
  <si>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</si>
  <si>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</si>
  <si>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</si>
  <si>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</si>
  <si>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</si>
  <si>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</si>
  <si>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</si>
  <si>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</si>
  <si>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</si>
  <si>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</si>
  <si>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</si>
  <si>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</si>
  <si>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</si>
  <si>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</si>
  <si>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</si>
  <si>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</si>
  <si>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</si>
  <si>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</si>
  <si>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</si>
  <si>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</si>
  <si>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</si>
  <si>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</si>
  <si>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</si>
  <si>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</si>
  <si>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</si>
  <si>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</si>
  <si>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</si>
  <si>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</si>
  <si>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</si>
  <si>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</si>
  <si>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</si>
  <si>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</si>
  <si>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</si>
  <si>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</si>
  <si>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</si>
  <si>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</si>
  <si>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</si>
  <si>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</si>
  <si>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</si>
  <si>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</si>
  <si>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</si>
  <si>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</si>
  <si>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</si>
  <si>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</si>
  <si>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</si>
  <si>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</si>
  <si>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</si>
  <si>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</si>
  <si>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</si>
  <si>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</si>
  <si>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</si>
  <si>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</si>
  <si>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</si>
  <si>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</si>
  <si>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</si>
  <si>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</si>
  <si>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</si>
  <si>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</si>
  <si>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</si>
  <si>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</si>
  <si>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</si>
  <si>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</si>
  <si>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</si>
  <si>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</si>
  <si>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</si>
  <si>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</si>
  <si>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</si>
  <si>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</si>
  <si>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</si>
  <si>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</si>
  <si>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</si>
  <si>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</si>
  <si>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</si>
  <si>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</si>
  <si>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</si>
  <si>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</si>
  <si>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</si>
  <si>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</si>
  <si>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</si>
  <si>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</si>
  <si>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</si>
  <si>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</si>
  <si>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</si>
  <si>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</si>
  <si>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</si>
  <si>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</si>
  <si>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</si>
  <si>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</si>
  <si>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</si>
  <si>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</si>
  <si>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</si>
  <si>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</si>
  <si>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</si>
  <si>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</si>
  <si>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</si>
  <si>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</si>
  <si>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</si>
  <si>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</si>
  <si>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</si>
  <si>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</si>
  <si>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</si>
  <si>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</si>
  <si>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</si>
  <si>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</si>
  <si>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</si>
  <si>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</si>
  <si>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</si>
  <si>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</si>
  <si>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</si>
  <si>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</si>
  <si>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</si>
  <si>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</si>
  <si>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</si>
  <si>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</si>
  <si>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</si>
  <si>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</si>
  <si>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</si>
  <si>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</si>
  <si>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</si>
  <si>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</si>
  <si>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</si>
  <si>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</si>
  <si>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</si>
  <si>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</si>
  <si>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</si>
  <si>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</si>
  <si>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</si>
  <si>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</si>
  <si>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</si>
  <si>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</si>
  <si>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</si>
  <si>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</si>
  <si>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</si>
  <si>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</si>
  <si>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</si>
  <si>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</si>
  <si>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</si>
  <si>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</si>
  <si>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</si>
  <si>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</si>
  <si>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</si>
  <si>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</si>
  <si>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</si>
  <si>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</si>
  <si>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</si>
  <si>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</si>
  <si>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</si>
  <si>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</si>
  <si>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</si>
  <si>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</si>
  <si>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</si>
  <si>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</si>
  <si>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</si>
  <si>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</si>
  <si>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</si>
  <si>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</si>
  <si>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</si>
  <si>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</si>
  <si>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</si>
  <si>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</si>
  <si>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</si>
  <si>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</si>
  <si>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</si>
  <si>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</si>
  <si>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</si>
  <si>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</si>
  <si>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</si>
  <si>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</si>
  <si>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</si>
  <si>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</si>
  <si>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</si>
  <si>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</si>
  <si>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</si>
  <si>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</si>
  <si>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</si>
  <si>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</si>
  <si>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</si>
  <si>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</si>
  <si>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</si>
  <si>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</si>
  <si>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</si>
  <si>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</si>
  <si>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</si>
  <si>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</si>
  <si>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</si>
  <si>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</si>
  <si>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</si>
  <si>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</si>
  <si>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</si>
  <si>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</si>
  <si>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</si>
  <si>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</si>
  <si>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</si>
  <si>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</si>
  <si>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</si>
  <si>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</si>
  <si>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</si>
  <si>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</si>
  <si>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</si>
  <si>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</si>
  <si>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</si>
  <si>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</si>
  <si>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</si>
  <si>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</si>
  <si>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</si>
  <si>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</si>
  <si>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</si>
  <si>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</si>
  <si>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</si>
  <si>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</si>
  <si>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</si>
  <si>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</si>
  <si>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</si>
  <si>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</si>
  <si>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</si>
  <si>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</si>
  <si>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</si>
  <si>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</si>
  <si>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</si>
  <si>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</si>
  <si>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</si>
  <si>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</si>
  <si>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</si>
  <si>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</si>
  <si>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</si>
  <si>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</si>
  <si>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</si>
  <si>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</si>
  <si>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</si>
  <si>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</si>
  <si>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</si>
  <si>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</si>
  <si>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</si>
  <si>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</si>
  <si>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</si>
  <si>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</si>
  <si>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</si>
  <si>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</si>
  <si>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</si>
  <si>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</si>
  <si>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</si>
  <si>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</si>
  <si>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</si>
  <si>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</si>
  <si>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</si>
  <si>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</si>
  <si>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</si>
  <si>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</si>
  <si>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</si>
  <si>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</si>
  <si>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</si>
  <si>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</si>
  <si>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</si>
  <si>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</si>
  <si>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</si>
  <si>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</si>
  <si>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</si>
  <si>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</si>
  <si>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</si>
  <si>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</si>
  <si>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</si>
  <si>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</si>
  <si>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</si>
  <si>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</si>
  <si>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</si>
  <si>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</si>
  <si>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</si>
  <si>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</si>
  <si>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</si>
  <si>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</si>
  <si>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</si>
  <si>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</si>
  <si>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</si>
  <si>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</si>
  <si>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</si>
  <si>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</si>
  <si>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</si>
  <si>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</si>
  <si>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</si>
  <si>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</si>
  <si>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</si>
  <si>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</si>
  <si>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</si>
  <si>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</si>
  <si>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</si>
  <si>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</si>
  <si>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</si>
  <si>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</si>
  <si>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</si>
  <si>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</si>
  <si>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</si>
  <si>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</si>
  <si>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</si>
  <si>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</si>
  <si>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</si>
  <si>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</si>
  <si>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</si>
  <si>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</si>
  <si>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</si>
  <si>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</si>
  <si>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</si>
  <si>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</si>
  <si>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</si>
  <si>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</si>
  <si>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</si>
  <si>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</si>
  <si>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</si>
  <si>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</si>
  <si>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</si>
  <si>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</si>
  <si>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</si>
  <si>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</si>
  <si>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</si>
  <si>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</si>
  <si>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</si>
  <si>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</si>
  <si>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</si>
  <si>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</si>
  <si>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</si>
  <si>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</si>
  <si>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</si>
  <si>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</si>
  <si>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</si>
  <si>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</si>
  <si>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</si>
  <si>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</si>
  <si>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</si>
  <si>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</si>
  <si>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</si>
  <si>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</si>
  <si>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</si>
  <si>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</si>
  <si>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</si>
  <si>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</si>
  <si>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</si>
  <si>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</si>
  <si>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</si>
  <si>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</si>
  <si>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</si>
  <si>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</si>
  <si>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</si>
  <si>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</si>
  <si>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</si>
  <si>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</si>
  <si>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</si>
  <si>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</si>
  <si>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</si>
  <si>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</si>
  <si>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</si>
  <si>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</si>
  <si>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</si>
  <si>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</si>
  <si>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</si>
  <si>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</si>
  <si>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</si>
  <si>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</si>
  <si>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</si>
  <si>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</si>
  <si>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</si>
  <si>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</si>
  <si>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</si>
  <si>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</si>
  <si>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</si>
  <si>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</si>
  <si>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</si>
  <si>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</si>
  <si>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</si>
  <si>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</si>
  <si>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</si>
  <si>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</si>
  <si>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</si>
  <si>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</si>
  <si>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</si>
  <si>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</si>
  <si>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</si>
  <si>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</si>
  <si>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</si>
  <si>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</si>
  <si>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</si>
  <si>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</si>
  <si>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</si>
  <si>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</si>
  <si>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</si>
  <si>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</si>
  <si>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</si>
  <si>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</si>
  <si>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</si>
  <si>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</si>
  <si>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</si>
  <si>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</si>
  <si>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</si>
  <si>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</si>
  <si>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</si>
  <si>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</si>
  <si>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</si>
  <si>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</si>
  <si>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</si>
  <si>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</si>
  <si>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</si>
  <si>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</si>
  <si>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</si>
  <si>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</si>
  <si>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</si>
  <si>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</si>
  <si>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</si>
  <si>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</si>
  <si>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</si>
  <si>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</si>
  <si>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</si>
  <si>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</si>
  <si>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</si>
  <si>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</si>
  <si>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</si>
  <si>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</si>
  <si>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</si>
  <si>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</si>
  <si>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</si>
  <si>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</si>
  <si>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</si>
  <si>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</si>
  <si>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</si>
  <si>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</si>
  <si>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</si>
  <si>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</si>
  <si>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</si>
  <si>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</si>
  <si>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</si>
  <si>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</si>
  <si>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</si>
  <si>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</si>
  <si>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</si>
  <si>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</si>
  <si>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</si>
  <si>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</si>
  <si>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</si>
  <si>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</si>
  <si>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</si>
  <si>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</si>
  <si>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</si>
  <si>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</si>
  <si>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</si>
  <si>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</si>
  <si>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</si>
  <si>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</si>
  <si>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</si>
  <si>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</si>
  <si>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</si>
  <si>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</si>
  <si>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</si>
  <si>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</si>
  <si>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</si>
  <si>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</si>
  <si>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</si>
  <si>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</si>
  <si>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</si>
  <si>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</si>
  <si>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</si>
  <si>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</si>
  <si>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</si>
  <si>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</si>
  <si>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</si>
  <si>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</si>
  <si>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</si>
  <si>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</si>
  <si>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</si>
  <si>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</si>
  <si>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</si>
  <si>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</si>
  <si>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</si>
  <si>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</si>
  <si>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</si>
  <si>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</si>
  <si>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</si>
  <si>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</si>
  <si>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</si>
  <si>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</si>
  <si>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</si>
  <si>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</si>
  <si>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</si>
  <si>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</si>
  <si>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</si>
  <si>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</si>
  <si>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</si>
  <si>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</si>
  <si>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</si>
  <si>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</si>
  <si>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</si>
  <si>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</si>
  <si>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</si>
  <si>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</si>
  <si>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</si>
  <si>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</si>
  <si>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</si>
  <si>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</si>
  <si>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</si>
  <si>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</si>
  <si>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</si>
  <si>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</si>
  <si>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</si>
  <si>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</si>
  <si>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</si>
  <si>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</si>
  <si>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</si>
  <si>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</si>
  <si>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</si>
  <si>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</si>
  <si>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</si>
  <si>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</si>
  <si>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</si>
  <si>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</si>
  <si>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</si>
  <si>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</si>
  <si>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</si>
  <si>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</si>
  <si>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</si>
  <si>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</si>
  <si>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</si>
  <si>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</si>
  <si>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</si>
  <si>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</si>
  <si>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</si>
  <si>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</si>
  <si>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</si>
  <si>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</si>
  <si>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</si>
  <si>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</si>
  <si>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</si>
  <si>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</si>
  <si>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</si>
  <si>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</si>
  <si>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</si>
  <si>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</si>
  <si>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</si>
  <si>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</si>
  <si>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</si>
  <si>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</si>
  <si>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</si>
  <si>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</si>
  <si>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</si>
  <si>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</si>
  <si>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</si>
  <si>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</si>
  <si>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</si>
  <si>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</si>
  <si>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</si>
  <si>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</si>
  <si>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</si>
  <si>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</si>
  <si>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</si>
  <si>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</si>
  <si>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</si>
  <si>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</si>
  <si>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</si>
  <si>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</si>
  <si>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</si>
  <si>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</si>
  <si>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</si>
  <si>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</si>
  <si>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</si>
  <si>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</si>
  <si>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</si>
  <si>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</si>
  <si>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</si>
  <si>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</si>
  <si>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</si>
  <si>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</si>
  <si>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</si>
  <si>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</si>
  <si>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</si>
  <si>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</si>
  <si>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</si>
  <si>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</si>
  <si>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</si>
  <si>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</si>
  <si>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</si>
  <si>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</si>
  <si>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</si>
  <si>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</si>
  <si>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</si>
  <si>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</si>
  <si>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</si>
  <si>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</si>
  <si>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</si>
  <si>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</si>
  <si>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</si>
  <si>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</si>
  <si>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</si>
  <si>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</si>
  <si>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</si>
  <si>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</si>
  <si>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</si>
  <si>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</si>
  <si>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</si>
  <si>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</si>
  <si>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</si>
  <si>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</si>
  <si>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</si>
  <si>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</si>
  <si>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</si>
  <si>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</si>
  <si>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</si>
  <si>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</si>
  <si>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</si>
  <si>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</si>
  <si>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</si>
  <si>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</si>
  <si>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</si>
  <si>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</si>
  <si>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</si>
  <si>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</si>
  <si>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</si>
  <si>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</si>
  <si>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</si>
  <si>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</si>
  <si>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</si>
  <si>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</si>
  <si>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</si>
  <si>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</si>
  <si>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</si>
  <si>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</si>
  <si>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</si>
  <si>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</si>
  <si>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</si>
  <si>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</si>
  <si>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</si>
  <si>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</si>
  <si>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</si>
  <si>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</si>
  <si>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</si>
  <si>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</si>
  <si>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</si>
  <si>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</si>
  <si>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</si>
  <si>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</si>
  <si>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</si>
  <si>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</si>
  <si>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</si>
  <si>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</si>
  <si>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</si>
  <si>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</si>
  <si>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</si>
  <si>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</si>
  <si>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</si>
  <si>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</si>
  <si>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</si>
  <si>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</si>
  <si>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</si>
  <si>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</si>
  <si>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</si>
  <si>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</si>
  <si>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</si>
  <si>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</si>
  <si>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</si>
  <si>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</si>
  <si>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</si>
  <si>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</si>
  <si>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</si>
  <si>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</si>
  <si>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</si>
  <si>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</si>
  <si>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</si>
  <si>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</si>
  <si>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</si>
  <si>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</si>
  <si>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</si>
  <si>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</si>
  <si>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</si>
  <si>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</si>
  <si>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</si>
  <si>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</si>
  <si>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</si>
  <si>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</si>
  <si>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</si>
  <si>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</si>
  <si>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</si>
  <si>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</si>
  <si>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</si>
  <si>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</si>
  <si>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</si>
  <si>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</si>
  <si>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</si>
  <si>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</si>
  <si>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</si>
  <si>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</si>
  <si>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</si>
  <si>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</si>
  <si>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</si>
  <si>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</si>
  <si>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</si>
  <si>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</si>
  <si>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</si>
  <si>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</si>
  <si>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</si>
  <si>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</si>
  <si>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</si>
  <si>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</si>
  <si>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</si>
  <si>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</si>
  <si>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</si>
  <si>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</si>
  <si>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</si>
  <si>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</si>
  <si>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</si>
  <si>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</si>
  <si>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</si>
  <si>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</si>
  <si>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</si>
  <si>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</si>
  <si>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</si>
  <si>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</si>
  <si>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</si>
  <si>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</si>
  <si>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</si>
  <si>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</si>
  <si>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</si>
  <si>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</si>
  <si>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</si>
  <si>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</si>
  <si>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</si>
  <si>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</si>
  <si>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</si>
  <si>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</si>
  <si>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</si>
  <si>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</si>
  <si>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</si>
  <si>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</si>
  <si>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</si>
  <si>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</si>
  <si>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</si>
  <si>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</si>
  <si>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</si>
  <si>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</si>
  <si>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</si>
  <si>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</si>
  <si>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</si>
  <si>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</si>
  <si>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</si>
  <si>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</si>
  <si>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</si>
  <si>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</si>
  <si>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</si>
  <si>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</si>
  <si>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</si>
  <si>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</si>
  <si>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</si>
  <si>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</si>
  <si>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</si>
  <si>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</si>
  <si>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</si>
  <si>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</si>
  <si>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</si>
  <si>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</si>
  <si>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</si>
  <si>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</si>
  <si>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</si>
  <si>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</si>
  <si>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</si>
  <si>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</si>
  <si>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</si>
  <si>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</si>
  <si>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</si>
  <si>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</si>
  <si>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</si>
  <si>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</si>
  <si>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</si>
  <si>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</si>
  <si>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</si>
  <si>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</si>
  <si>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</si>
  <si>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</si>
  <si>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</si>
  <si>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</si>
  <si>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</si>
  <si>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</si>
  <si>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</si>
  <si>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</si>
  <si>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</si>
  <si>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</si>
  <si>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</si>
  <si>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</si>
  <si>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</si>
  <si>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</si>
  <si>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</si>
  <si>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</si>
  <si>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</si>
  <si>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</si>
  <si>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</si>
  <si>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</si>
  <si>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</si>
  <si>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</si>
  <si>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</si>
  <si>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</si>
  <si>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</si>
  <si>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</si>
  <si>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</si>
  <si>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</si>
  <si>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</si>
  <si>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</si>
  <si>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</si>
  <si>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</si>
  <si>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</si>
  <si>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</si>
  <si>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</si>
  <si>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</si>
  <si>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</si>
  <si>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</si>
  <si>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</si>
  <si>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</si>
  <si>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</si>
  <si>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</si>
  <si>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</si>
  <si>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</si>
  <si>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</si>
  <si>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</si>
  <si>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</si>
  <si>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</si>
  <si>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</si>
  <si>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</si>
  <si>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</si>
  <si>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</si>
  <si>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</si>
  <si>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</si>
  <si>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</si>
  <si>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</si>
  <si>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</si>
  <si>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</si>
  <si>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</si>
  <si>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</si>
  <si>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</si>
  <si>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</si>
  <si>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</si>
  <si>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</si>
  <si>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</si>
  <si>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</si>
  <si>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</si>
  <si>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</si>
  <si>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</si>
  <si>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</si>
  <si>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</si>
  <si>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</si>
  <si>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</si>
  <si>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</si>
  <si>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</si>
  <si>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</si>
  <si>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</si>
  <si>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</si>
  <si>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</si>
  <si>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</si>
  <si>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</si>
  <si>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</si>
  <si>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</si>
  <si>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</si>
  <si>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</si>
  <si>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</si>
  <si>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</si>
  <si>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</si>
  <si>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</si>
  <si>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</si>
  <si>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</si>
  <si>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</si>
  <si>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</si>
  <si>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</si>
  <si>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</si>
  <si>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</si>
  <si>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</si>
  <si>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</si>
  <si>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</si>
  <si>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</si>
  <si>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</si>
  <si>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</si>
  <si>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</si>
  <si>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</si>
  <si>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</si>
  <si>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</si>
  <si>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</si>
  <si>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</si>
  <si>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</si>
  <si>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</si>
  <si>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</si>
  <si>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</si>
  <si>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</si>
  <si>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</si>
  <si>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</si>
  <si>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</si>
  <si>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</si>
  <si>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</si>
  <si>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</si>
  <si>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</si>
  <si>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</si>
  <si>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</si>
  <si>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</si>
  <si>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</si>
  <si>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</si>
  <si>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</si>
  <si>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</si>
  <si>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</si>
  <si>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</si>
  <si>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</si>
  <si>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</si>
  <si>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</si>
  <si>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</si>
  <si>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</si>
  <si>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</si>
  <si>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</si>
  <si>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</si>
  <si>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</si>
  <si>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</si>
  <si>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</si>
  <si>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</si>
  <si>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</si>
  <si>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</si>
  <si>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</si>
  <si>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</si>
  <si>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</si>
  <si>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</si>
  <si>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</si>
  <si>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</si>
  <si>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</si>
  <si>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</si>
  <si>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</si>
  <si>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</si>
  <si>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</si>
  <si>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</si>
  <si>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</si>
  <si>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</si>
  <si>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</si>
  <si>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</si>
  <si>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</si>
  <si>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</si>
  <si>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</si>
  <si>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</si>
  <si>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</si>
  <si>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</si>
  <si>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</si>
  <si>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</si>
  <si>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</si>
  <si>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</si>
  <si>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</si>
  <si>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</si>
  <si>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</si>
  <si>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</si>
  <si>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</si>
  <si>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</si>
  <si>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</si>
  <si>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</si>
  <si>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</si>
  <si>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</si>
  <si>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</si>
  <si>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</si>
  <si>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</si>
  <si>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</si>
  <si>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</si>
  <si>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</si>
  <si>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</si>
  <si>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</si>
  <si>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</si>
  <si>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</si>
  <si>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</si>
  <si>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</si>
  <si>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</si>
  <si>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</si>
  <si>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</si>
  <si>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</si>
  <si>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</si>
  <si>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</si>
  <si>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</si>
  <si>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</si>
  <si>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</si>
  <si>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</si>
  <si>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</si>
  <si>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</si>
  <si>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</si>
  <si>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</si>
  <si>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</si>
  <si>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</si>
  <si>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</si>
  <si>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</si>
  <si>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</si>
  <si>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</si>
  <si>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</si>
  <si>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</si>
  <si>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</si>
  <si>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</si>
  <si>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</si>
  <si>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</si>
  <si>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</si>
  <si>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</si>
  <si>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</si>
  <si>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</si>
  <si>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</si>
  <si>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</si>
  <si>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</si>
  <si>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</si>
  <si>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</si>
  <si>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</si>
  <si>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</si>
  <si>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</si>
  <si>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</si>
  <si>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</si>
  <si>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</si>
  <si>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</si>
  <si>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</si>
  <si>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</si>
  <si>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</si>
  <si>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</si>
  <si>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</si>
  <si>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</si>
  <si>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</si>
  <si>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</si>
  <si>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</si>
  <si>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</si>
  <si>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</si>
  <si>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</si>
  <si>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</si>
  <si>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</si>
  <si>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</si>
  <si>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</si>
  <si>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</si>
  <si>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</si>
  <si>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</si>
  <si>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</si>
  <si>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</si>
  <si>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</si>
  <si>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</si>
  <si>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</si>
  <si>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</si>
  <si>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</si>
  <si>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</si>
  <si>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</si>
  <si>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</si>
  <si>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</si>
  <si>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</si>
  <si>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</si>
  <si>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</si>
  <si>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</si>
  <si>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</si>
  <si>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</si>
  <si>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</si>
  <si>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</si>
  <si>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</si>
  <si>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</si>
  <si>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</si>
  <si>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</si>
  <si>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</si>
  <si>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</si>
  <si>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</si>
  <si>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</si>
  <si>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</si>
  <si>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</si>
  <si>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</si>
  <si>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</si>
  <si>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</si>
  <si>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</si>
  <si>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</si>
  <si>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</si>
  <si>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</si>
  <si>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</si>
  <si>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</si>
  <si>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</si>
  <si>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</si>
  <si>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</si>
  <si>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</si>
  <si>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</si>
  <si>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</si>
  <si>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</si>
  <si>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</si>
  <si>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</si>
  <si>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</si>
  <si>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</si>
  <si>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</si>
  <si>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</si>
  <si>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</si>
  <si>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</si>
  <si>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</si>
  <si>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</si>
  <si>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</si>
  <si>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</si>
  <si>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</si>
  <si>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</si>
  <si>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</si>
  <si>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</si>
  <si>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</si>
  <si>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</si>
  <si>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</si>
  <si>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</si>
  <si>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</si>
  <si>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</si>
  <si>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</si>
  <si>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</si>
  <si>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</si>
  <si>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</si>
  <si>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</si>
  <si>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</si>
  <si>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</si>
  <si>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</si>
  <si>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</si>
  <si>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</si>
  <si>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</si>
  <si>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</si>
  <si>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</si>
  <si>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</si>
  <si>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</si>
  <si>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</si>
  <si>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</si>
  <si>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</si>
  <si>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</si>
  <si>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</si>
  <si>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</si>
  <si>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</si>
  <si>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</si>
  <si>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</si>
  <si>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</si>
  <si>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</si>
  <si>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</si>
  <si>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</si>
  <si>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</si>
  <si>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</si>
  <si>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</si>
  <si>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</si>
  <si>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</si>
  <si>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</si>
  <si>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</si>
  <si>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</si>
  <si>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</si>
  <si>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</si>
  <si>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</si>
  <si>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</si>
  <si>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</si>
  <si>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</si>
  <si>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</si>
  <si>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</si>
  <si>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</si>
  <si>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</si>
  <si>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</si>
  <si>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</si>
  <si>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</si>
  <si>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</si>
  <si>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</si>
  <si>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</si>
  <si>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</si>
  <si>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</si>
  <si>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</si>
  <si>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</si>
  <si>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</si>
  <si>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</si>
  <si>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</si>
  <si>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</si>
  <si>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</si>
  <si>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</si>
  <si>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</si>
  <si>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</si>
  <si>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</si>
  <si>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</si>
  <si>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</si>
  <si>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</si>
  <si>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</si>
  <si>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</si>
  <si>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</si>
  <si>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</si>
  <si>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</si>
  <si>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</si>
  <si>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</si>
  <si>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</si>
  <si>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</si>
  <si>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</si>
  <si>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</si>
  <si>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</si>
  <si>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</si>
  <si>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</si>
  <si>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</si>
  <si>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</si>
  <si>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</si>
  <si>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</si>
  <si>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</si>
  <si>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</si>
  <si>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</si>
  <si>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</si>
  <si>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</si>
  <si>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</si>
  <si>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</si>
  <si>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</si>
  <si>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</si>
  <si>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</si>
  <si>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</si>
  <si>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</si>
  <si>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</si>
  <si>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</si>
  <si>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</si>
  <si>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</si>
  <si>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</si>
  <si>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</si>
  <si>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</si>
  <si>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</si>
  <si>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</si>
  <si>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</si>
  <si>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</si>
  <si>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</si>
  <si>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</si>
  <si>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</si>
  <si>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</si>
  <si>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</si>
  <si>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</si>
  <si>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</si>
  <si>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</si>
  <si>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</si>
  <si>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</si>
  <si>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</si>
  <si>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</si>
  <si>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</si>
  <si>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</si>
  <si>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</si>
  <si>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</si>
  <si>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</si>
  <si>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</si>
  <si>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</si>
  <si>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</si>
  <si>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</si>
  <si>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</si>
  <si>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</si>
  <si>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</si>
  <si>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</si>
  <si>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</si>
  <si>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</si>
  <si>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</si>
  <si>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</si>
  <si>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</si>
  <si>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</si>
  <si>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</si>
  <si>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</si>
  <si>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</si>
  <si>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</si>
  <si>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</si>
  <si>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</si>
  <si>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</si>
  <si>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</si>
  <si>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</si>
  <si>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</si>
  <si>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</si>
  <si>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</si>
  <si>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</si>
  <si>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</si>
  <si>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</si>
  <si>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</si>
  <si>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</si>
  <si>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</si>
  <si>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</si>
  <si>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</si>
  <si>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</si>
  <si>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</si>
  <si>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</si>
  <si>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</si>
  <si>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</si>
  <si>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</si>
  <si>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</si>
  <si>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</si>
  <si>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</si>
  <si>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</si>
  <si>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</si>
  <si>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</si>
  <si>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</si>
  <si>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</si>
  <si>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</si>
  <si>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</si>
  <si>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</si>
  <si>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</si>
  <si>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</si>
  <si>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</si>
  <si>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</si>
  <si>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</si>
  <si>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</si>
  <si>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</si>
  <si>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</si>
  <si>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</si>
  <si>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</si>
  <si>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</si>
  <si>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</si>
  <si>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</si>
  <si>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</si>
  <si>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</si>
  <si>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</si>
  <si>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</si>
  <si>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</si>
  <si>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</si>
  <si>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</si>
  <si>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</si>
  <si>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</si>
  <si>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</si>
  <si>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</si>
  <si>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</si>
  <si>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</si>
  <si>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</si>
  <si>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</si>
  <si>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</si>
  <si>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</si>
  <si>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</si>
  <si>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</si>
  <si>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</si>
  <si>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</si>
  <si>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</si>
  <si>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</si>
  <si>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</si>
  <si>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</si>
  <si>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</si>
  <si>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</si>
  <si>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</si>
  <si>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</si>
  <si>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</si>
  <si>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</si>
  <si>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</si>
  <si>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</si>
  <si>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</si>
  <si>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</si>
  <si>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</si>
  <si>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</si>
  <si>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</si>
  <si>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</si>
  <si>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</si>
  <si>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</si>
  <si>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</si>
  <si>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</si>
  <si>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</si>
  <si>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</si>
  <si>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</si>
  <si>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</si>
  <si>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</si>
  <si>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</si>
  <si>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</si>
  <si>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</si>
  <si>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</si>
  <si>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</si>
  <si>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</si>
  <si>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</si>
  <si>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</si>
  <si>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</si>
  <si>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</si>
  <si>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</si>
  <si>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</si>
  <si>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</si>
  <si>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</si>
  <si>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</si>
  <si>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</si>
  <si>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</si>
  <si>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</si>
  <si>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</si>
  <si>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</si>
  <si>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</si>
  <si>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</si>
  <si>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</si>
  <si>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</si>
  <si>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</si>
  <si>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</si>
  <si>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</si>
  <si>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</si>
  <si>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</si>
  <si>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</si>
  <si>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</si>
  <si>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</si>
  <si>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</si>
  <si>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</si>
  <si>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</si>
  <si>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</si>
  <si>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</si>
  <si>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</si>
  <si>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</si>
  <si>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</si>
  <si>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</si>
  <si>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</si>
  <si>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</si>
  <si>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</si>
  <si>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</si>
  <si>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</si>
  <si>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</si>
  <si>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</si>
  <si>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</si>
  <si>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</si>
  <si>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</si>
  <si>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</si>
  <si>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</si>
  <si>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</si>
  <si>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</si>
  <si>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</si>
  <si>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</si>
  <si>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</si>
  <si>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</si>
  <si>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</si>
  <si>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</si>
  <si>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</si>
  <si>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</si>
  <si>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</si>
  <si>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</si>
  <si>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</si>
  <si>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</si>
  <si>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</si>
  <si>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</si>
  <si>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</si>
  <si>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</si>
  <si>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</si>
  <si>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</si>
  <si>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</si>
  <si>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</si>
  <si>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</si>
  <si>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</si>
  <si>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</si>
  <si>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</si>
  <si>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</si>
  <si>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</si>
  <si>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</si>
  <si>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</si>
  <si>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</si>
  <si>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</si>
  <si>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</si>
  <si>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</si>
  <si>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</si>
  <si>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</si>
  <si>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</si>
  <si>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</si>
  <si>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</si>
  <si>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</si>
  <si>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</si>
  <si>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</si>
  <si>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</si>
  <si>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</si>
  <si>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</si>
  <si>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</si>
  <si>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</si>
  <si>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</si>
  <si>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</si>
  <si>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</si>
  <si>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</si>
  <si>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</si>
  <si>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</si>
  <si>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</si>
  <si>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</si>
  <si>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</si>
  <si>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</si>
  <si>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</si>
  <si>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</si>
  <si>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</si>
  <si>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</si>
  <si>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</si>
  <si>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</si>
  <si>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</si>
  <si>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</si>
  <si>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</si>
  <si>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</si>
  <si>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</si>
  <si>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</si>
  <si>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</si>
  <si>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</si>
  <si>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</si>
  <si>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</si>
  <si>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</si>
  <si>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</si>
  <si>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</si>
  <si>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</si>
  <si>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</si>
  <si>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</si>
  <si>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</si>
  <si>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</si>
  <si>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</si>
  <si>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</si>
  <si>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</si>
  <si>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</si>
  <si>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</si>
  <si>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</si>
  <si>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</si>
  <si>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</si>
  <si>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</si>
  <si>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</si>
  <si>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</si>
  <si>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</si>
  <si>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</si>
  <si>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</si>
  <si>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</si>
  <si>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</si>
  <si>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</si>
  <si>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</si>
  <si>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</si>
  <si>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</si>
  <si>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</si>
  <si>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</si>
  <si>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</si>
  <si>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</si>
  <si>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</si>
  <si>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</si>
  <si>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</si>
  <si>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</si>
  <si>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</si>
  <si>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</si>
  <si>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</si>
  <si>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</si>
  <si>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</si>
  <si>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</si>
  <si>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</si>
  <si>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</si>
  <si>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</si>
  <si>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</si>
  <si>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</si>
  <si>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</si>
  <si>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</si>
  <si>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</si>
  <si>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</si>
  <si>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</si>
  <si>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</si>
  <si>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</si>
  <si>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</si>
  <si>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</si>
  <si>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</si>
  <si>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</si>
  <si>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</si>
  <si>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</si>
  <si>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</si>
  <si>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</si>
  <si>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</si>
  <si>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</si>
  <si>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</si>
  <si>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</si>
  <si>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</si>
  <si>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</si>
  <si>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</si>
  <si>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</si>
  <si>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</si>
  <si>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</si>
  <si>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</si>
  <si>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</si>
  <si>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</si>
  <si>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</si>
  <si>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</si>
  <si>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</si>
  <si>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</si>
  <si>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</si>
  <si>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</si>
  <si>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</si>
  <si>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</si>
  <si>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</si>
  <si>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</si>
  <si>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</si>
  <si>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</si>
  <si>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</si>
  <si>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</si>
  <si>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</si>
  <si>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</si>
  <si>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</si>
  <si>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</si>
  <si>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</si>
  <si>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</si>
  <si>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</si>
  <si>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</si>
  <si>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</si>
  <si>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</si>
  <si>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</si>
  <si>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</si>
  <si>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</si>
  <si>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</si>
  <si>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</si>
  <si>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</si>
  <si>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</si>
  <si>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</si>
  <si>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</si>
  <si>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</si>
  <si>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</si>
  <si>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</si>
  <si>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</si>
  <si>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</si>
  <si>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</si>
  <si>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</si>
  <si>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</si>
  <si>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</si>
  <si>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</si>
  <si>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</si>
  <si>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</si>
  <si>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</si>
  <si>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</si>
  <si>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</si>
  <si>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</si>
  <si>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</si>
  <si>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</si>
  <si>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</si>
  <si>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</si>
  <si>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</si>
  <si>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</si>
  <si>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</si>
  <si>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</si>
  <si>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</si>
  <si>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</si>
  <si>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</si>
  <si>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</si>
  <si>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</si>
  <si>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</si>
  <si>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</si>
  <si>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</si>
  <si>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</si>
  <si>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</si>
  <si>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</si>
  <si>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</si>
  <si>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</si>
  <si>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</si>
  <si>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</si>
  <si>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</si>
  <si>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</si>
  <si>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</si>
  <si>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</si>
  <si>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</si>
  <si>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</si>
  <si>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</si>
  <si>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</si>
  <si>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</si>
  <si>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</si>
  <si>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</si>
  <si>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</si>
  <si>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</si>
  <si>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</si>
  <si>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</si>
  <si>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</si>
  <si>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</si>
  <si>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</si>
  <si>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</si>
  <si>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</si>
  <si>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</si>
  <si>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</si>
  <si>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</si>
  <si>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</si>
  <si>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</si>
  <si>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</si>
  <si>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</si>
  <si>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</si>
  <si>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</si>
  <si>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</si>
  <si>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</si>
  <si>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</si>
  <si>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</si>
  <si>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</si>
  <si>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</si>
  <si>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</si>
  <si>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</si>
  <si>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</si>
  <si>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</si>
  <si>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</si>
  <si>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</si>
  <si>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</si>
  <si>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</si>
  <si>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</si>
  <si>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</si>
  <si>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</si>
  <si>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</si>
  <si>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</si>
  <si>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</si>
  <si>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</si>
  <si>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</si>
  <si>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</si>
  <si>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</si>
  <si>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</si>
  <si>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</si>
  <si>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</si>
  <si>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</si>
  <si>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</si>
  <si>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</si>
  <si>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</si>
  <si>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</si>
  <si>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</si>
  <si>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</si>
  <si>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</si>
  <si>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</si>
  <si>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</si>
  <si>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</si>
  <si>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</si>
  <si>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</si>
  <si>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</si>
  <si>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</si>
  <si>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</si>
  <si>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</si>
  <si>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</si>
  <si>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</si>
  <si>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</si>
  <si>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</si>
  <si>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</si>
  <si>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</si>
  <si>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</si>
  <si>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</si>
  <si>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</si>
  <si>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</si>
  <si>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</si>
  <si>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</si>
  <si>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</si>
  <si>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</si>
  <si>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</si>
  <si>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</si>
  <si>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</si>
  <si>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</si>
  <si>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</si>
  <si>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</si>
  <si>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</si>
  <si>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</si>
  <si>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</si>
  <si>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</si>
  <si>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</si>
  <si>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</si>
  <si>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</si>
  <si>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</si>
  <si>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</si>
  <si>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</si>
  <si>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</si>
  <si>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</si>
  <si>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</si>
  <si>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</si>
  <si>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</si>
  <si>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</si>
  <si>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</si>
  <si>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</si>
  <si>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</si>
  <si>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</si>
  <si>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</si>
  <si>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</si>
  <si>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</si>
  <si>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</si>
  <si>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</si>
  <si>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</si>
  <si>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</si>
  <si>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</si>
  <si>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</si>
  <si>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</si>
  <si>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</si>
  <si>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</si>
  <si>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</si>
  <si>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</si>
  <si>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</si>
  <si>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</si>
  <si>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</si>
  <si>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</si>
  <si>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</si>
  <si>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</si>
  <si>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</si>
  <si>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</si>
  <si>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</si>
  <si>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</si>
  <si>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</si>
  <si>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</si>
  <si>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</si>
  <si>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</si>
  <si>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</si>
  <si>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</si>
  <si>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</si>
  <si>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</si>
  <si>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</si>
  <si>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</si>
  <si>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</si>
  <si>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</si>
  <si>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</si>
  <si>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</si>
  <si>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</si>
  <si>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</si>
  <si>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</si>
  <si>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</si>
  <si>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</si>
  <si>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</si>
  <si>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</si>
  <si>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</si>
  <si>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</si>
  <si>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</si>
  <si>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</si>
  <si>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</si>
  <si>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</si>
  <si>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</si>
  <si>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</si>
  <si>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</si>
  <si>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</si>
  <si>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</si>
  <si>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</si>
  <si>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</si>
  <si>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</si>
  <si>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</si>
  <si>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</si>
  <si>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</si>
  <si>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</si>
  <si>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</si>
  <si>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</si>
  <si>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</si>
  <si>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</si>
  <si>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</si>
  <si>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</si>
  <si>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</si>
  <si>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</si>
  <si>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</si>
  <si>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</si>
  <si>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</si>
  <si>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</si>
  <si>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</si>
  <si>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</si>
  <si>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</si>
  <si>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</si>
  <si>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</si>
  <si>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</si>
  <si>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</si>
  <si>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</si>
  <si>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</si>
  <si>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</si>
  <si>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</si>
  <si>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</si>
  <si>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</si>
  <si>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</si>
  <si>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</si>
  <si>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</si>
  <si>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</si>
  <si>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</si>
  <si>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</si>
  <si>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</si>
  <si>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</si>
  <si>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</si>
  <si>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</si>
  <si>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</si>
  <si>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</si>
  <si>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</si>
  <si>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</si>
  <si>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</si>
  <si>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</si>
  <si>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</si>
  <si>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</si>
  <si>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</si>
  <si>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</si>
  <si>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</si>
  <si>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</si>
  <si>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</si>
  <si>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</si>
  <si>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</si>
  <si>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</si>
  <si>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</si>
  <si>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</si>
  <si>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</si>
  <si>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</si>
  <si>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</si>
  <si>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</si>
  <si>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</si>
  <si>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</si>
  <si>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</si>
  <si>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</si>
  <si>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</si>
  <si>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</si>
  <si>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</si>
  <si>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</si>
  <si>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</si>
  <si>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</si>
  <si>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</si>
  <si>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</si>
  <si>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</si>
  <si>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</si>
  <si>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</si>
  <si>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</si>
  <si>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</si>
  <si>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</si>
  <si>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</si>
  <si>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</si>
  <si>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</si>
  <si>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</si>
  <si>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</si>
  <si>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</si>
  <si>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</si>
  <si>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</si>
  <si>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</si>
  <si>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</si>
  <si>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</si>
  <si>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</si>
  <si>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</si>
  <si>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</si>
  <si>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</si>
  <si>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</si>
  <si>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</si>
  <si>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</si>
  <si>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</si>
  <si>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</si>
  <si>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</si>
  <si>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</si>
  <si>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</si>
  <si>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</si>
  <si>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</si>
  <si>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</si>
  <si>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</si>
  <si>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</si>
  <si>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</si>
  <si>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</si>
  <si>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</si>
  <si>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</si>
  <si>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</si>
  <si>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</si>
  <si>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</si>
  <si>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</si>
  <si>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</si>
  <si>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</si>
  <si>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</si>
  <si>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</si>
  <si>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</si>
  <si>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</si>
  <si>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</si>
  <si>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</si>
  <si>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</si>
  <si>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</si>
  <si>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</si>
  <si>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</si>
  <si>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</si>
  <si>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</si>
  <si>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</si>
  <si>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</si>
  <si>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</si>
  <si>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</si>
  <si>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</si>
  <si>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</si>
  <si>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</si>
  <si>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</si>
  <si>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</si>
  <si>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</si>
  <si>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</si>
  <si>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</si>
  <si>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</si>
  <si>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</si>
  <si>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</si>
  <si>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</si>
  <si>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</si>
  <si>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</si>
  <si>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</si>
  <si>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</si>
  <si>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</si>
  <si>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</si>
  <si>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</si>
  <si>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</si>
  <si>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</si>
  <si>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</si>
  <si>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</si>
  <si>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</si>
  <si>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</si>
  <si>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</si>
  <si>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</si>
  <si>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</si>
  <si>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</si>
  <si>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</si>
  <si>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</si>
  <si>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</si>
  <si>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</si>
  <si>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</si>
  <si>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</si>
  <si>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</si>
  <si>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</si>
  <si>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</si>
  <si>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</si>
  <si>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</si>
  <si>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</si>
  <si>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</si>
  <si>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</si>
  <si>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</si>
  <si>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</si>
  <si>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</si>
  <si>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</si>
  <si>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</si>
  <si>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</si>
  <si>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</si>
  <si>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</si>
  <si>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</si>
  <si>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</si>
  <si>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</si>
  <si>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</si>
  <si>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</si>
  <si>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</si>
  <si>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</si>
  <si>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</si>
  <si>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</si>
  <si>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</si>
  <si>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</si>
  <si>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</si>
  <si>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</si>
  <si>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</si>
  <si>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</si>
  <si>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</si>
  <si>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</si>
  <si>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</si>
  <si>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</si>
  <si>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</si>
  <si>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</si>
  <si>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</si>
  <si>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</si>
  <si>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</si>
  <si>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</si>
  <si>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</si>
  <si>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</si>
  <si>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</si>
  <si>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</si>
  <si>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</si>
  <si>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</si>
  <si>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</si>
  <si>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</si>
  <si>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</si>
  <si>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</si>
  <si>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</si>
  <si>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</si>
  <si>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</si>
  <si>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</si>
  <si>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</si>
  <si>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</si>
  <si>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</si>
  <si>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</si>
  <si>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</si>
  <si>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</si>
  <si>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</si>
  <si>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</si>
  <si>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</si>
  <si>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</si>
  <si>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</si>
  <si>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</si>
  <si>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</si>
  <si>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</si>
  <si>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</si>
  <si>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</si>
  <si>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</si>
  <si>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</si>
  <si>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</si>
  <si>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</si>
  <si>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</si>
  <si>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</si>
  <si>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</si>
  <si>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</si>
  <si>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</si>
  <si>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</si>
  <si>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</si>
  <si>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</si>
  <si>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</si>
  <si>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</si>
  <si>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</si>
  <si>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</si>
  <si>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</si>
  <si>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</si>
  <si>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</si>
  <si>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</si>
  <si>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</si>
  <si>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</si>
  <si>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</si>
  <si>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</si>
  <si>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</si>
  <si>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</si>
  <si>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</si>
  <si>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</si>
  <si>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</si>
  <si>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</si>
  <si>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</si>
  <si>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</si>
  <si>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</si>
  <si>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</si>
  <si>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</si>
  <si>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</si>
  <si>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</si>
  <si>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</si>
  <si>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</si>
  <si>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</si>
  <si>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</si>
  <si>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</si>
  <si>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</si>
  <si>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</si>
  <si>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</si>
  <si>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</si>
  <si>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</si>
  <si>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</si>
  <si>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</si>
  <si>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</si>
  <si>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</si>
  <si>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</si>
  <si>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</si>
  <si>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</si>
  <si>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</si>
  <si>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</si>
  <si>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</si>
  <si>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</si>
  <si>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</si>
  <si>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</si>
  <si>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</si>
  <si>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</si>
  <si>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</si>
  <si>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</si>
  <si>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</si>
  <si>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</si>
  <si>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</si>
  <si>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</si>
  <si>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</si>
  <si>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</si>
  <si>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</si>
  <si>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</si>
  <si>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</si>
  <si>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</si>
  <si>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</si>
  <si>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</si>
  <si>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</si>
  <si>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</si>
  <si>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</si>
  <si>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</si>
  <si>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</si>
  <si>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</si>
  <si>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</si>
  <si>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</si>
  <si>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</si>
  <si>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</si>
  <si>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</si>
  <si>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</si>
  <si>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</si>
  <si>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</si>
  <si>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</si>
  <si>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</si>
  <si>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</si>
  <si>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</si>
  <si>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</si>
  <si>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</si>
  <si>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</si>
  <si>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</si>
  <si>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</si>
  <si>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</si>
  <si>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</si>
  <si>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</si>
  <si>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</si>
  <si>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</si>
  <si>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</si>
  <si>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</si>
  <si>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</si>
  <si>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</si>
  <si>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</si>
  <si>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</si>
  <si>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</si>
  <si>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</si>
  <si>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</si>
  <si>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</si>
  <si>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</si>
  <si>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</si>
  <si>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</si>
  <si>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</si>
  <si>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</si>
  <si>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</si>
  <si>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</si>
  <si>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</si>
  <si>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</si>
  <si>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</si>
  <si>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</si>
  <si>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</si>
  <si>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</si>
  <si>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</si>
  <si>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</si>
  <si>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</si>
  <si>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</si>
  <si>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</si>
  <si>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</si>
  <si>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</si>
  <si>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</si>
  <si>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</si>
  <si>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</si>
  <si>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</si>
  <si>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</si>
  <si>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</si>
  <si>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</si>
  <si>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</si>
  <si>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</si>
  <si>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</si>
  <si>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</si>
  <si>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</si>
  <si>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</si>
  <si>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</si>
  <si>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</si>
  <si>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</si>
  <si>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</si>
  <si>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</si>
  <si>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</si>
  <si>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</si>
  <si>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</si>
  <si>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</si>
  <si>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</si>
  <si>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</si>
  <si>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</si>
  <si>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</si>
  <si>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</si>
  <si>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</si>
  <si>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</si>
  <si>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</si>
  <si>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</si>
  <si>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</si>
  <si>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</si>
  <si>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</si>
  <si>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</si>
  <si>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</si>
  <si>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</si>
  <si>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</si>
  <si>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</si>
  <si>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</si>
  <si>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</si>
  <si>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</si>
  <si>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</si>
  <si>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</si>
  <si>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</si>
  <si>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</si>
  <si>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</si>
  <si>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</si>
  <si>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</si>
  <si>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</si>
  <si>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</si>
  <si>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</si>
  <si>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</si>
  <si>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</si>
  <si>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</si>
  <si>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</si>
  <si>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</si>
  <si>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</si>
  <si>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</si>
  <si>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</si>
  <si>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</si>
  <si>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</si>
  <si>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</si>
  <si>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</si>
  <si>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</si>
  <si>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</si>
  <si>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</si>
  <si>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</si>
  <si>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</si>
  <si>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</si>
  <si>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</si>
  <si>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</si>
  <si>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</si>
  <si>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</si>
  <si>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</si>
  <si>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</si>
  <si>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</si>
  <si>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</si>
  <si>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</si>
  <si>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</si>
  <si>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</si>
  <si>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</si>
  <si>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</si>
  <si>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</si>
  <si>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</si>
  <si>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</si>
  <si>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</si>
  <si>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</si>
  <si>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</si>
  <si>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</si>
  <si>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</si>
  <si>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</si>
  <si>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</si>
  <si>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</si>
  <si>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</si>
  <si>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</si>
  <si>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</si>
  <si>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</si>
  <si>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</si>
  <si>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</si>
  <si>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</si>
  <si>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</si>
  <si>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</si>
  <si>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</si>
  <si>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</si>
  <si>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</si>
  <si>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</si>
  <si>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</si>
  <si>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</si>
  <si>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</si>
  <si>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</si>
  <si>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</si>
  <si>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</si>
  <si>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</si>
  <si>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</si>
  <si>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</si>
  <si>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</si>
  <si>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</si>
  <si>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</si>
  <si>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</si>
  <si>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</si>
  <si>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</si>
  <si>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</si>
  <si>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</si>
  <si>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</si>
  <si>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</si>
  <si>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</si>
  <si>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</si>
  <si>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</si>
  <si>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</si>
  <si>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</si>
  <si>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</si>
  <si>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</si>
  <si>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</si>
  <si>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</si>
  <si>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</si>
  <si>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</si>
  <si>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</si>
  <si>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</si>
  <si>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</si>
  <si>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</si>
  <si>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</si>
  <si>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</si>
  <si>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</si>
  <si>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</si>
  <si>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</si>
  <si>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</si>
  <si>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</si>
  <si>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</si>
  <si>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</si>
  <si>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</si>
  <si>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</si>
  <si>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</si>
  <si>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</si>
  <si>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</si>
  <si>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</si>
  <si>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</si>
  <si>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</si>
  <si>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</si>
  <si>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</si>
  <si>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</si>
  <si>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</si>
  <si>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</si>
  <si>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</si>
  <si>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</si>
  <si>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</si>
  <si>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</si>
  <si>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</si>
  <si>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</si>
  <si>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</si>
  <si>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</si>
  <si>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</si>
  <si>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</si>
  <si>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</si>
  <si>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</si>
  <si>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</si>
  <si>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</si>
  <si>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</si>
  <si>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</si>
  <si>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</si>
  <si>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</si>
  <si>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</si>
  <si>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</si>
  <si>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</si>
  <si>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</si>
  <si>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</si>
  <si>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</si>
  <si>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</si>
  <si>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</si>
  <si>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</si>
  <si>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</si>
  <si>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</si>
  <si>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</si>
  <si>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</si>
  <si>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</si>
  <si>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</si>
  <si>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</si>
  <si>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</si>
  <si>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</si>
  <si>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</si>
  <si>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</si>
  <si>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</si>
  <si>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</si>
  <si>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</si>
  <si>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</si>
  <si>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</si>
  <si>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</si>
  <si>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</si>
  <si>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</si>
  <si>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</si>
  <si>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</si>
  <si>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</si>
  <si>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</si>
  <si>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</si>
  <si>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</si>
  <si>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</si>
  <si>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</si>
  <si>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</si>
  <si>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</si>
  <si>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</si>
  <si>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</si>
  <si>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</si>
  <si>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</si>
  <si>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</si>
  <si>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</si>
  <si>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</si>
  <si>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</si>
  <si>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</si>
  <si>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</si>
  <si>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</si>
  <si>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</si>
  <si>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</si>
  <si>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</si>
  <si>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</si>
  <si>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</si>
  <si>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</si>
  <si>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</si>
  <si>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</si>
  <si>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</si>
  <si>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</si>
  <si>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</si>
  <si>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</si>
  <si>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</si>
  <si>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</si>
  <si>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</si>
  <si>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</si>
  <si>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</si>
  <si>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</si>
  <si>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</si>
  <si>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</si>
  <si>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</si>
  <si>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</si>
  <si>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</si>
  <si>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</si>
  <si>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</si>
  <si>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</si>
  <si>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</si>
  <si>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</si>
  <si>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</si>
  <si>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</si>
  <si>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</si>
  <si>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</si>
  <si>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</si>
  <si>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</si>
  <si>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</si>
  <si>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</si>
  <si>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</si>
  <si>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</si>
  <si>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</si>
  <si>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</si>
  <si>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</si>
  <si>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</si>
  <si>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</si>
  <si>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</si>
  <si>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</si>
  <si>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</si>
  <si>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</si>
  <si>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</si>
  <si>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</si>
  <si>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</si>
  <si>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</si>
  <si>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</si>
  <si>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</si>
  <si>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</si>
  <si>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</si>
  <si>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</si>
  <si>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</si>
  <si>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</si>
  <si>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</si>
  <si>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</si>
  <si>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</si>
  <si>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</si>
  <si>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</si>
  <si>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</si>
  <si>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</si>
  <si>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</si>
  <si>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</si>
  <si>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</si>
  <si>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</si>
  <si>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</si>
  <si>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</si>
  <si>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</si>
  <si>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</si>
  <si>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</si>
  <si>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</si>
  <si>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</si>
  <si>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</si>
  <si>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</si>
  <si>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</si>
  <si>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</si>
  <si>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</si>
  <si>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</si>
  <si>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</si>
  <si>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</si>
  <si>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</si>
  <si>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</si>
  <si>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</si>
  <si>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</si>
  <si>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</si>
  <si>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</si>
  <si>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</si>
  <si>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</si>
  <si>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</si>
  <si>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</si>
  <si>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</si>
  <si>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</si>
  <si>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</si>
  <si>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</si>
  <si>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</si>
  <si>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</si>
  <si>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</si>
  <si>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</si>
  <si>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</si>
  <si>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</si>
  <si>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</si>
  <si>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</si>
  <si>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</si>
  <si>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</si>
  <si>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</si>
  <si>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</si>
  <si>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</si>
  <si>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</si>
  <si>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</si>
  <si>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</si>
  <si>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</si>
  <si>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</si>
  <si>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</si>
  <si>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</si>
  <si>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</si>
  <si>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</si>
  <si>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</si>
  <si>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</si>
  <si>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</si>
  <si>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</si>
  <si>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</si>
  <si>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</si>
  <si>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</si>
  <si>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</si>
  <si>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</si>
  <si>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</si>
  <si>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</si>
  <si>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</si>
  <si>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</si>
  <si>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</si>
  <si>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</si>
  <si>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</si>
  <si>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</si>
  <si>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</si>
  <si>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</si>
  <si>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</si>
  <si>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</si>
  <si>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</si>
  <si>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</si>
  <si>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</si>
  <si>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</si>
  <si>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</si>
  <si>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</si>
  <si>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</si>
  <si>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</si>
  <si>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</si>
  <si>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</si>
  <si>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</si>
  <si>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</si>
  <si>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</si>
  <si>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</si>
  <si>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</si>
  <si>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</si>
  <si>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</si>
  <si>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</si>
  <si>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</si>
  <si>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</si>
  <si>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</si>
  <si>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</si>
  <si>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</si>
  <si>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</si>
  <si>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</si>
  <si>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</si>
  <si>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</si>
  <si>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</si>
  <si>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</si>
  <si>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</si>
  <si>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</si>
  <si>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</si>
  <si>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</si>
  <si>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</si>
  <si>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</si>
  <si>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</si>
  <si>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</si>
  <si>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</si>
  <si>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</si>
  <si>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</si>
  <si>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</si>
  <si>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</si>
  <si>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</si>
  <si>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</si>
  <si>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</si>
  <si>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</si>
  <si>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</si>
  <si>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</si>
  <si>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</si>
  <si>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</si>
  <si>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</si>
  <si>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</si>
  <si>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</si>
  <si>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</si>
  <si>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</si>
  <si>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</si>
  <si>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</si>
  <si>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</si>
  <si>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</si>
  <si>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</si>
  <si>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</si>
  <si>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</si>
  <si>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</si>
  <si>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</si>
  <si>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</si>
  <si>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</si>
  <si>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</si>
  <si>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</si>
  <si>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</si>
  <si>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</si>
  <si>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</si>
  <si>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</si>
  <si>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</si>
  <si>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</si>
  <si>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</si>
  <si>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</si>
  <si>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</si>
  <si>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</si>
  <si>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</si>
  <si>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</si>
  <si>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</si>
  <si>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</si>
  <si>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</si>
  <si>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</si>
  <si>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</si>
  <si>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</si>
  <si>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</si>
  <si>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</si>
  <si>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</si>
  <si>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</si>
  <si>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</si>
  <si>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</si>
  <si>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</si>
  <si>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</si>
  <si>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</si>
  <si>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</si>
  <si>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</si>
  <si>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</si>
  <si>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</si>
  <si>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</si>
  <si>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</si>
  <si>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</si>
  <si>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</si>
  <si>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</si>
  <si>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</si>
  <si>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</si>
  <si>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</si>
  <si>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</si>
  <si>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</si>
  <si>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</si>
  <si>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</si>
  <si>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</si>
  <si>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</si>
  <si>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</si>
  <si>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</si>
  <si>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</si>
  <si>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</si>
  <si>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</si>
  <si>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</si>
  <si>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</si>
  <si>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</si>
  <si>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</si>
  <si>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</si>
  <si>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</si>
  <si>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</si>
  <si>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</si>
  <si>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</si>
  <si>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</si>
  <si>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</si>
  <si>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</si>
  <si>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</si>
  <si>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</si>
  <si>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</si>
  <si>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</si>
  <si>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</si>
  <si>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</si>
  <si>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</si>
  <si>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</si>
  <si>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</si>
  <si>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</si>
  <si>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</si>
  <si>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</si>
  <si>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</si>
  <si>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</si>
  <si>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</si>
  <si>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</si>
  <si>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</si>
  <si>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</si>
  <si>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</si>
  <si>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</si>
  <si>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</si>
  <si>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</si>
  <si>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</si>
  <si>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</si>
  <si>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</si>
  <si>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</si>
  <si>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</si>
  <si>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</si>
  <si>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</si>
  <si>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</si>
  <si>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</si>
  <si>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</si>
  <si>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</si>
  <si>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</si>
  <si>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</si>
  <si>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</si>
  <si>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</si>
  <si>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</si>
  <si>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</si>
  <si>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</si>
  <si>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</si>
  <si>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</si>
  <si>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</si>
  <si>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</si>
  <si>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</si>
  <si>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</si>
  <si>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</si>
  <si>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</si>
  <si>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</si>
  <si>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</si>
  <si>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</si>
  <si>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</si>
  <si>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</si>
  <si>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</si>
  <si>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</si>
  <si>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</si>
  <si>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</si>
  <si>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</si>
  <si>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</si>
  <si>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</si>
  <si>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</si>
  <si>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</si>
  <si>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</si>
  <si>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</si>
  <si>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</si>
  <si>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</si>
  <si>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</si>
  <si>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</si>
  <si>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</si>
  <si>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</si>
  <si>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</si>
  <si>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</si>
  <si>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</si>
  <si>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</si>
  <si>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</si>
  <si>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</si>
  <si>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</si>
  <si>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</si>
  <si>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</si>
  <si>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</si>
  <si>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</si>
  <si>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</si>
  <si>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</si>
  <si>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</si>
  <si>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</si>
  <si>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</si>
  <si>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</si>
  <si>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</si>
  <si>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</si>
  <si>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</si>
  <si>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</si>
  <si>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</si>
  <si>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</si>
  <si>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</si>
  <si>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</si>
  <si>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</si>
  <si>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</si>
  <si>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</si>
  <si>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</si>
  <si>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</si>
  <si>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</si>
  <si>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</si>
  <si>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</si>
  <si>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</si>
  <si>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</si>
  <si>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</si>
  <si>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</si>
  <si>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</si>
  <si>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</si>
  <si>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</si>
  <si>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</si>
  <si>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</si>
  <si>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</si>
  <si>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</si>
  <si>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</si>
  <si>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</si>
  <si>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</si>
  <si>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</si>
  <si>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</si>
  <si>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</si>
  <si>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</si>
  <si>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</si>
  <si>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</si>
  <si>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</si>
  <si>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</si>
  <si>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</si>
  <si>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</si>
  <si>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</si>
  <si>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</si>
  <si>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</si>
  <si>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</si>
  <si>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</si>
  <si>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</si>
  <si>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</si>
  <si>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</si>
  <si>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</si>
  <si>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</si>
  <si>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</si>
  <si>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</si>
  <si>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</si>
  <si>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</si>
  <si>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</si>
  <si>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</si>
  <si>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</si>
  <si>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</si>
  <si>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</si>
  <si>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</si>
  <si>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</si>
  <si>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</si>
  <si>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</si>
  <si>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</si>
  <si>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</si>
  <si>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</si>
  <si>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</si>
  <si>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</si>
  <si>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</si>
  <si>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</si>
  <si>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</si>
  <si>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</si>
  <si>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</si>
  <si>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</si>
  <si>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</si>
  <si>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</si>
  <si>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</si>
  <si>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</si>
  <si>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</si>
  <si>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</si>
  <si>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</si>
  <si>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</si>
  <si>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</si>
  <si>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</si>
  <si>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</si>
  <si>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</si>
  <si>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</si>
  <si>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</si>
  <si>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</si>
  <si>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</si>
  <si>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</si>
  <si>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</si>
  <si>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</si>
  <si>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</si>
  <si>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</si>
  <si>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</si>
  <si>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</si>
  <si>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</si>
  <si>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</si>
  <si>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</si>
  <si>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</si>
  <si>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</si>
  <si>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</si>
  <si>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</si>
  <si>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</si>
  <si>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</si>
  <si>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</si>
  <si>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</si>
  <si>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</si>
  <si>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</si>
  <si>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</si>
  <si>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</si>
  <si>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</si>
  <si>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</si>
  <si>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</si>
  <si>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</si>
  <si>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</si>
  <si>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</si>
  <si>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</si>
  <si>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</si>
  <si>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</si>
  <si>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</si>
  <si>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</si>
  <si>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</si>
  <si>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</si>
  <si>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</si>
  <si>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</si>
  <si>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</si>
  <si>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</si>
  <si>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</si>
  <si>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</si>
  <si>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</si>
  <si>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</si>
  <si>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</si>
  <si>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</si>
  <si>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</si>
  <si>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</si>
  <si>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</si>
  <si>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</si>
  <si>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</si>
  <si>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</si>
  <si>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</si>
  <si>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</si>
  <si>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</si>
  <si>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</si>
  <si>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</si>
  <si>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</si>
  <si>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</si>
  <si>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</si>
  <si>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</si>
  <si>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</si>
  <si>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</si>
  <si>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</si>
  <si>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</si>
  <si>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</si>
  <si>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</si>
  <si>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</si>
  <si>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</si>
  <si>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</si>
  <si>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</si>
  <si>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</si>
  <si>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</si>
  <si>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</si>
  <si>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</si>
  <si>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</si>
  <si>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</si>
  <si>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</si>
  <si>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</si>
  <si>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</si>
  <si>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</si>
  <si>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</si>
  <si>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</si>
  <si>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</si>
  <si>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</si>
  <si>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</si>
  <si>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</si>
  <si>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</si>
  <si>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</si>
  <si>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</si>
  <si>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</si>
  <si>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</si>
  <si>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</si>
  <si>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</si>
  <si>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</si>
  <si>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</si>
  <si>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</si>
  <si>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</si>
  <si>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</si>
  <si>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</si>
  <si>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</si>
  <si>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</si>
  <si>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</si>
  <si>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</si>
  <si>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</si>
  <si>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</si>
  <si>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</si>
  <si>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</si>
  <si>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</si>
  <si>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</si>
  <si>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</si>
  <si>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</si>
  <si>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</si>
  <si>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</si>
  <si>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</si>
  <si>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</si>
  <si>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</si>
  <si>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</si>
  <si>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</si>
  <si>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</si>
  <si>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</si>
  <si>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</si>
  <si>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</si>
  <si>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</si>
  <si>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</si>
  <si>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</si>
  <si>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</si>
  <si>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</si>
  <si>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</si>
  <si>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</si>
  <si>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</si>
  <si>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</si>
  <si>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</si>
  <si>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</si>
  <si>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</si>
  <si>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</si>
  <si>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</si>
  <si>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</si>
  <si>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</si>
  <si>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</si>
  <si>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</si>
  <si>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</si>
  <si>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</si>
  <si>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</si>
  <si>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</si>
  <si>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</si>
  <si>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</si>
  <si>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</si>
  <si>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</si>
  <si>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</si>
  <si>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</si>
  <si>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</si>
  <si>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</si>
  <si>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</si>
  <si>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</si>
  <si>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</si>
  <si>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</si>
  <si>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</si>
  <si>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</si>
  <si>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</si>
  <si>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</si>
  <si>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</si>
  <si>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</si>
  <si>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</si>
  <si>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</si>
  <si>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</si>
  <si>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</si>
  <si>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</si>
  <si>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</si>
  <si>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</si>
  <si>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</si>
  <si>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</si>
  <si>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</si>
  <si>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</si>
  <si>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</si>
  <si>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</si>
  <si>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</si>
  <si>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</si>
  <si>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</si>
  <si>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</si>
  <si>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</si>
  <si>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</si>
  <si>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</si>
  <si>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</si>
  <si>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</si>
  <si>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</si>
  <si>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</si>
  <si>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</si>
  <si>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</si>
  <si>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</si>
  <si>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</si>
  <si>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</si>
  <si>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</si>
  <si>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</si>
  <si>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</si>
  <si>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</si>
  <si>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</si>
  <si>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</si>
  <si>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</si>
  <si>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</si>
  <si>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</si>
  <si>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</si>
  <si>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</si>
  <si>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</si>
  <si>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</si>
  <si>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</si>
  <si>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</si>
  <si>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</si>
  <si>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</si>
  <si>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</si>
  <si>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</si>
  <si>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</si>
  <si>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</si>
  <si>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</si>
  <si>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</si>
  <si>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</si>
  <si>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</si>
  <si>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</si>
  <si>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</si>
  <si>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</si>
  <si>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</si>
  <si>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</si>
  <si>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</si>
  <si>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</si>
  <si>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</si>
  <si>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</si>
  <si>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</si>
  <si>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</si>
  <si>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</si>
  <si>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</si>
  <si>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</si>
  <si>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</si>
  <si>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</si>
  <si>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</si>
  <si>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</si>
  <si>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</si>
  <si>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</si>
  <si>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</si>
  <si>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</si>
  <si>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</si>
  <si>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</si>
  <si>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</si>
  <si>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</si>
  <si>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</si>
  <si>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</si>
  <si>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</si>
  <si>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</si>
  <si>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</si>
  <si>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</si>
  <si>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</si>
  <si>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</si>
  <si>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</si>
  <si>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</si>
  <si>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</si>
  <si>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</si>
  <si>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</si>
  <si>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</si>
  <si>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</si>
  <si>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</si>
  <si>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</si>
  <si>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</si>
  <si>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</si>
  <si>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</si>
  <si>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</si>
  <si>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</si>
  <si>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</si>
  <si>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</si>
  <si>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</si>
  <si>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</si>
  <si>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</si>
  <si>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</si>
  <si>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</si>
  <si>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</si>
  <si>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</si>
  <si>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</si>
  <si>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</si>
  <si>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</si>
  <si>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</si>
  <si>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</si>
  <si>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</si>
  <si>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</si>
  <si>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</si>
  <si>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</si>
  <si>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</si>
  <si>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</si>
  <si>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</si>
  <si>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</si>
  <si>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</si>
  <si>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</si>
  <si>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</si>
  <si>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</si>
  <si>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</si>
  <si>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</si>
  <si>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</si>
  <si>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</si>
  <si>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</si>
  <si>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</si>
  <si>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</si>
  <si>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</si>
  <si>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</si>
  <si>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</si>
  <si>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</si>
  <si>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</si>
  <si>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</si>
  <si>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</si>
  <si>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</si>
  <si>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</si>
  <si>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</si>
  <si>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</si>
  <si>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</si>
  <si>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</si>
  <si>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</si>
  <si>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</si>
  <si>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</si>
  <si>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</si>
  <si>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</si>
  <si>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</si>
  <si>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</si>
  <si>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</si>
  <si>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</si>
  <si>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</si>
  <si>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</si>
  <si>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</si>
  <si>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</si>
  <si>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</si>
  <si>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</si>
  <si>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</si>
  <si>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</si>
  <si>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</si>
  <si>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</si>
  <si>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</si>
  <si>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</si>
  <si>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</si>
  <si>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</si>
  <si>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</si>
  <si>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</si>
  <si>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</si>
  <si>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</si>
  <si>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</si>
  <si>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</si>
  <si>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</si>
  <si>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</si>
  <si>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</si>
  <si>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</si>
  <si>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</si>
  <si>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</si>
  <si>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</si>
  <si>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</si>
  <si>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</si>
  <si>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</si>
  <si>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</si>
  <si>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</si>
  <si>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</si>
  <si>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</si>
  <si>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</si>
  <si>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</si>
  <si>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</si>
  <si>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</si>
  <si>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</si>
  <si>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</si>
  <si>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</si>
  <si>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</si>
  <si>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</si>
  <si>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</si>
  <si>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</si>
  <si>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</si>
  <si>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</si>
  <si>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</si>
  <si>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</si>
  <si>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</si>
  <si>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</si>
  <si>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</si>
  <si>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</si>
  <si>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</si>
  <si>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</si>
  <si>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</si>
  <si>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</si>
  <si>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</si>
  <si>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</si>
  <si>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</si>
  <si>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</si>
  <si>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</si>
  <si>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</si>
  <si>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</si>
  <si>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</si>
  <si>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</si>
  <si>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</si>
  <si>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</si>
  <si>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</si>
  <si>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</si>
  <si>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</si>
  <si>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</si>
  <si>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</si>
  <si>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</si>
  <si>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</si>
  <si>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</si>
  <si>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</si>
  <si>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</si>
  <si>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</si>
  <si>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</si>
  <si>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</si>
  <si>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</si>
  <si>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</si>
  <si>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</si>
  <si>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</si>
  <si>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</si>
  <si>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</si>
  <si>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</si>
  <si>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</si>
  <si>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</si>
  <si>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</si>
  <si>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</si>
  <si>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</si>
  <si>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</si>
  <si>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</si>
  <si>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</si>
  <si>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</si>
  <si>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</si>
  <si>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</si>
  <si>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</si>
  <si>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</si>
  <si>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</si>
  <si>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</si>
  <si>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</si>
  <si>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</si>
  <si>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</si>
  <si>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</si>
  <si>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</si>
  <si>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</si>
  <si>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</si>
  <si>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</si>
  <si>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</si>
  <si>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</si>
  <si>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</si>
  <si>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</si>
  <si>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</si>
  <si>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</si>
  <si>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</si>
  <si>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</si>
  <si>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</si>
  <si>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</si>
  <si>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</si>
  <si>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</si>
  <si>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</si>
  <si>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</si>
  <si>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</si>
  <si>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</si>
  <si>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</si>
  <si>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</si>
  <si>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</si>
  <si>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</si>
  <si>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</si>
  <si>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</si>
  <si>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</si>
  <si>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</si>
  <si>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</si>
  <si>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</si>
  <si>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</si>
  <si>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</si>
  <si>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</si>
  <si>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</si>
  <si>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</si>
  <si>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</si>
  <si>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</si>
  <si>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</si>
  <si>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</si>
  <si>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</si>
  <si>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</si>
  <si>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</si>
  <si>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</si>
  <si>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</si>
  <si>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</si>
  <si>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</si>
  <si>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</si>
  <si>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</si>
  <si>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</si>
  <si>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</si>
  <si>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</si>
  <si>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</si>
  <si>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</si>
  <si>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</si>
  <si>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</si>
  <si>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</si>
  <si>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</si>
  <si>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</si>
  <si>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</si>
  <si>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</si>
  <si>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</si>
  <si>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</si>
  <si>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</si>
  <si>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</si>
  <si>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</si>
  <si>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</si>
  <si>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</si>
  <si>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</si>
  <si>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</si>
  <si>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</si>
  <si>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</si>
  <si>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</si>
  <si>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</si>
  <si>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</si>
  <si>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</si>
  <si>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</si>
  <si>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</si>
  <si>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</si>
  <si>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</si>
  <si>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</si>
  <si>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</si>
  <si>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</si>
  <si>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</si>
  <si>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</si>
  <si>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</si>
  <si>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</si>
  <si>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</si>
  <si>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</si>
  <si>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</si>
  <si>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</si>
  <si>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</si>
  <si>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</si>
  <si>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</si>
  <si>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</si>
  <si>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</si>
  <si>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</si>
  <si>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</si>
  <si>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</si>
  <si>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</si>
  <si>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</si>
  <si>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</si>
  <si>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</si>
  <si>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</si>
  <si>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</si>
  <si>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</si>
  <si>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</si>
  <si>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</si>
  <si>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</si>
  <si>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</si>
  <si>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</si>
  <si>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</si>
  <si>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</si>
  <si>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</si>
  <si>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</si>
  <si>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</si>
  <si>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</si>
  <si>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</si>
  <si>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</si>
  <si>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</si>
  <si>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</si>
  <si>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</si>
  <si>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</si>
  <si>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</si>
  <si>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</si>
  <si>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</si>
  <si>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</si>
  <si>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</si>
  <si>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</si>
  <si>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</si>
  <si>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</si>
  <si>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</si>
  <si>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</si>
  <si>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</si>
  <si>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</si>
  <si>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</si>
  <si>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</si>
  <si>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</si>
  <si>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</si>
  <si>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</si>
  <si>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</si>
  <si>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</si>
  <si>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</si>
  <si>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</si>
  <si>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</si>
  <si>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</si>
  <si>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</si>
  <si>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</si>
  <si>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</si>
  <si>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</si>
  <si>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</si>
  <si>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</si>
  <si>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</si>
  <si>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</si>
  <si>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</si>
  <si>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</si>
  <si>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</si>
  <si>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</si>
  <si>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</si>
  <si>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</si>
  <si>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</si>
  <si>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</si>
  <si>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</si>
  <si>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</si>
  <si>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</si>
  <si>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</si>
  <si>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</si>
  <si>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</si>
  <si>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</si>
  <si>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</si>
  <si>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</si>
  <si>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</si>
  <si>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</si>
  <si>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</si>
  <si>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</si>
  <si>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</si>
  <si>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</si>
  <si>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</si>
  <si>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</si>
  <si>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</si>
  <si>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</si>
  <si>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</si>
  <si>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</si>
  <si>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</si>
  <si>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</si>
  <si>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</si>
  <si>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</si>
  <si>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</si>
  <si>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</si>
  <si>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</si>
  <si>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</si>
  <si>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</si>
  <si>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</si>
  <si>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</si>
  <si>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</si>
  <si>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</si>
  <si>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</si>
  <si>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</si>
  <si>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</si>
  <si>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</si>
  <si>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</si>
  <si>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</si>
  <si>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</si>
  <si>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</si>
  <si>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</si>
  <si>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</si>
  <si>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</si>
  <si>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</si>
  <si>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</si>
  <si>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</si>
  <si>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</si>
  <si>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</si>
  <si>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</si>
  <si>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</si>
  <si>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</si>
  <si>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</si>
  <si>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</si>
  <si>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</si>
  <si>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</si>
  <si>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</si>
  <si>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</si>
  <si>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</si>
  <si>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</si>
  <si>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</si>
  <si>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</si>
  <si>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</si>
  <si>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</si>
  <si>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</si>
  <si>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</si>
  <si>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</si>
  <si>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</si>
  <si>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</si>
  <si>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</si>
  <si>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</si>
  <si>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</si>
  <si>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</si>
  <si>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</si>
  <si>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</si>
  <si>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</si>
  <si>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</si>
  <si>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</si>
  <si>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</si>
  <si>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</si>
  <si>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</si>
  <si>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</si>
  <si>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</si>
  <si>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</si>
  <si>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</si>
  <si>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</si>
  <si>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</si>
  <si>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</si>
  <si>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</si>
  <si>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</si>
  <si>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</si>
  <si>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</si>
  <si>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</si>
  <si>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</si>
  <si>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</si>
  <si>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</si>
  <si>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</si>
  <si>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</si>
  <si>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</si>
  <si>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</si>
  <si>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</si>
  <si>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</si>
  <si>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</si>
  <si>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</si>
  <si>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</si>
  <si>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</si>
  <si>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</si>
  <si>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</si>
  <si>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</si>
  <si>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</si>
  <si>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</si>
  <si>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</si>
  <si>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</si>
  <si>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</si>
  <si>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</si>
  <si>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</si>
  <si>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</si>
  <si>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</si>
  <si>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</si>
  <si>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</si>
  <si>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</si>
  <si>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</si>
  <si>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</si>
  <si>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</si>
  <si>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</si>
  <si>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</si>
  <si>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</si>
  <si>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</si>
  <si>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</si>
  <si>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</si>
  <si>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</si>
  <si>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</si>
  <si>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</si>
  <si>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</si>
  <si>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</si>
  <si>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</si>
  <si>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</si>
  <si>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</si>
  <si>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</si>
  <si>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</si>
  <si>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</si>
  <si>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</si>
  <si>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</si>
  <si>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</si>
  <si>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</si>
  <si>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</si>
  <si>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</si>
  <si>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</si>
  <si>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</si>
  <si>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</si>
  <si>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</si>
  <si>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</si>
  <si>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</si>
  <si>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</si>
  <si>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</si>
  <si>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</si>
  <si>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</si>
  <si>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</si>
  <si>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</si>
  <si>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</si>
  <si>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</si>
  <si>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</si>
  <si>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</si>
  <si>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</si>
  <si>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</si>
  <si>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</si>
  <si>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</si>
  <si>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</si>
  <si>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</si>
  <si>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</si>
  <si>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</si>
  <si>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</si>
  <si>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</si>
  <si>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</si>
  <si>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</si>
  <si>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</si>
  <si>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</si>
  <si>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</si>
  <si>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</si>
  <si>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</si>
  <si>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</si>
  <si>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</si>
  <si>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</si>
  <si>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</si>
  <si>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</si>
  <si>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</si>
  <si>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</si>
  <si>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</si>
  <si>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</si>
  <si>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</si>
  <si>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</si>
  <si>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</si>
  <si>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</si>
  <si>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</si>
  <si>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</si>
  <si>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</si>
  <si>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</si>
  <si>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</si>
  <si>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</si>
  <si>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</si>
  <si>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</si>
  <si>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</si>
  <si>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</si>
  <si>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</si>
  <si>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</si>
  <si>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</si>
  <si>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</si>
  <si>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</si>
  <si>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</si>
  <si>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</si>
  <si>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</si>
  <si>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</si>
  <si>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</si>
  <si>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</si>
  <si>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</si>
  <si>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</si>
  <si>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</si>
  <si>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</si>
  <si>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</si>
  <si>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</si>
  <si>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</si>
  <si>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</si>
  <si>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</si>
  <si>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</si>
  <si>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</si>
  <si>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</si>
  <si>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</si>
  <si>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</si>
  <si>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</si>
  <si>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</si>
  <si>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</si>
  <si>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</si>
  <si>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</si>
  <si>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</si>
  <si>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</si>
  <si>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</si>
  <si>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</si>
  <si>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</si>
  <si>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</si>
  <si>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</si>
  <si>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</si>
  <si>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</si>
  <si>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</si>
  <si>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</si>
  <si>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</si>
  <si>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</si>
  <si>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</si>
  <si>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</si>
  <si>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</si>
  <si>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</si>
  <si>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</si>
  <si>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</si>
  <si>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</si>
  <si>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</si>
  <si>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</si>
  <si>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</si>
  <si>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</si>
  <si>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</si>
  <si>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</si>
  <si>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</si>
  <si>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</si>
  <si>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</si>
  <si>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</si>
  <si>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</si>
  <si>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</si>
  <si>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</si>
  <si>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</si>
  <si>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</si>
  <si>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</si>
  <si>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</si>
  <si>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</si>
  <si>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</si>
  <si>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</si>
  <si>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</si>
  <si>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</si>
  <si>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</si>
  <si>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</si>
  <si>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</si>
  <si>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</si>
  <si>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</si>
  <si>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</si>
  <si>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</si>
  <si>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</si>
  <si>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</si>
  <si>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</si>
  <si>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</si>
  <si>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</si>
  <si>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</si>
  <si>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</si>
  <si>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</si>
  <si>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</si>
  <si>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</si>
  <si>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</si>
  <si>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</si>
  <si>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</si>
  <si>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</si>
  <si>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</si>
  <si>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</si>
  <si>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</si>
  <si>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</si>
  <si>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</si>
  <si>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</si>
  <si>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</si>
  <si>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</si>
  <si>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</si>
  <si>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</si>
  <si>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</si>
  <si>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</si>
  <si>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</si>
  <si>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</si>
  <si>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</si>
  <si>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</si>
  <si>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</si>
  <si>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</si>
  <si>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</si>
  <si>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</si>
  <si>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</si>
  <si>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</si>
  <si>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</si>
  <si>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</si>
  <si>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</si>
  <si>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</si>
  <si>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</si>
  <si>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</si>
  <si>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</si>
  <si>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</si>
  <si>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</si>
  <si>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</si>
  <si>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</si>
  <si>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</si>
  <si>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</si>
  <si>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</si>
  <si>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</si>
  <si>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</si>
  <si>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</si>
  <si>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</si>
  <si>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</si>
  <si>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</si>
  <si>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</si>
  <si>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</si>
  <si>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</si>
  <si>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</si>
  <si>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</si>
  <si>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</si>
  <si>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</si>
  <si>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</si>
  <si>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</si>
  <si>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</si>
  <si>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</si>
  <si>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</si>
  <si>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</si>
  <si>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</si>
  <si>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</si>
  <si>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</si>
  <si>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</si>
  <si>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</si>
  <si>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</si>
  <si>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</si>
  <si>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</si>
  <si>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</si>
  <si>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</si>
  <si>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</si>
  <si>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</si>
  <si>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</si>
  <si>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</si>
  <si>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</si>
  <si>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</si>
  <si>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</si>
  <si>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</si>
  <si>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</si>
  <si>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</si>
  <si>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</si>
  <si>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</si>
  <si>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</si>
  <si>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</si>
  <si>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</si>
  <si>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</si>
  <si>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</si>
  <si>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</si>
  <si>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</si>
  <si>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</si>
  <si>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</si>
  <si>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</si>
  <si>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</si>
  <si>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</si>
  <si>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</si>
  <si>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</si>
  <si>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</si>
  <si>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</si>
  <si>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</si>
  <si>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</si>
  <si>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</si>
  <si>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</si>
  <si>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</si>
  <si>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</si>
  <si>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</si>
  <si>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</si>
  <si>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</si>
  <si>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</si>
  <si>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</si>
  <si>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</si>
  <si>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</si>
  <si>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</si>
  <si>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</si>
  <si>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</si>
  <si>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</si>
  <si>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</si>
  <si>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</si>
  <si>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</si>
  <si>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</si>
  <si>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</si>
  <si>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</si>
  <si>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</si>
  <si>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</si>
  <si>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</si>
  <si>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</si>
  <si>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</si>
  <si>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</si>
  <si>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</si>
  <si>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</si>
  <si>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</si>
  <si>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</si>
  <si>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</si>
  <si>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</si>
  <si>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</si>
  <si>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</si>
  <si>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</si>
  <si>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</si>
  <si>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</si>
  <si>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</si>
  <si>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</si>
  <si>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</si>
  <si>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</si>
  <si>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</si>
  <si>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</si>
  <si>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</si>
  <si>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</si>
  <si>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</si>
  <si>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</si>
  <si>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</si>
  <si>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</si>
  <si>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</si>
  <si>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</si>
  <si>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</si>
  <si>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</si>
  <si>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</si>
  <si>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</si>
  <si>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</si>
  <si>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</si>
  <si>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</si>
  <si>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</si>
  <si>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</si>
  <si>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</si>
  <si>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</si>
  <si>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</si>
  <si>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</si>
  <si>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</si>
  <si>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</si>
  <si>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</si>
  <si>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</si>
  <si>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</si>
  <si>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</si>
  <si>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</si>
  <si>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</si>
  <si>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</si>
  <si>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</si>
  <si>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</si>
  <si>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</si>
  <si>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</si>
  <si>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</si>
  <si>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</si>
  <si>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</si>
  <si>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</si>
  <si>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</si>
  <si>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</si>
  <si>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</si>
  <si>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</si>
  <si>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</si>
  <si>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</si>
  <si>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</si>
  <si>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</si>
  <si>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</si>
  <si>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</si>
  <si>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</si>
  <si>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</si>
  <si>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</si>
  <si>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</si>
  <si>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</si>
  <si>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</si>
  <si>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</si>
  <si>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</si>
  <si>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</si>
  <si>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</si>
  <si>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</si>
  <si>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</si>
  <si>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</si>
  <si>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</si>
  <si>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</si>
  <si>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</si>
  <si>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</si>
  <si>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</si>
  <si>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</si>
  <si>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</si>
  <si>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</si>
  <si>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</si>
  <si>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</si>
  <si>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</si>
  <si>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</si>
  <si>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</si>
  <si>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</si>
  <si>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</si>
  <si>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</si>
  <si>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</si>
  <si>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</si>
  <si>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</si>
  <si>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</si>
  <si>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</si>
  <si>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</si>
  <si>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</si>
  <si>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</si>
  <si>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</si>
  <si>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</si>
  <si>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</si>
  <si>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</si>
  <si>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</si>
  <si>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</si>
  <si>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</si>
  <si>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</si>
  <si>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</si>
  <si>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</si>
  <si>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</si>
  <si>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</si>
  <si>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</si>
  <si>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</si>
  <si>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</si>
  <si>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</si>
  <si>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</si>
  <si>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</si>
  <si>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</si>
  <si>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</si>
  <si>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</si>
  <si>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</si>
  <si>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</si>
  <si>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</si>
  <si>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</si>
  <si>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</si>
  <si>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</si>
  <si>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</si>
  <si>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</si>
  <si>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</si>
  <si>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</si>
  <si>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</si>
  <si>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</si>
  <si>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</si>
  <si>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</si>
  <si>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</si>
  <si>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</si>
  <si>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</si>
  <si>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</si>
  <si>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</si>
  <si>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</si>
  <si>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</si>
  <si>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</si>
  <si>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</si>
  <si>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</si>
  <si>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</si>
  <si>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</si>
  <si>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</si>
  <si>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</si>
  <si>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</si>
  <si>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AvrgDonation</t>
  </si>
  <si>
    <t>Category</t>
  </si>
  <si>
    <t>Sub-Category</t>
  </si>
  <si>
    <t>fiction</t>
  </si>
  <si>
    <t>rock</t>
  </si>
  <si>
    <t>music</t>
  </si>
  <si>
    <t>games</t>
  </si>
  <si>
    <t>(All)</t>
  </si>
  <si>
    <t>Row Labels</t>
  </si>
  <si>
    <t>Grand Total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</si>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</sst>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9" fontId="1" fillId="0" borderId="0" xfId="1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alignment horizontal="right"/>
    </dxf>
    <dxf>
      <alignment horizontal="right"/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ExcHW.xlsx]Sheet2!PivotTable8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80314960629922"/>
          <c:y val="0.1449252216114495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5-D943-9C7E-03305D60A07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A5-D943-9C7E-03305D60A07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A5-D943-9C7E-03305D60A07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A5-D943-9C7E-03305D60A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7190047"/>
        <c:axId val="2051777455"/>
      </c:barChart>
      <c:catAx>
        <c:axId val="20371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777455"/>
        <c:crosses val="autoZero"/>
        <c:auto val="1"/>
        <c:lblAlgn val="ctr"/>
        <c:lblOffset val="100"/>
        <c:noMultiLvlLbl val="0"/>
      </c:catAx>
      <c:valAx>
        <c:axId val="205177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ExcHW.xlsx]Sheet3!PivotTable2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605062700495771E-2"/>
          <c:y val="3.3684210526315789E-2"/>
          <c:w val="0.84201353164187809"/>
          <c:h val="0.814697886448404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B-6040-87F6-ACA9CD1F7E8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B-6040-87F6-ACA9CD1F7E8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3B-6040-87F6-ACA9CD1F7E8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3B-6040-87F6-ACA9CD1F7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2939407"/>
        <c:axId val="1568239903"/>
      </c:barChart>
      <c:catAx>
        <c:axId val="161293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239903"/>
        <c:crosses val="autoZero"/>
        <c:auto val="1"/>
        <c:lblAlgn val="ctr"/>
        <c:lblOffset val="100"/>
        <c:noMultiLvlLbl val="0"/>
      </c:catAx>
      <c:valAx>
        <c:axId val="15682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3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33046329548739"/>
          <c:y val="0.40920994612515543"/>
          <c:w val="8.1170953135107402E-2"/>
          <c:h val="0.16263257355988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ExcHW.xlsx]Sheet4!PivotTable10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5-5140-A506-1D0DED359DA9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176-E149-85A9-8C49781867BD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176-E149-85A9-8C4978186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7296"/>
        <c:axId val="119772560"/>
      </c:lineChart>
      <c:catAx>
        <c:axId val="1054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2560"/>
        <c:crosses val="autoZero"/>
        <c:auto val="1"/>
        <c:lblAlgn val="ctr"/>
        <c:lblOffset val="100"/>
        <c:noMultiLvlLbl val="0"/>
      </c:catAx>
      <c:valAx>
        <c:axId val="1197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Goal's Amount vs Success, Failure, or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547673632467987E-2"/>
          <c:y val="1.2315066558384238E-2"/>
          <c:w val="0.94654077052505303"/>
          <c:h val="0.6699534861569723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A-044C-86EB-8C2A658E1D1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A-044C-86EB-8C2A658E1D1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A-044C-86EB-8C2A658E1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12582559"/>
        <c:axId val="1612196191"/>
      </c:lineChart>
      <c:catAx>
        <c:axId val="161258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196191"/>
        <c:crosses val="autoZero"/>
        <c:auto val="1"/>
        <c:lblAlgn val="ctr"/>
        <c:lblOffset val="100"/>
        <c:noMultiLvlLbl val="0"/>
      </c:catAx>
      <c:valAx>
        <c:axId val="1612196191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5825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12700</xdr:rowOff>
    </xdr:from>
    <xdr:to>
      <xdr:col>14</xdr:col>
      <xdr:colOff>88900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7054A-0B86-8D4A-A7E3-73BE6416E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152400</xdr:rowOff>
    </xdr:from>
    <xdr:to>
      <xdr:col>14</xdr:col>
      <xdr:colOff>12700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D9CC7-2BF5-954C-8213-977BF8171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0</xdr:row>
      <xdr:rowOff>165100</xdr:rowOff>
    </xdr:from>
    <xdr:to>
      <xdr:col>18</xdr:col>
      <xdr:colOff>330200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61155-8984-5442-9E4F-49AE8CDBF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15</xdr:row>
      <xdr:rowOff>0</xdr:rowOff>
    </xdr:from>
    <xdr:to>
      <xdr:col>8</xdr:col>
      <xdr:colOff>190500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94806-96D6-9741-A05F-A7C006A26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7.821954976855" createdVersion="6" refreshedVersion="6" minRefreshableVersion="3" recordCount="4114" xr:uid="{A7952E43-A662-1C4F-898A-A5F4FC0A371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rg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92401658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8.496288888891" createdVersion="6" refreshedVersion="6" minRefreshableVersion="3" recordCount="4114" xr:uid="{6E2F0776-7F33-2540-8CA6-8CD587584BB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rg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7:45:23"/>
      </sharedItems>
      <fieldGroup par="21" base="18">
        <rangePr groupBy="months" startDate="2009-05-16T23:55:13" endDate="2017-03-15T11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3:55:13" endDate="2017-03-15T11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3:55:13" endDate="2017-03-15T11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id" databaseField="0"/>
    <cacheField name="Parent Category" numFmtId="0" formula="Category" databaseField="0"/>
  </cacheFields>
  <extLst>
    <ext xmlns:x14="http://schemas.microsoft.com/office/spreadsheetml/2009/9/main" uri="{725AE2AE-9491-48be-B2B4-4EB974FC3084}">
      <x14:pivotCacheDefinition pivotCacheId="16604659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2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6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1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1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2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8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2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9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5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7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3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4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7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5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2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x v="130"/>
    <d v="2014-06-16T16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x v="133"/>
    <d v="2016-05-31T13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x v="13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x v="14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2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x v="14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9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4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x v="165"/>
    <d v="2016-01-12T11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x v="17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x v="17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x v="176"/>
    <d v="2015-08-05T15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x v="178"/>
    <d v="2015-11-26T19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x v="182"/>
    <d v="2017-01-06T2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2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x v="19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x v="199"/>
    <d v="2016-08-31T2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5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1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x v="20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1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6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x v="22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x v="225"/>
    <d v="2016-04-08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x v="227"/>
    <d v="2015-07-09T17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x v="22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x v="22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x v="236"/>
    <d v="2016-01-04T2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5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0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8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9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7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4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0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4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9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x v="427"/>
    <d v="2015-10-22T14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x v="437"/>
    <d v="2016-10-08T0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x v="439"/>
    <d v="2014-10-17T14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x v="441"/>
    <d v="2013-11-02T15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2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x v="451"/>
    <d v="2014-01-25T13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x v="45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2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x v="46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6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x v="468"/>
    <d v="2012-07-10T2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x v="46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x v="475"/>
    <d v="2015-05-05T2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x v="487"/>
    <d v="2016-12-25T11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7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x v="49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x v="49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8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7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x v="51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2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x v="547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x v="552"/>
    <d v="2016-01-09T10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x v="555"/>
    <d v="2016-06-12T04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x v="562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x v="565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7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6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2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0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9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x v="582"/>
    <d v="2015-03-15T14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x v="585"/>
    <d v="2015-11-30T2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5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2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x v="604"/>
    <d v="2014-08-27T2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x v="611"/>
    <d v="2016-01-19T09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x v="612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x v="615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x v="616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x v="618"/>
    <d v="2015-12-09T15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x v="623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x v="625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x v="632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9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8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x v="637"/>
    <d v="2017-02-25T19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4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7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x v="686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8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x v="706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9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2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x v="710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2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6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9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x v="762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6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x v="766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6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9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2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4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3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4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5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5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8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x v="875"/>
    <d v="2015-09-21T13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8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x v="926"/>
    <d v="2010-07-08T18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8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6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9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5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4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1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3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2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x v="988"/>
    <d v="2016-10-01T04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4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1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9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6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7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4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x v="10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x v="1049"/>
    <d v="2016-02-12T06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x v="1058"/>
    <d v="2015-03-25T2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x v="1061"/>
    <d v="2016-05-01T2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5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x v="1071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9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1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x v="1087"/>
    <d v="2014-06-15T13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5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5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x v="1122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x v="1125"/>
    <d v="2015-09-25T10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7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x v="1131"/>
    <d v="2015-12-24T17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5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x v="1140"/>
    <d v="2015-08-06T07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x v="1141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x v="1147"/>
    <d v="2014-10-19T19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3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x v="1151"/>
    <d v="2015-09-06T2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3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7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6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x v="1177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5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9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6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2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x v="123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0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4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6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2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6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8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x v="1332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x v="1333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5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4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4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7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8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7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8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3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6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4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x v="142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1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x v="1443"/>
    <d v="2017-01-02T18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x v="144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x v="144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x v="1446"/>
    <d v="2016-04-21T06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x v="144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x v="145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9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2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x v="1459"/>
    <d v="2015-12-02T13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x v="1460"/>
    <d v="2014-11-30T19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2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9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7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4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1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7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1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x v="1554"/>
    <d v="2015-08-02T0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8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6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7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8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x v="1589"/>
    <d v="2015-10-09T19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x v="1592"/>
    <d v="2015-03-27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x v="1599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8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5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2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9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7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4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1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x v="1706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7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x v="1730"/>
    <d v="2015-10-24T2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5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8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x v="1740"/>
    <d v="2015-07-16T15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1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8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2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9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x v="1766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9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9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2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8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1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7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x v="1813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5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2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6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x v="1861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x v="1876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x v="1878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4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4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9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2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0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4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x v="1982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1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7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x v="1993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8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4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7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1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7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6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8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9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2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4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5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2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x v="2149"/>
    <d v="2010-07-30T2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6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3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4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4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9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5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0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5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5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7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9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3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6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3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3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9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4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x v="234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x v="2350"/>
    <d v="2017-01-03T16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8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x v="235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x v="235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x v="235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x v="236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x v="236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x v="2377"/>
    <d v="2016-11-25T17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x v="2378"/>
    <d v="2015-08-25T2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x v="238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x v="2390"/>
    <d v="2015-01-04T0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4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x v="239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x v="2400"/>
    <d v="2016-04-14T0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5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x v="2410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x v="2412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x v="2417"/>
    <d v="2014-08-10T17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2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2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0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7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5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4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8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7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x v="2511"/>
    <d v="2016-02-01T06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x v="2513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7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9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3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8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x v="2561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8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x v="2564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4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x v="2575"/>
    <d v="2015-01-11T2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2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9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x v="2590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9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7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6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6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x v="26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3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7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8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2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x v="2687"/>
    <d v="2015-06-29T11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x v="2699"/>
    <d v="2014-08-08T17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1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3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7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3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7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x v="2760"/>
    <d v="2013-06-20T07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1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x v="2780"/>
    <d v="2017-03-10T06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7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2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9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7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8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6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6-01-29T19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4-09-14T0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4-12-05T07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2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3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3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7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8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1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4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4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4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8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9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4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8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3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9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4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5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6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9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2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4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6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8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8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0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6-12-09T0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0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7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6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3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7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9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7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3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8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7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8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1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2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4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9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7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3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9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2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6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0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9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7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2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8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7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8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7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1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8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4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0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6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6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3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4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5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6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9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7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3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5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2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0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2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3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2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3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7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5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8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0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2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9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6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3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3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8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8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7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4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2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5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8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6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5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8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6-11-22T13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4-07-06T12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9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5-10-21T2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8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4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6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1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7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5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1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9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6-05-09T18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4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8-14T15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8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9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9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8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2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5-04-05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5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0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2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7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1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2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0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8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7"/>
    <d v="2016-01-31T19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109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1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D6376-A881-6B40-9097-0D4501F1F8B4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30CA1-4D3A-3240-8496-CAB0DB8A9F6F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7">
  <location ref="A4:F47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4" outline="0" showAll="0"/>
    <pivotField compact="0" numFmtId="14" outline="0" showAll="0"/>
    <pivotField compact="0" outline="0" showAll="0" defaultSubtotal="0"/>
    <pivotField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 numFmtId="3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4D6D1-EC03-0C4C-B404-17F0372720A1}" name="PivotTable10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5" zoomScaleNormal="59" workbookViewId="0">
      <selection activeCell="D8" sqref="D8"/>
    </sheetView>
  </sheetViews>
  <sheetFormatPr baseColWidth="10" defaultColWidth="8.83203125" defaultRowHeight="15" x14ac:dyDescent="0.2"/>
  <cols>
    <col min="1" max="1" width="4.33203125" customWidth="1"/>
    <col min="2" max="2" width="38.5" style="1" customWidth="1"/>
    <col min="3" max="3" width="40.33203125" style="1" customWidth="1"/>
    <col min="5" max="5" width="16.5" customWidth="1"/>
    <col min="6" max="6" width="11.83203125" customWidth="1"/>
    <col min="7" max="7" width="17.83203125" customWidth="1"/>
    <col min="8" max="8" width="11.16406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5" style="3" bestFit="1" customWidth="1"/>
    <col min="16" max="16" width="10.5" style="4" customWidth="1"/>
    <col min="17" max="17" width="11.83203125" customWidth="1"/>
    <col min="18" max="19" width="13.33203125" customWidth="1"/>
    <col min="20" max="20" width="8.83203125" style="13"/>
  </cols>
  <sheetData>
    <row r="1" spans="1:20" s="9" customFormat="1" ht="16" x14ac:dyDescent="0.2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7" t="s">
        <v>8306</v>
      </c>
      <c r="P1" s="8" t="s">
        <v>8307</v>
      </c>
      <c r="Q1" s="5" t="s">
        <v>8308</v>
      </c>
      <c r="R1" s="9" t="s">
        <v>8309</v>
      </c>
      <c r="S1" s="9" t="s">
        <v>8366</v>
      </c>
      <c r="T1" s="11" t="s">
        <v>8365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IF(D2=0, "0", E2/D2)</f>
        <v>1.3685882352941177</v>
      </c>
      <c r="P2" s="4">
        <f>IF(L2=0, "0", E2/L2)</f>
        <v>63.917582417582416</v>
      </c>
      <c r="Q2" t="str">
        <f>LEFT(N2, FIND("/", N2)-1)</f>
        <v>film &amp; video</v>
      </c>
      <c r="R2" t="str">
        <f>RIGHT(N2, LEN(N2)-FIND("/", N2))</f>
        <v>television</v>
      </c>
      <c r="S2" s="13">
        <f>(((J2/60)/60)/24)+DATE(1970,1,1)+(-4/24)</f>
        <v>42176.840405092596</v>
      </c>
      <c r="T2" s="13">
        <f>(((I2/60)/60)/24)+DATE(1970,1,1)+(-4/24)</f>
        <v>42207.958333333336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17" si="0">IF(D3=0, "0", E3/D3)</f>
        <v>1.4260827250608272</v>
      </c>
      <c r="P3" s="4">
        <f t="shared" ref="P3:P66" si="1">IF(L3=0, "0", E3/L3)</f>
        <v>185.48101265822785</v>
      </c>
      <c r="Q3" t="str">
        <f t="shared" ref="Q3:Q66" si="2">LEFT(N3, FIND("/", N3)-1)</f>
        <v>film &amp; video</v>
      </c>
      <c r="R3" t="str">
        <f t="shared" ref="R3:R66" si="3">RIGHT(N3, LEN(N3)-FIND("/", N3))</f>
        <v>television</v>
      </c>
      <c r="S3" s="13">
        <f t="shared" ref="S3:S66" si="4">(((J3/60)/60)/24)+DATE(1970,1,1)+(-4/24)</f>
        <v>42766.433831018519</v>
      </c>
      <c r="T3" s="13">
        <f t="shared" ref="T3:T66" si="5">(((I3/60)/60)/24)+DATE(1970,1,1)+(-4/24)</f>
        <v>42796.433831018519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42405.535682870373</v>
      </c>
      <c r="T4" s="13">
        <f t="shared" si="5"/>
        <v>42415.535682870373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41828.348460648151</v>
      </c>
      <c r="T5" s="13">
        <f t="shared" si="5"/>
        <v>41858.348460648151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42327.667581018519</v>
      </c>
      <c r="T6" s="13">
        <f t="shared" si="5"/>
        <v>42357.667581018519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42563.766284722224</v>
      </c>
      <c r="T7" s="13">
        <f t="shared" si="5"/>
        <v>42580.065972222226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41793.905671296299</v>
      </c>
      <c r="T8" s="13">
        <f t="shared" si="5"/>
        <v>41803.905671296299</v>
      </c>
    </row>
    <row r="9" spans="1:20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42515.880405092597</v>
      </c>
      <c r="T9" s="13">
        <f t="shared" si="5"/>
        <v>42555.880405092597</v>
      </c>
    </row>
    <row r="10" spans="1:20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42468.777916666666</v>
      </c>
      <c r="T10" s="13">
        <f t="shared" si="5"/>
        <v>42475.708333333336</v>
      </c>
    </row>
    <row r="11" spans="1:20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42446.936851851853</v>
      </c>
      <c r="T11" s="13">
        <f t="shared" si="5"/>
        <v>42476.936851851853</v>
      </c>
    </row>
    <row r="12" spans="1:20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41779.901377314818</v>
      </c>
      <c r="T12" s="13">
        <f t="shared" si="5"/>
        <v>41814.901377314818</v>
      </c>
    </row>
    <row r="13" spans="1:20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42572.611828703702</v>
      </c>
      <c r="T13" s="13">
        <f t="shared" si="5"/>
        <v>42603.958333333336</v>
      </c>
    </row>
    <row r="14" spans="1:20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41791.546585648153</v>
      </c>
      <c r="T14" s="13">
        <f t="shared" si="5"/>
        <v>41835.958333333336</v>
      </c>
    </row>
    <row r="15" spans="1:20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42508.510520833333</v>
      </c>
      <c r="T15" s="13">
        <f t="shared" si="5"/>
        <v>42544.685416666667</v>
      </c>
    </row>
    <row r="16" spans="1:20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41807.859814814816</v>
      </c>
      <c r="T16" s="13">
        <f t="shared" si="5"/>
        <v>41833.415972222225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42256.225208333337</v>
      </c>
      <c r="T17" s="13">
        <f t="shared" si="5"/>
        <v>42274.676388888889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ref="O18:O66" si="6">E18/D18</f>
        <v>1.0024166666666667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41760.62975694445</v>
      </c>
      <c r="T18" s="13">
        <f t="shared" si="5"/>
        <v>41806.0625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6"/>
        <v>1.0066666666666666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41917.565069444448</v>
      </c>
      <c r="T19" s="13">
        <f t="shared" si="5"/>
        <v>41947.606736111113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6"/>
        <v>1.0632110000000001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41869.375648148154</v>
      </c>
      <c r="T20" s="13">
        <f t="shared" si="5"/>
        <v>41899.375648148154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6"/>
        <v>1.4529411764705882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42175.649699074078</v>
      </c>
      <c r="T21" s="13">
        <f t="shared" si="5"/>
        <v>42205.649699074078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6"/>
        <v>1.002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42200.591574074082</v>
      </c>
      <c r="T22" s="13">
        <f t="shared" si="5"/>
        <v>42260.591574074082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6"/>
        <v>1.0913513513513513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41878.460520833338</v>
      </c>
      <c r="T23" s="13">
        <f t="shared" si="5"/>
        <v>41908.460520833338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6"/>
        <v>1.1714285714285715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41989.744675925926</v>
      </c>
      <c r="T24" s="13">
        <f t="shared" si="5"/>
        <v>42005.165972222225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6"/>
        <v>1.1850000000000001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42097.612280092595</v>
      </c>
      <c r="T25" s="13">
        <f t="shared" si="5"/>
        <v>42124.472222222226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6"/>
        <v>1.0880768571428572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42229.653506944444</v>
      </c>
      <c r="T26" s="13">
        <f t="shared" si="5"/>
        <v>42262.652083333342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6"/>
        <v>1.3333333333333333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42317.858344907414</v>
      </c>
      <c r="T27" s="13">
        <f t="shared" si="5"/>
        <v>42377.858344907414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6"/>
        <v>1.552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41828.34888888889</v>
      </c>
      <c r="T28" s="13">
        <f t="shared" si="5"/>
        <v>41868.34888888889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6"/>
        <v>1.1172500000000001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41928.998067129629</v>
      </c>
      <c r="T29" s="13">
        <f t="shared" si="5"/>
        <v>41959.0397337963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6"/>
        <v>1.0035000000000001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42324.797268518516</v>
      </c>
      <c r="T30" s="13">
        <f t="shared" si="5"/>
        <v>42354.797268518516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6"/>
        <v>1.2333333333333334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41812.506574074076</v>
      </c>
      <c r="T31" s="13">
        <f t="shared" si="5"/>
        <v>41842.506574074076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6"/>
        <v>1.0129975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41842.126331018524</v>
      </c>
      <c r="T32" s="13">
        <f t="shared" si="5"/>
        <v>41872.126331018524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6"/>
        <v>1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42376.625393518516</v>
      </c>
      <c r="T33" s="13">
        <f t="shared" si="5"/>
        <v>42394.625393518516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6"/>
        <v>1.0024604569420035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42461.460844907408</v>
      </c>
      <c r="T34" s="13">
        <f t="shared" si="5"/>
        <v>42502.999305555561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6"/>
        <v>1.0209523809523811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42286.49422453704</v>
      </c>
      <c r="T35" s="13">
        <f t="shared" si="5"/>
        <v>42316.535891203712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6"/>
        <v>1.3046153846153845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41841.155104166668</v>
      </c>
      <c r="T36" s="13">
        <f t="shared" si="5"/>
        <v>41856.155104166668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6"/>
        <v>1.665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42098.125162037039</v>
      </c>
      <c r="T37" s="13">
        <f t="shared" si="5"/>
        <v>42121.833333333336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6"/>
        <v>1.4215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42068.140335648153</v>
      </c>
      <c r="T38" s="13">
        <f t="shared" si="5"/>
        <v>42098.098668981482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6"/>
        <v>1.8344090909090909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42032.526377314818</v>
      </c>
      <c r="T39" s="13">
        <f t="shared" si="5"/>
        <v>42062.526377314818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6"/>
        <v>1.1004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41374.890555555554</v>
      </c>
      <c r="T40" s="13">
        <f t="shared" si="5"/>
        <v>41404.890555555554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6"/>
        <v>1.3098000000000001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41753.880416666667</v>
      </c>
      <c r="T41" s="13">
        <f t="shared" si="5"/>
        <v>41784.790972222225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6"/>
        <v>1.0135000000000001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41789.047314814816</v>
      </c>
      <c r="T42" s="13">
        <f t="shared" si="5"/>
        <v>41809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6"/>
        <v>1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41887.402245370373</v>
      </c>
      <c r="T43" s="13">
        <f t="shared" si="5"/>
        <v>41917.402245370373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6"/>
        <v>1.4185714285714286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41971.47252314815</v>
      </c>
      <c r="T44" s="13">
        <f t="shared" si="5"/>
        <v>42001.47252314815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6"/>
        <v>3.0865999999999998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41802.62368055556</v>
      </c>
      <c r="T45" s="13">
        <f t="shared" si="5"/>
        <v>41832.833333333336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6"/>
        <v>1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41873.93214120371</v>
      </c>
      <c r="T46" s="13">
        <f t="shared" si="5"/>
        <v>41918.93214120371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6"/>
        <v>1.2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42457.45725694445</v>
      </c>
      <c r="T47" s="13">
        <f t="shared" si="5"/>
        <v>42487.45725694445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6"/>
        <v>1.0416666666666667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42323.798310185193</v>
      </c>
      <c r="T48" s="13">
        <f t="shared" si="5"/>
        <v>42353.798310185193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6"/>
        <v>1.0761100000000001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41932.652858796297</v>
      </c>
      <c r="T49" s="13">
        <f t="shared" si="5"/>
        <v>41992.694525462961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6"/>
        <v>1.0794999999999999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42033.350231481483</v>
      </c>
      <c r="T50" s="13">
        <f t="shared" si="5"/>
        <v>42064.333333333336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6"/>
        <v>1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42271.009780092594</v>
      </c>
      <c r="T51" s="13">
        <f t="shared" si="5"/>
        <v>42301.009780092594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6"/>
        <v>1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41995.586319444446</v>
      </c>
      <c r="T52" s="13">
        <f t="shared" si="5"/>
        <v>42034.541666666664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6"/>
        <v>1.2801818181818181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42196.762002314819</v>
      </c>
      <c r="T53" s="13">
        <f t="shared" si="5"/>
        <v>42226.762002314819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6"/>
        <v>1.1620999999999999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41807.535254629634</v>
      </c>
      <c r="T54" s="13">
        <f t="shared" si="5"/>
        <v>41837.535254629634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6"/>
        <v>1.0963333333333334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41719.382465277777</v>
      </c>
      <c r="T55" s="13">
        <f t="shared" si="5"/>
        <v>41733.75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6"/>
        <v>1.01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42333.546539351853</v>
      </c>
      <c r="T56" s="13">
        <f t="shared" si="5"/>
        <v>42363.546539351853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6"/>
        <v>1.2895348837209302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42496.802268518521</v>
      </c>
      <c r="T57" s="13">
        <f t="shared" si="5"/>
        <v>42517.802268518521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6"/>
        <v>1.0726249999999999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42149.382222222222</v>
      </c>
      <c r="T58" s="13">
        <f t="shared" si="5"/>
        <v>42163.500000000007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6"/>
        <v>1.0189999999999999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42089.666226851856</v>
      </c>
      <c r="T59" s="13">
        <f t="shared" si="5"/>
        <v>42119.666226851856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6"/>
        <v>1.0290999999999999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41932.578379629631</v>
      </c>
      <c r="T60" s="13">
        <f t="shared" si="5"/>
        <v>41962.620046296295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6"/>
        <v>1.0012570000000001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42230.069166666675</v>
      </c>
      <c r="T61" s="13">
        <f t="shared" si="5"/>
        <v>42261.708333333336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6"/>
        <v>1.0329622222222221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41701.735150462962</v>
      </c>
      <c r="T62" s="13">
        <f t="shared" si="5"/>
        <v>41720.833333333336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6"/>
        <v>1.4830000000000001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41409.647650462968</v>
      </c>
      <c r="T63" s="13">
        <f t="shared" si="5"/>
        <v>41431.647650462968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6"/>
        <v>1.5473333333333332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41311.632847222223</v>
      </c>
      <c r="T64" s="13">
        <f t="shared" si="5"/>
        <v>41336.632847222223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6"/>
        <v>1.1351849999999999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41612.745520833334</v>
      </c>
      <c r="T65" s="13">
        <f t="shared" si="5"/>
        <v>41636.040972222225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6"/>
        <v>1.7333333333333334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41432.851631944446</v>
      </c>
      <c r="T66" s="13">
        <f t="shared" si="5"/>
        <v>41462.851631944446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7">E67/D67</f>
        <v>1.0752857142857142</v>
      </c>
      <c r="P67" s="4">
        <f t="shared" ref="P67:P130" si="8">IF(L67=0, "0", E67/L67)</f>
        <v>132.05263157894737</v>
      </c>
      <c r="Q67" t="str">
        <f t="shared" ref="Q67:Q130" si="9">LEFT(N67, FIND("/", N67)-1)</f>
        <v>film &amp; video</v>
      </c>
      <c r="R67" t="str">
        <f t="shared" ref="R67:R130" si="10">RIGHT(N67, LEN(N67)-FIND("/", N67))</f>
        <v>shorts</v>
      </c>
      <c r="S67" s="13">
        <f t="shared" ref="S67:S130" si="11">(((J67/60)/60)/24)+DATE(1970,1,1)+(-4/24)</f>
        <v>41835.65456018519</v>
      </c>
      <c r="T67" s="13">
        <f t="shared" ref="T67:T130" si="12">(((I67/60)/60)/24)+DATE(1970,1,1)+(-4/24)</f>
        <v>41862.082638888889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7"/>
        <v>1.1859999999999999</v>
      </c>
      <c r="P68" s="4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42539.68310185185</v>
      </c>
      <c r="T68" s="13">
        <f t="shared" si="12"/>
        <v>42569.68310185185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7"/>
        <v>1.1625000000000001</v>
      </c>
      <c r="P69" s="4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41075.416712962964</v>
      </c>
      <c r="T69" s="13">
        <f t="shared" si="12"/>
        <v>41105.416712962964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7"/>
        <v>1.2716666666666667</v>
      </c>
      <c r="P70" s="4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41663.402673611112</v>
      </c>
      <c r="T70" s="13">
        <f t="shared" si="12"/>
        <v>41693.402673611112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7"/>
        <v>1.109423</v>
      </c>
      <c r="P71" s="4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40786.02112268519</v>
      </c>
      <c r="T71" s="13">
        <f t="shared" si="12"/>
        <v>40818.124305555561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7"/>
        <v>1.272</v>
      </c>
      <c r="P72" s="4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40730.729687500003</v>
      </c>
      <c r="T72" s="13">
        <f t="shared" si="12"/>
        <v>40790.729687500003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7"/>
        <v>1.2394444444444443</v>
      </c>
      <c r="P73" s="4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40997.104826388888</v>
      </c>
      <c r="T73" s="13">
        <f t="shared" si="12"/>
        <v>41057.104826388888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7"/>
        <v>1.084090909090909</v>
      </c>
      <c r="P74" s="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41207.843530092592</v>
      </c>
      <c r="T74" s="13">
        <f t="shared" si="12"/>
        <v>41227.833333333336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7"/>
        <v>1</v>
      </c>
      <c r="P75" s="4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40587.590092592596</v>
      </c>
      <c r="T75" s="13">
        <f t="shared" si="12"/>
        <v>40665.999305555561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7"/>
        <v>1.1293199999999999</v>
      </c>
      <c r="P76" s="4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42360.320543981485</v>
      </c>
      <c r="T76" s="13">
        <f t="shared" si="12"/>
        <v>42390.320543981485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7"/>
        <v>1.1542857142857144</v>
      </c>
      <c r="P77" s="4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41357.042500000003</v>
      </c>
      <c r="T77" s="13">
        <f t="shared" si="12"/>
        <v>41387.042500000003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7"/>
        <v>1.5333333333333334</v>
      </c>
      <c r="P78" s="4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40844.524976851855</v>
      </c>
      <c r="T78" s="13">
        <f t="shared" si="12"/>
        <v>40904.566643518519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7"/>
        <v>3.9249999999999998</v>
      </c>
      <c r="P79" s="4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40996.978206018524</v>
      </c>
      <c r="T79" s="13">
        <f t="shared" si="12"/>
        <v>41049.957638888889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7"/>
        <v>27.02</v>
      </c>
      <c r="P80" s="4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42604.56390046297</v>
      </c>
      <c r="T80" s="13">
        <f t="shared" si="12"/>
        <v>42614.56390046297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7"/>
        <v>1.27</v>
      </c>
      <c r="P81" s="4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41724.609872685185</v>
      </c>
      <c r="T81" s="13">
        <f t="shared" si="12"/>
        <v>41754.609872685185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7"/>
        <v>1.0725</v>
      </c>
      <c r="P82" s="4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41582.917314814818</v>
      </c>
      <c r="T82" s="13">
        <f t="shared" si="12"/>
        <v>41617.917314814818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7"/>
        <v>1.98</v>
      </c>
      <c r="P83" s="4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41099.992210648154</v>
      </c>
      <c r="T83" s="13">
        <f t="shared" si="12"/>
        <v>41103.959722222222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7"/>
        <v>1.0001249999999999</v>
      </c>
      <c r="P84" s="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40795.653483796297</v>
      </c>
      <c r="T84" s="13">
        <f t="shared" si="12"/>
        <v>40825.653483796297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7"/>
        <v>1.0249999999999999</v>
      </c>
      <c r="P85" s="4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42042.448946759258</v>
      </c>
      <c r="T85" s="13">
        <f t="shared" si="12"/>
        <v>42057.312500000007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7"/>
        <v>1</v>
      </c>
      <c r="P86" s="4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40648.591273148151</v>
      </c>
      <c r="T86" s="13">
        <f t="shared" si="12"/>
        <v>40678.591273148151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7"/>
        <v>1.2549999999999999</v>
      </c>
      <c r="P87" s="4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40778.958761574075</v>
      </c>
      <c r="T87" s="13">
        <f t="shared" si="12"/>
        <v>40808.958761574075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7"/>
        <v>1.0646666666666667</v>
      </c>
      <c r="P88" s="4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42291.389409722229</v>
      </c>
      <c r="T88" s="13">
        <f t="shared" si="12"/>
        <v>42365.431076388886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7"/>
        <v>1.046</v>
      </c>
      <c r="P89" s="4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40322.372719907406</v>
      </c>
      <c r="T89" s="13">
        <f t="shared" si="12"/>
        <v>40331.903472222228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7"/>
        <v>1.0285714285714285</v>
      </c>
      <c r="P90" s="4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41786.492256944446</v>
      </c>
      <c r="T90" s="13">
        <f t="shared" si="12"/>
        <v>41812.492256944446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7"/>
        <v>1.1506666666666667</v>
      </c>
      <c r="P91" s="4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41402.585555555561</v>
      </c>
      <c r="T91" s="13">
        <f t="shared" si="12"/>
        <v>41427.585555555561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7"/>
        <v>1.004</v>
      </c>
      <c r="P92" s="4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40706.130775462967</v>
      </c>
      <c r="T92" s="13">
        <f t="shared" si="12"/>
        <v>40736.130775462967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7"/>
        <v>1.2</v>
      </c>
      <c r="P93" s="4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40619.235694444447</v>
      </c>
      <c r="T93" s="13">
        <f t="shared" si="12"/>
        <v>40680.235694444447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7"/>
        <v>1.052</v>
      </c>
      <c r="P94" s="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42721.032210648154</v>
      </c>
      <c r="T94" s="13">
        <f t="shared" si="12"/>
        <v>42767.166666666664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7"/>
        <v>1.1060000000000001</v>
      </c>
      <c r="P95" s="4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41065.691400462965</v>
      </c>
      <c r="T95" s="13">
        <f t="shared" si="12"/>
        <v>41093.708333333336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7"/>
        <v>1.04</v>
      </c>
      <c r="P96" s="4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41716.551180555558</v>
      </c>
      <c r="T96" s="13">
        <f t="shared" si="12"/>
        <v>41736.551180555558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7"/>
        <v>1.3142857142857143</v>
      </c>
      <c r="P97" s="4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40934.838437500002</v>
      </c>
      <c r="T97" s="13">
        <f t="shared" si="12"/>
        <v>40964.838437500002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7"/>
        <v>1.1466666666666667</v>
      </c>
      <c r="P98" s="4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40324.495844907411</v>
      </c>
      <c r="T98" s="13">
        <f t="shared" si="12"/>
        <v>40390.958333333336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7"/>
        <v>1.0625</v>
      </c>
      <c r="P99" s="4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40705.968541666669</v>
      </c>
      <c r="T99" s="13">
        <f t="shared" si="12"/>
        <v>40735.968541666669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7"/>
        <v>1.0625</v>
      </c>
      <c r="P100" s="4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41214.628171296295</v>
      </c>
      <c r="T100" s="13">
        <f t="shared" si="12"/>
        <v>41250.8125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7"/>
        <v>1.0601933333333333</v>
      </c>
      <c r="P101" s="4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41631.73609953704</v>
      </c>
      <c r="T101" s="13">
        <f t="shared" si="12"/>
        <v>41661.73609953704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7"/>
        <v>1</v>
      </c>
      <c r="P102" s="4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41197.586643518523</v>
      </c>
      <c r="T102" s="13">
        <f t="shared" si="12"/>
        <v>41217.628310185188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7"/>
        <v>1</v>
      </c>
      <c r="P103" s="4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41274.610069444447</v>
      </c>
      <c r="T103" s="13">
        <f t="shared" si="12"/>
        <v>41298.610069444447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7"/>
        <v>1.2775000000000001</v>
      </c>
      <c r="P104" s="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40504.964502314819</v>
      </c>
      <c r="T104" s="13">
        <f t="shared" si="12"/>
        <v>40534.964502314819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7"/>
        <v>1.0515384615384615</v>
      </c>
      <c r="P105" s="4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41682.639236111114</v>
      </c>
      <c r="T105" s="13">
        <f t="shared" si="12"/>
        <v>41705.639236111114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7"/>
        <v>1.2</v>
      </c>
      <c r="P106" s="4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40612.528541666667</v>
      </c>
      <c r="T106" s="13">
        <f t="shared" si="12"/>
        <v>40635.875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7"/>
        <v>1.074090909090909</v>
      </c>
      <c r="P107" s="4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42485.55810185185</v>
      </c>
      <c r="T107" s="13">
        <f t="shared" si="12"/>
        <v>42503.833333333336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7"/>
        <v>1.0049999999999999</v>
      </c>
      <c r="P108" s="4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40987.609965277785</v>
      </c>
      <c r="T108" s="13">
        <f t="shared" si="12"/>
        <v>41001.609965277785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7"/>
        <v>1.0246666666666666</v>
      </c>
      <c r="P109" s="4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40635.815821759265</v>
      </c>
      <c r="T109" s="13">
        <f t="shared" si="12"/>
        <v>40657.815821759265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7"/>
        <v>2.4666666666666668</v>
      </c>
      <c r="P110" s="4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41365.446412037039</v>
      </c>
      <c r="T110" s="13">
        <f t="shared" si="12"/>
        <v>41425.446412037039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7"/>
        <v>2.1949999999999998</v>
      </c>
      <c r="P111" s="4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40569.859143518523</v>
      </c>
      <c r="T111" s="13">
        <f t="shared" si="12"/>
        <v>40599.859143518523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7"/>
        <v>1.3076923076923077</v>
      </c>
      <c r="P112" s="4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41557.78302083334</v>
      </c>
      <c r="T112" s="13">
        <f t="shared" si="12"/>
        <v>41592.082638888889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7"/>
        <v>1.5457142857142858</v>
      </c>
      <c r="P113" s="4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42125.166516203702</v>
      </c>
      <c r="T113" s="13">
        <f t="shared" si="12"/>
        <v>42155.166516203702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7"/>
        <v>1.04</v>
      </c>
      <c r="P114" s="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41717.87636574074</v>
      </c>
      <c r="T114" s="13">
        <f t="shared" si="12"/>
        <v>41741.916666666672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7"/>
        <v>1.41</v>
      </c>
      <c r="P115" s="4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40753.59175925926</v>
      </c>
      <c r="T115" s="13">
        <f t="shared" si="12"/>
        <v>40761.458333333336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7"/>
        <v>1.0333333333333334</v>
      </c>
      <c r="P116" s="4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40861.107500000006</v>
      </c>
      <c r="T116" s="13">
        <f t="shared" si="12"/>
        <v>40921.107500000006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7"/>
        <v>1.4044444444444444</v>
      </c>
      <c r="P117" s="4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40918.572268518517</v>
      </c>
      <c r="T117" s="13">
        <f t="shared" si="12"/>
        <v>40943.572268518517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7"/>
        <v>1.1365714285714286</v>
      </c>
      <c r="P118" s="4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40595.330497685187</v>
      </c>
      <c r="T118" s="13">
        <f t="shared" si="12"/>
        <v>40641.288831018523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7"/>
        <v>1.0049377777777779</v>
      </c>
      <c r="P119" s="4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40248.668333333335</v>
      </c>
      <c r="T119" s="13">
        <f t="shared" si="12"/>
        <v>40338.625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7"/>
        <v>1.1303159999999999</v>
      </c>
      <c r="P120" s="4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40722.886990740742</v>
      </c>
      <c r="T120" s="13">
        <f t="shared" si="12"/>
        <v>40752.886990740742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7"/>
        <v>1.0455692307692308</v>
      </c>
      <c r="P121" s="4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40738.902615740742</v>
      </c>
      <c r="T121" s="13">
        <f t="shared" si="12"/>
        <v>40768.791666666672</v>
      </c>
    </row>
    <row r="122" spans="1:20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7"/>
        <v>1.4285714285714287E-4</v>
      </c>
      <c r="P122" s="4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42615.883182870377</v>
      </c>
      <c r="T122" s="13">
        <f t="shared" si="12"/>
        <v>42645.883182870377</v>
      </c>
    </row>
    <row r="123" spans="1:20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7"/>
        <v>3.3333333333333332E-4</v>
      </c>
      <c r="P123" s="4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42096.538310185184</v>
      </c>
      <c r="T123" s="13">
        <f t="shared" si="12"/>
        <v>42112.261111111111</v>
      </c>
    </row>
    <row r="124" spans="1:20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7"/>
        <v>0</v>
      </c>
      <c r="P124" s="4" t="str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42593.265127314815</v>
      </c>
      <c r="T124" s="13">
        <f t="shared" si="12"/>
        <v>42653.265127314815</v>
      </c>
    </row>
    <row r="125" spans="1:20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7"/>
        <v>2.7454545454545453E-3</v>
      </c>
      <c r="P125" s="4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41904.615324074075</v>
      </c>
      <c r="T125" s="13">
        <f t="shared" si="12"/>
        <v>41940.75</v>
      </c>
    </row>
    <row r="126" spans="1:20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7"/>
        <v>0</v>
      </c>
      <c r="P126" s="4" t="str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42114.762060185189</v>
      </c>
      <c r="T126" s="13">
        <f t="shared" si="12"/>
        <v>42139.762060185189</v>
      </c>
    </row>
    <row r="127" spans="1:20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7"/>
        <v>0.14000000000000001</v>
      </c>
      <c r="P127" s="4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42709.827314814822</v>
      </c>
      <c r="T127" s="13">
        <f t="shared" si="12"/>
        <v>42769.827314814822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7"/>
        <v>5.5480000000000002E-2</v>
      </c>
      <c r="P128" s="4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42135.422881944447</v>
      </c>
      <c r="T128" s="13">
        <f t="shared" si="12"/>
        <v>42165.916666666664</v>
      </c>
    </row>
    <row r="129" spans="1:20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7"/>
        <v>2.375E-2</v>
      </c>
      <c r="P129" s="4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42067.457650462966</v>
      </c>
      <c r="T129" s="13">
        <f t="shared" si="12"/>
        <v>42097.415983796302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7"/>
        <v>1.8669999999999999E-2</v>
      </c>
      <c r="P130" s="4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42628.061261574076</v>
      </c>
      <c r="T130" s="13">
        <f t="shared" si="12"/>
        <v>42663.061261574076</v>
      </c>
    </row>
    <row r="131" spans="1:20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3">E131/D131</f>
        <v>0</v>
      </c>
      <c r="P131" s="4" t="str">
        <f t="shared" ref="P131:P194" si="14">IF(L131=0, "0", E131/L131)</f>
        <v>0</v>
      </c>
      <c r="Q131" t="str">
        <f t="shared" ref="Q131:Q194" si="15">LEFT(N131, FIND("/", N131)-1)</f>
        <v>film &amp; video</v>
      </c>
      <c r="R131" t="str">
        <f t="shared" ref="R131:R194" si="16">RIGHT(N131, LEN(N131)-FIND("/", N131))</f>
        <v>science fiction</v>
      </c>
      <c r="S131" s="13">
        <f t="shared" ref="S131:S194" si="17">(((J131/60)/60)/24)+DATE(1970,1,1)+(-4/24)</f>
        <v>41882.770636574074</v>
      </c>
      <c r="T131" s="13">
        <f t="shared" ref="T131:T194" si="18">(((I131/60)/60)/24)+DATE(1970,1,1)+(-4/24)</f>
        <v>41942.770636574074</v>
      </c>
    </row>
    <row r="132" spans="1:20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3"/>
        <v>0</v>
      </c>
      <c r="P132" s="4" t="str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13">
        <f t="shared" si="17"/>
        <v>41778.748749999999</v>
      </c>
      <c r="T132" s="13">
        <f t="shared" si="18"/>
        <v>41806.677777777782</v>
      </c>
    </row>
    <row r="133" spans="1:20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3"/>
        <v>0</v>
      </c>
      <c r="P133" s="4" t="str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42541.670844907414</v>
      </c>
      <c r="T133" s="13">
        <f t="shared" si="18"/>
        <v>42556.833333333336</v>
      </c>
    </row>
    <row r="134" spans="1:20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3"/>
        <v>9.5687499999999995E-2</v>
      </c>
      <c r="P134" s="4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41905.645914351851</v>
      </c>
      <c r="T134" s="13">
        <f t="shared" si="18"/>
        <v>41950.687581018523</v>
      </c>
    </row>
    <row r="135" spans="1:20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3"/>
        <v>0</v>
      </c>
      <c r="P135" s="4" t="str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42491.641018518516</v>
      </c>
      <c r="T135" s="13">
        <f t="shared" si="18"/>
        <v>42521.563194444447</v>
      </c>
    </row>
    <row r="136" spans="1:20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3"/>
        <v>0</v>
      </c>
      <c r="P136" s="4" t="str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42221.743263888893</v>
      </c>
      <c r="T136" s="13">
        <f t="shared" si="18"/>
        <v>42251.541666666664</v>
      </c>
    </row>
    <row r="137" spans="1:20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3"/>
        <v>0.13433333333333333</v>
      </c>
      <c r="P137" s="4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41788.215243055558</v>
      </c>
      <c r="T137" s="13">
        <f t="shared" si="18"/>
        <v>41821.625</v>
      </c>
    </row>
    <row r="138" spans="1:20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3"/>
        <v>0</v>
      </c>
      <c r="P138" s="4" t="str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42096.243449074078</v>
      </c>
      <c r="T138" s="13">
        <f t="shared" si="18"/>
        <v>42140.261111111111</v>
      </c>
    </row>
    <row r="139" spans="1:20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3"/>
        <v>0</v>
      </c>
      <c r="P139" s="4" t="str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42239.407326388893</v>
      </c>
      <c r="T139" s="13">
        <f t="shared" si="18"/>
        <v>42289.407326388893</v>
      </c>
    </row>
    <row r="140" spans="1:20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3"/>
        <v>3.1413333333333335E-2</v>
      </c>
      <c r="P140" s="4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42186.090752314813</v>
      </c>
      <c r="T140" s="13">
        <f t="shared" si="18"/>
        <v>42217.040972222225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3"/>
        <v>1</v>
      </c>
      <c r="P141" s="4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42187.754305555558</v>
      </c>
      <c r="T141" s="13">
        <f t="shared" si="18"/>
        <v>42197.754305555558</v>
      </c>
    </row>
    <row r="142" spans="1:20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3"/>
        <v>0</v>
      </c>
      <c r="P142" s="4" t="str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42053.031620370377</v>
      </c>
      <c r="T142" s="13">
        <f t="shared" si="18"/>
        <v>42082.989953703705</v>
      </c>
    </row>
    <row r="143" spans="1:20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3"/>
        <v>0.10775</v>
      </c>
      <c r="P143" s="4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42109.986377314817</v>
      </c>
      <c r="T143" s="13">
        <f t="shared" si="18"/>
        <v>42154.986377314817</v>
      </c>
    </row>
    <row r="144" spans="1:20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3"/>
        <v>3.3333333333333335E-3</v>
      </c>
      <c r="P144" s="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41938.726597222223</v>
      </c>
      <c r="T144" s="13">
        <f t="shared" si="18"/>
        <v>41959.768263888887</v>
      </c>
    </row>
    <row r="145" spans="1:20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3"/>
        <v>0</v>
      </c>
      <c r="P145" s="4" t="str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42558.89747685186</v>
      </c>
      <c r="T145" s="13">
        <f t="shared" si="18"/>
        <v>42616.079861111117</v>
      </c>
    </row>
    <row r="146" spans="1:20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3"/>
        <v>0.27600000000000002</v>
      </c>
      <c r="P146" s="4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42047.595740740748</v>
      </c>
      <c r="T146" s="13">
        <f t="shared" si="18"/>
        <v>42107.554074074076</v>
      </c>
    </row>
    <row r="147" spans="1:20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3"/>
        <v>7.5111111111111115E-2</v>
      </c>
      <c r="P147" s="4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42200.375601851854</v>
      </c>
      <c r="T147" s="13">
        <f t="shared" si="18"/>
        <v>42227.375601851854</v>
      </c>
    </row>
    <row r="148" spans="1:20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3"/>
        <v>5.7499999999999999E-3</v>
      </c>
      <c r="P148" s="4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42692.84951388889</v>
      </c>
      <c r="T148" s="13">
        <f t="shared" si="18"/>
        <v>42752.84951388889</v>
      </c>
    </row>
    <row r="149" spans="1:20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3"/>
        <v>0</v>
      </c>
      <c r="P149" s="4" t="str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41969.601157407415</v>
      </c>
      <c r="T149" s="13">
        <f t="shared" si="18"/>
        <v>42012.595833333333</v>
      </c>
    </row>
    <row r="150" spans="1:20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3"/>
        <v>8.0000000000000004E-4</v>
      </c>
      <c r="P150" s="4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42397.114999999998</v>
      </c>
      <c r="T150" s="13">
        <f t="shared" si="18"/>
        <v>42427.114999999998</v>
      </c>
    </row>
    <row r="151" spans="1:20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3"/>
        <v>9.1999999999999998E-3</v>
      </c>
      <c r="P151" s="4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41968.005439814813</v>
      </c>
      <c r="T151" s="13">
        <f t="shared" si="18"/>
        <v>41998.166666666664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3"/>
        <v>0.23163076923076922</v>
      </c>
      <c r="P152" s="4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42089.995162037041</v>
      </c>
      <c r="T152" s="13">
        <f t="shared" si="18"/>
        <v>42149.995162037041</v>
      </c>
    </row>
    <row r="153" spans="1:20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3"/>
        <v>5.5999999999999995E-4</v>
      </c>
      <c r="P153" s="4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42113.384155092594</v>
      </c>
      <c r="T153" s="13">
        <f t="shared" si="18"/>
        <v>42173.384155092594</v>
      </c>
    </row>
    <row r="154" spans="1:20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3"/>
        <v>7.8947368421052633E-5</v>
      </c>
      <c r="P154" s="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41874.910879629635</v>
      </c>
      <c r="T154" s="13">
        <f t="shared" si="18"/>
        <v>41904.910879629635</v>
      </c>
    </row>
    <row r="155" spans="1:20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3"/>
        <v>7.1799999999999998E-3</v>
      </c>
      <c r="P155" s="4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41933.419490740744</v>
      </c>
      <c r="T155" s="13">
        <f t="shared" si="18"/>
        <v>41975.461157407415</v>
      </c>
    </row>
    <row r="156" spans="1:20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3"/>
        <v>2.6666666666666668E-2</v>
      </c>
      <c r="P156" s="4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42115.380729166667</v>
      </c>
      <c r="T156" s="13">
        <f t="shared" si="18"/>
        <v>42158.380729166667</v>
      </c>
    </row>
    <row r="157" spans="1:20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3"/>
        <v>6.0000000000000002E-5</v>
      </c>
      <c r="P157" s="4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42168.392766203709</v>
      </c>
      <c r="T157" s="13">
        <f t="shared" si="18"/>
        <v>42208.392766203709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3"/>
        <v>5.0999999999999997E-2</v>
      </c>
      <c r="P158" s="4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41793.958287037043</v>
      </c>
      <c r="T158" s="13">
        <f t="shared" si="18"/>
        <v>41853.958287037043</v>
      </c>
    </row>
    <row r="159" spans="1:20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3"/>
        <v>2.671118530884808E-3</v>
      </c>
      <c r="P159" s="4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42396.745046296295</v>
      </c>
      <c r="T159" s="13">
        <f t="shared" si="18"/>
        <v>42426.745046296295</v>
      </c>
    </row>
    <row r="160" spans="1:20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3"/>
        <v>0</v>
      </c>
      <c r="P160" s="4" t="str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41903.910046296296</v>
      </c>
      <c r="T160" s="13">
        <f t="shared" si="18"/>
        <v>41933.910046296296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3"/>
        <v>2.0000000000000002E-5</v>
      </c>
      <c r="P161" s="4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42514.267881944448</v>
      </c>
      <c r="T161" s="13">
        <f t="shared" si="18"/>
        <v>42554.267881944448</v>
      </c>
    </row>
    <row r="162" spans="1:20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3"/>
        <v>0</v>
      </c>
      <c r="P162" s="4" t="str">
        <f t="shared" si="14"/>
        <v>0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42171.746423611119</v>
      </c>
      <c r="T162" s="13">
        <f t="shared" si="18"/>
        <v>42231.746423611119</v>
      </c>
    </row>
    <row r="163" spans="1:20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3"/>
        <v>1E-4</v>
      </c>
      <c r="P163" s="4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41792.520775462966</v>
      </c>
      <c r="T163" s="13">
        <f t="shared" si="18"/>
        <v>41822.520775462966</v>
      </c>
    </row>
    <row r="164" spans="1:20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3"/>
        <v>0.15535714285714286</v>
      </c>
      <c r="P164" s="4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41834.960138888891</v>
      </c>
      <c r="T164" s="13">
        <f t="shared" si="18"/>
        <v>41867.820833333339</v>
      </c>
    </row>
    <row r="165" spans="1:20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3"/>
        <v>0</v>
      </c>
      <c r="P165" s="4" t="str">
        <f t="shared" si="14"/>
        <v>0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42243.794606481482</v>
      </c>
      <c r="T165" s="13">
        <f t="shared" si="18"/>
        <v>42277.833333333336</v>
      </c>
    </row>
    <row r="166" spans="1:20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3"/>
        <v>5.3333333333333332E-3</v>
      </c>
      <c r="P166" s="4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41841.596076388894</v>
      </c>
      <c r="T166" s="13">
        <f t="shared" si="18"/>
        <v>41901.596076388894</v>
      </c>
    </row>
    <row r="167" spans="1:20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3"/>
        <v>0</v>
      </c>
      <c r="P167" s="4" t="str">
        <f t="shared" si="14"/>
        <v>0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42351.492175925923</v>
      </c>
      <c r="T167" s="13">
        <f t="shared" si="18"/>
        <v>42381.492175925923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3"/>
        <v>0.6</v>
      </c>
      <c r="P168" s="4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42720.909282407411</v>
      </c>
      <c r="T168" s="13">
        <f t="shared" si="18"/>
        <v>42750.909282407411</v>
      </c>
    </row>
    <row r="169" spans="1:20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3"/>
        <v>1E-4</v>
      </c>
      <c r="P169" s="4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42160.760821759257</v>
      </c>
      <c r="T169" s="13">
        <f t="shared" si="18"/>
        <v>42220.760821759257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3"/>
        <v>4.0625000000000001E-2</v>
      </c>
      <c r="P170" s="4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42052.668634259266</v>
      </c>
      <c r="T170" s="13">
        <f t="shared" si="18"/>
        <v>42082.626967592594</v>
      </c>
    </row>
    <row r="171" spans="1:20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3"/>
        <v>0.224</v>
      </c>
      <c r="P171" s="4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41900.338645833333</v>
      </c>
      <c r="T171" s="13">
        <f t="shared" si="18"/>
        <v>41930.338645833333</v>
      </c>
    </row>
    <row r="172" spans="1:20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3"/>
        <v>3.2500000000000001E-2</v>
      </c>
      <c r="P172" s="4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42216.811145833337</v>
      </c>
      <c r="T172" s="13">
        <f t="shared" si="18"/>
        <v>42246.061111111114</v>
      </c>
    </row>
    <row r="173" spans="1:20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3"/>
        <v>2.0000000000000002E-5</v>
      </c>
      <c r="P173" s="4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42534.014050925929</v>
      </c>
      <c r="T173" s="13">
        <f t="shared" si="18"/>
        <v>42594.014050925929</v>
      </c>
    </row>
    <row r="174" spans="1:20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3"/>
        <v>0</v>
      </c>
      <c r="P174" s="4" t="str">
        <f t="shared" si="14"/>
        <v>0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42047.228275462963</v>
      </c>
      <c r="T174" s="13">
        <f t="shared" si="18"/>
        <v>42082.186608796292</v>
      </c>
    </row>
    <row r="175" spans="1:20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3"/>
        <v>0</v>
      </c>
      <c r="P175" s="4" t="str">
        <f t="shared" si="14"/>
        <v>0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42033.406342592592</v>
      </c>
      <c r="T175" s="13">
        <f t="shared" si="18"/>
        <v>42063.406342592592</v>
      </c>
    </row>
    <row r="176" spans="1:20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3"/>
        <v>0</v>
      </c>
      <c r="P176" s="4" t="str">
        <f t="shared" si="14"/>
        <v>0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42072.592314814821</v>
      </c>
      <c r="T176" s="13">
        <f t="shared" si="18"/>
        <v>42132.592314814821</v>
      </c>
    </row>
    <row r="177" spans="1:20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3"/>
        <v>6.4850000000000005E-2</v>
      </c>
      <c r="P177" s="4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41855.611238425925</v>
      </c>
      <c r="T177" s="13">
        <f t="shared" si="18"/>
        <v>41880.611238425925</v>
      </c>
    </row>
    <row r="178" spans="1:20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3"/>
        <v>0</v>
      </c>
      <c r="P178" s="4" t="str">
        <f t="shared" si="14"/>
        <v>0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42191.657395833339</v>
      </c>
      <c r="T178" s="13">
        <f t="shared" si="18"/>
        <v>42221.657395833339</v>
      </c>
    </row>
    <row r="179" spans="1:20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3"/>
        <v>0.4</v>
      </c>
      <c r="P179" s="4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42069.881087962967</v>
      </c>
      <c r="T179" s="13">
        <f t="shared" si="18"/>
        <v>42086.839421296296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3"/>
        <v>0</v>
      </c>
      <c r="P180" s="4" t="str">
        <f t="shared" si="14"/>
        <v>0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42304.788715277777</v>
      </c>
      <c r="T180" s="13">
        <f t="shared" si="18"/>
        <v>42334.830381944448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3"/>
        <v>0.2</v>
      </c>
      <c r="P181" s="4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42402.913831018523</v>
      </c>
      <c r="T181" s="13">
        <f t="shared" si="18"/>
        <v>42432.913831018523</v>
      </c>
    </row>
    <row r="182" spans="1:20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3"/>
        <v>0.33416666666666667</v>
      </c>
      <c r="P182" s="4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42067.824571759258</v>
      </c>
      <c r="T182" s="13">
        <f t="shared" si="18"/>
        <v>42107.625000000007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3"/>
        <v>0.21092608822670172</v>
      </c>
      <c r="P183" s="4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42147.575173611112</v>
      </c>
      <c r="T183" s="13">
        <f t="shared" si="18"/>
        <v>42177.575173611112</v>
      </c>
    </row>
    <row r="184" spans="1:20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3"/>
        <v>0</v>
      </c>
      <c r="P184" s="4" t="str">
        <f t="shared" si="14"/>
        <v>0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42711.845277777778</v>
      </c>
      <c r="T184" s="13">
        <f t="shared" si="18"/>
        <v>42741.845277777778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3"/>
        <v>0.35855999999999999</v>
      </c>
      <c r="P185" s="4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41939.643634259264</v>
      </c>
      <c r="T185" s="13">
        <f t="shared" si="18"/>
        <v>41969.685300925928</v>
      </c>
    </row>
    <row r="186" spans="1:20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3"/>
        <v>3.4000000000000002E-2</v>
      </c>
      <c r="P186" s="4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7"/>
        <v>41825.624560185192</v>
      </c>
      <c r="T186" s="13">
        <f t="shared" si="18"/>
        <v>41882.999305555561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3"/>
        <v>5.5E-2</v>
      </c>
      <c r="P187" s="4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7"/>
        <v>42570.744664351856</v>
      </c>
      <c r="T187" s="13">
        <f t="shared" si="18"/>
        <v>42600.744664351856</v>
      </c>
    </row>
    <row r="188" spans="1:20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3"/>
        <v>0</v>
      </c>
      <c r="P188" s="4" t="str">
        <f t="shared" si="14"/>
        <v>0</v>
      </c>
      <c r="Q188" t="str">
        <f t="shared" si="15"/>
        <v>film &amp; video</v>
      </c>
      <c r="R188" t="str">
        <f t="shared" si="16"/>
        <v>drama</v>
      </c>
      <c r="S188" s="13">
        <f t="shared" si="17"/>
        <v>42767.646226851859</v>
      </c>
      <c r="T188" s="13">
        <f t="shared" si="18"/>
        <v>42797.666666666664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3"/>
        <v>0.16</v>
      </c>
      <c r="P189" s="4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7"/>
        <v>42182.067789351851</v>
      </c>
      <c r="T189" s="13">
        <f t="shared" si="18"/>
        <v>42206.124305555561</v>
      </c>
    </row>
    <row r="190" spans="1:20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3"/>
        <v>0</v>
      </c>
      <c r="P190" s="4" t="str">
        <f t="shared" si="14"/>
        <v>0</v>
      </c>
      <c r="Q190" t="str">
        <f t="shared" si="15"/>
        <v>film &amp; video</v>
      </c>
      <c r="R190" t="str">
        <f t="shared" si="16"/>
        <v>drama</v>
      </c>
      <c r="S190" s="13">
        <f t="shared" si="17"/>
        <v>41857.016377314816</v>
      </c>
      <c r="T190" s="13">
        <f t="shared" si="18"/>
        <v>41887.016377314816</v>
      </c>
    </row>
    <row r="191" spans="1:20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3"/>
        <v>6.8999999999999997E-4</v>
      </c>
      <c r="P191" s="4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7"/>
        <v>42556.524039351854</v>
      </c>
      <c r="T191" s="13">
        <f t="shared" si="18"/>
        <v>42616.524039351854</v>
      </c>
    </row>
    <row r="192" spans="1:20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3"/>
        <v>4.1666666666666666E-3</v>
      </c>
      <c r="P192" s="4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7"/>
        <v>42527.484328703707</v>
      </c>
      <c r="T192" s="13">
        <f t="shared" si="18"/>
        <v>42537.484328703707</v>
      </c>
    </row>
    <row r="193" spans="1:20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3"/>
        <v>0.05</v>
      </c>
      <c r="P193" s="4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3">
        <f t="shared" si="17"/>
        <v>42239.274745370371</v>
      </c>
      <c r="T193" s="13">
        <f t="shared" si="18"/>
        <v>42279.274745370371</v>
      </c>
    </row>
    <row r="194" spans="1:20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3"/>
        <v>1.7E-5</v>
      </c>
      <c r="P194" s="4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3">
        <f t="shared" si="17"/>
        <v>41899.625370370377</v>
      </c>
      <c r="T194" s="13">
        <f t="shared" si="18"/>
        <v>41929.625370370377</v>
      </c>
    </row>
    <row r="195" spans="1:20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9">E195/D195</f>
        <v>0</v>
      </c>
      <c r="P195" s="4" t="str">
        <f t="shared" ref="P195:P258" si="20">IF(L195=0, "0", E195/L195)</f>
        <v>0</v>
      </c>
      <c r="Q195" t="str">
        <f t="shared" ref="Q195:Q258" si="21">LEFT(N195, FIND("/", N195)-1)</f>
        <v>film &amp; video</v>
      </c>
      <c r="R195" t="str">
        <f t="shared" ref="R195:R258" si="22">RIGHT(N195, LEN(N195)-FIND("/", N195))</f>
        <v>drama</v>
      </c>
      <c r="S195" s="13">
        <f t="shared" ref="S195:S258" si="23">(((J195/60)/60)/24)+DATE(1970,1,1)+(-4/24)</f>
        <v>41911.768125000002</v>
      </c>
      <c r="T195" s="13">
        <f t="shared" ref="T195:T258" si="24">(((I195/60)/60)/24)+DATE(1970,1,1)+(-4/24)</f>
        <v>41971.809791666667</v>
      </c>
    </row>
    <row r="196" spans="1:20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9"/>
        <v>1.1999999999999999E-3</v>
      </c>
      <c r="P196" s="4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23"/>
        <v>42375.83021990741</v>
      </c>
      <c r="T196" s="13">
        <f t="shared" si="24"/>
        <v>42435.83021990741</v>
      </c>
    </row>
    <row r="197" spans="1:20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9"/>
        <v>0</v>
      </c>
      <c r="P197" s="4" t="str">
        <f t="shared" si="20"/>
        <v>0</v>
      </c>
      <c r="Q197" t="str">
        <f t="shared" si="21"/>
        <v>film &amp; video</v>
      </c>
      <c r="R197" t="str">
        <f t="shared" si="22"/>
        <v>drama</v>
      </c>
      <c r="S197" s="13">
        <f t="shared" si="23"/>
        <v>42135.503842592596</v>
      </c>
      <c r="T197" s="13">
        <f t="shared" si="24"/>
        <v>42195.503842592596</v>
      </c>
    </row>
    <row r="198" spans="1:20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9"/>
        <v>0.41857142857142859</v>
      </c>
      <c r="P198" s="4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3">
        <f t="shared" si="23"/>
        <v>42259.376134259262</v>
      </c>
      <c r="T198" s="13">
        <f t="shared" si="24"/>
        <v>42287.708333333336</v>
      </c>
    </row>
    <row r="199" spans="1:20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9"/>
        <v>0.1048</v>
      </c>
      <c r="P199" s="4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23"/>
        <v>42741.681712962971</v>
      </c>
      <c r="T199" s="13">
        <f t="shared" si="24"/>
        <v>42783.708333333336</v>
      </c>
    </row>
    <row r="200" spans="1:20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9"/>
        <v>1.116E-2</v>
      </c>
      <c r="P200" s="4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23"/>
        <v>41887.216689814821</v>
      </c>
      <c r="T200" s="13">
        <f t="shared" si="24"/>
        <v>41917.216689814821</v>
      </c>
    </row>
    <row r="201" spans="1:20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9"/>
        <v>0</v>
      </c>
      <c r="P201" s="4" t="str">
        <f t="shared" si="20"/>
        <v>0</v>
      </c>
      <c r="Q201" t="str">
        <f t="shared" si="21"/>
        <v>film &amp; video</v>
      </c>
      <c r="R201" t="str">
        <f t="shared" si="22"/>
        <v>drama</v>
      </c>
      <c r="S201" s="13">
        <f t="shared" si="23"/>
        <v>42583.957199074073</v>
      </c>
      <c r="T201" s="13">
        <f t="shared" si="24"/>
        <v>42613.957199074073</v>
      </c>
    </row>
    <row r="202" spans="1:20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9"/>
        <v>0.26192500000000002</v>
      </c>
      <c r="P202" s="4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3">
        <f t="shared" si="23"/>
        <v>41866.916701388895</v>
      </c>
      <c r="T202" s="13">
        <f t="shared" si="24"/>
        <v>41896.916701388895</v>
      </c>
    </row>
    <row r="203" spans="1:20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9"/>
        <v>0.58461538461538465</v>
      </c>
      <c r="P203" s="4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3">
        <f t="shared" si="23"/>
        <v>42023.651956018519</v>
      </c>
      <c r="T203" s="13">
        <f t="shared" si="24"/>
        <v>42043.651956018519</v>
      </c>
    </row>
    <row r="204" spans="1:20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9"/>
        <v>0</v>
      </c>
      <c r="P204" s="4" t="str">
        <f t="shared" si="20"/>
        <v>0</v>
      </c>
      <c r="Q204" t="str">
        <f t="shared" si="21"/>
        <v>film &amp; video</v>
      </c>
      <c r="R204" t="str">
        <f t="shared" si="22"/>
        <v>drama</v>
      </c>
      <c r="S204" s="13">
        <f t="shared" si="23"/>
        <v>42255.761157407411</v>
      </c>
      <c r="T204" s="13">
        <f t="shared" si="24"/>
        <v>42285.707638888889</v>
      </c>
    </row>
    <row r="205" spans="1:20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9"/>
        <v>0.2984</v>
      </c>
      <c r="P205" s="4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23"/>
        <v>41973.681296296294</v>
      </c>
      <c r="T205" s="13">
        <f t="shared" si="24"/>
        <v>42033.681296296294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9"/>
        <v>0.50721666666666665</v>
      </c>
      <c r="P206" s="4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3">
        <f t="shared" si="23"/>
        <v>42556.416701388887</v>
      </c>
      <c r="T206" s="13">
        <f t="shared" si="24"/>
        <v>42586.416701388887</v>
      </c>
    </row>
    <row r="207" spans="1:20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9"/>
        <v>0.16250000000000001</v>
      </c>
      <c r="P207" s="4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3">
        <f t="shared" si="23"/>
        <v>42248.465532407405</v>
      </c>
      <c r="T207" s="13">
        <f t="shared" si="24"/>
        <v>42283.465532407405</v>
      </c>
    </row>
    <row r="208" spans="1:20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9"/>
        <v>0</v>
      </c>
      <c r="P208" s="4" t="str">
        <f t="shared" si="20"/>
        <v>0</v>
      </c>
      <c r="Q208" t="str">
        <f t="shared" si="21"/>
        <v>film &amp; video</v>
      </c>
      <c r="R208" t="str">
        <f t="shared" si="22"/>
        <v>drama</v>
      </c>
      <c r="S208" s="13">
        <f t="shared" si="23"/>
        <v>42566.837766203702</v>
      </c>
      <c r="T208" s="13">
        <f t="shared" si="24"/>
        <v>42587.837766203702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9"/>
        <v>0.15214285714285714</v>
      </c>
      <c r="P209" s="4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3">
        <f t="shared" si="23"/>
        <v>41978.030532407407</v>
      </c>
      <c r="T209" s="13">
        <f t="shared" si="24"/>
        <v>42008.030532407407</v>
      </c>
    </row>
    <row r="210" spans="1:20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9"/>
        <v>0</v>
      </c>
      <c r="P210" s="4" t="str">
        <f t="shared" si="20"/>
        <v>0</v>
      </c>
      <c r="Q210" t="str">
        <f t="shared" si="21"/>
        <v>film &amp; video</v>
      </c>
      <c r="R210" t="str">
        <f t="shared" si="22"/>
        <v>drama</v>
      </c>
      <c r="S210" s="13">
        <f t="shared" si="23"/>
        <v>41959.203321759262</v>
      </c>
      <c r="T210" s="13">
        <f t="shared" si="24"/>
        <v>41989.203321759262</v>
      </c>
    </row>
    <row r="211" spans="1:20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9"/>
        <v>0</v>
      </c>
      <c r="P211" s="4" t="str">
        <f t="shared" si="20"/>
        <v>0</v>
      </c>
      <c r="Q211" t="str">
        <f t="shared" si="21"/>
        <v>film &amp; video</v>
      </c>
      <c r="R211" t="str">
        <f t="shared" si="22"/>
        <v>drama</v>
      </c>
      <c r="S211" s="13">
        <f t="shared" si="23"/>
        <v>42165.756192129636</v>
      </c>
      <c r="T211" s="13">
        <f t="shared" si="24"/>
        <v>42195.756192129636</v>
      </c>
    </row>
    <row r="212" spans="1:20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9"/>
        <v>0.2525</v>
      </c>
      <c r="P212" s="4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3">
        <f t="shared" si="23"/>
        <v>42248.898055555554</v>
      </c>
      <c r="T212" s="13">
        <f t="shared" si="24"/>
        <v>42278.041666666664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9"/>
        <v>0.44600000000000001</v>
      </c>
      <c r="P213" s="4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3">
        <f t="shared" si="23"/>
        <v>42235.993252314824</v>
      </c>
      <c r="T213" s="13">
        <f t="shared" si="24"/>
        <v>42265.993252314824</v>
      </c>
    </row>
    <row r="214" spans="1:20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9"/>
        <v>1.5873015873015873E-4</v>
      </c>
      <c r="P214" s="4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23"/>
        <v>42416.71435185185</v>
      </c>
      <c r="T214" s="13">
        <f t="shared" si="24"/>
        <v>42476.672685185193</v>
      </c>
    </row>
    <row r="215" spans="1:20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9"/>
        <v>4.0000000000000002E-4</v>
      </c>
      <c r="P215" s="4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23"/>
        <v>42202.427627314821</v>
      </c>
      <c r="T215" s="13">
        <f t="shared" si="24"/>
        <v>42232.421307870369</v>
      </c>
    </row>
    <row r="216" spans="1:20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9"/>
        <v>8.0000000000000007E-5</v>
      </c>
      <c r="P216" s="4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23"/>
        <v>42009.473946759266</v>
      </c>
      <c r="T216" s="13">
        <f t="shared" si="24"/>
        <v>42069.473946759266</v>
      </c>
    </row>
    <row r="217" spans="1:20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9"/>
        <v>2.2727272727272726E-3</v>
      </c>
      <c r="P217" s="4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23"/>
        <v>42375.063449074078</v>
      </c>
      <c r="T217" s="13">
        <f t="shared" si="24"/>
        <v>42417.832638888889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9"/>
        <v>0.55698440000000005</v>
      </c>
      <c r="P218" s="4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3">
        <f t="shared" si="23"/>
        <v>42066.792094907411</v>
      </c>
      <c r="T218" s="13">
        <f t="shared" si="24"/>
        <v>42116.750428240739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9"/>
        <v>0.11942999999999999</v>
      </c>
      <c r="P219" s="4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3">
        <f t="shared" si="23"/>
        <v>41970.473946759266</v>
      </c>
      <c r="T219" s="13">
        <f t="shared" si="24"/>
        <v>42001.473946759266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9"/>
        <v>0.02</v>
      </c>
      <c r="P220" s="4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23"/>
        <v>42079.461678240747</v>
      </c>
      <c r="T220" s="13">
        <f t="shared" si="24"/>
        <v>42139.461678240747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9"/>
        <v>0.17630000000000001</v>
      </c>
      <c r="P221" s="4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3">
        <f t="shared" si="23"/>
        <v>42429.16001157408</v>
      </c>
      <c r="T221" s="13">
        <f t="shared" si="24"/>
        <v>42461.124305555561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9"/>
        <v>7.1999999999999998E-3</v>
      </c>
      <c r="P222" s="4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23"/>
        <v>42195.477199074077</v>
      </c>
      <c r="T222" s="13">
        <f t="shared" si="24"/>
        <v>42236.67083333333</v>
      </c>
    </row>
    <row r="223" spans="1:20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9"/>
        <v>0</v>
      </c>
      <c r="P223" s="4" t="str">
        <f t="shared" si="20"/>
        <v>0</v>
      </c>
      <c r="Q223" t="str">
        <f t="shared" si="21"/>
        <v>film &amp; video</v>
      </c>
      <c r="R223" t="str">
        <f t="shared" si="22"/>
        <v>drama</v>
      </c>
      <c r="S223" s="13">
        <f t="shared" si="23"/>
        <v>42031.670879629637</v>
      </c>
      <c r="T223" s="13">
        <f t="shared" si="24"/>
        <v>42091.629212962966</v>
      </c>
    </row>
    <row r="224" spans="1:20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9"/>
        <v>0.13</v>
      </c>
      <c r="P224" s="4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23"/>
        <v>42031.603217592594</v>
      </c>
      <c r="T224" s="13">
        <f t="shared" si="24"/>
        <v>42089.943749999999</v>
      </c>
    </row>
    <row r="225" spans="1:20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9"/>
        <v>0</v>
      </c>
      <c r="P225" s="4" t="str">
        <f t="shared" si="20"/>
        <v>0</v>
      </c>
      <c r="Q225" t="str">
        <f t="shared" si="21"/>
        <v>film &amp; video</v>
      </c>
      <c r="R225" t="str">
        <f t="shared" si="22"/>
        <v>drama</v>
      </c>
      <c r="S225" s="13">
        <f t="shared" si="23"/>
        <v>42481.881365740745</v>
      </c>
      <c r="T225" s="13">
        <f t="shared" si="24"/>
        <v>42511.878472222226</v>
      </c>
    </row>
    <row r="226" spans="1:20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9"/>
        <v>0</v>
      </c>
      <c r="P226" s="4" t="str">
        <f t="shared" si="20"/>
        <v>0</v>
      </c>
      <c r="Q226" t="str">
        <f t="shared" si="21"/>
        <v>film &amp; video</v>
      </c>
      <c r="R226" t="str">
        <f t="shared" si="22"/>
        <v>drama</v>
      </c>
      <c r="S226" s="13">
        <f t="shared" si="23"/>
        <v>42135.068587962967</v>
      </c>
      <c r="T226" s="13">
        <f t="shared" si="24"/>
        <v>42195.068587962967</v>
      </c>
    </row>
    <row r="227" spans="1:20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9"/>
        <v>0</v>
      </c>
      <c r="P227" s="4" t="str">
        <f t="shared" si="20"/>
        <v>0</v>
      </c>
      <c r="Q227" t="str">
        <f t="shared" si="21"/>
        <v>film &amp; video</v>
      </c>
      <c r="R227" t="str">
        <f t="shared" si="22"/>
        <v>drama</v>
      </c>
      <c r="S227" s="13">
        <f t="shared" si="23"/>
        <v>42438.794606481482</v>
      </c>
      <c r="T227" s="13">
        <f t="shared" si="24"/>
        <v>42468.752939814818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9"/>
        <v>8.6206896551724137E-3</v>
      </c>
      <c r="P228" s="4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23"/>
        <v>42106.499351851853</v>
      </c>
      <c r="T228" s="13">
        <f t="shared" si="24"/>
        <v>42155.228472222225</v>
      </c>
    </row>
    <row r="229" spans="1:20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9"/>
        <v>0</v>
      </c>
      <c r="P229" s="4" t="str">
        <f t="shared" si="20"/>
        <v>0</v>
      </c>
      <c r="Q229" t="str">
        <f t="shared" si="21"/>
        <v>film &amp; video</v>
      </c>
      <c r="R229" t="str">
        <f t="shared" si="22"/>
        <v>drama</v>
      </c>
      <c r="S229" s="13">
        <f t="shared" si="23"/>
        <v>42164.727326388893</v>
      </c>
      <c r="T229" s="13">
        <f t="shared" si="24"/>
        <v>42194.727326388893</v>
      </c>
    </row>
    <row r="230" spans="1:20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9"/>
        <v>0</v>
      </c>
      <c r="P230" s="4" t="str">
        <f t="shared" si="20"/>
        <v>0</v>
      </c>
      <c r="Q230" t="str">
        <f t="shared" si="21"/>
        <v>film &amp; video</v>
      </c>
      <c r="R230" t="str">
        <f t="shared" si="22"/>
        <v>drama</v>
      </c>
      <c r="S230" s="13">
        <f t="shared" si="23"/>
        <v>42096.519733796296</v>
      </c>
      <c r="T230" s="13">
        <f t="shared" si="24"/>
        <v>42156.519733796296</v>
      </c>
    </row>
    <row r="231" spans="1:20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9"/>
        <v>0</v>
      </c>
      <c r="P231" s="4" t="str">
        <f t="shared" si="20"/>
        <v>0</v>
      </c>
      <c r="Q231" t="str">
        <f t="shared" si="21"/>
        <v>film &amp; video</v>
      </c>
      <c r="R231" t="str">
        <f t="shared" si="22"/>
        <v>drama</v>
      </c>
      <c r="S231" s="13">
        <f t="shared" si="23"/>
        <v>42383.767326388894</v>
      </c>
      <c r="T231" s="13">
        <f t="shared" si="24"/>
        <v>42413.767326388894</v>
      </c>
    </row>
    <row r="232" spans="1:20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9"/>
        <v>4.0000000000000001E-3</v>
      </c>
      <c r="P232" s="4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23"/>
        <v>42129.610543981478</v>
      </c>
      <c r="T232" s="13">
        <f t="shared" si="24"/>
        <v>42159.610543981478</v>
      </c>
    </row>
    <row r="233" spans="1:20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9"/>
        <v>0</v>
      </c>
      <c r="P233" s="4" t="str">
        <f t="shared" si="20"/>
        <v>0</v>
      </c>
      <c r="Q233" t="str">
        <f t="shared" si="21"/>
        <v>film &amp; video</v>
      </c>
      <c r="R233" t="str">
        <f t="shared" si="22"/>
        <v>drama</v>
      </c>
      <c r="S233" s="13">
        <f t="shared" si="23"/>
        <v>42341.792256944449</v>
      </c>
      <c r="T233" s="13">
        <f t="shared" si="24"/>
        <v>42371.792256944449</v>
      </c>
    </row>
    <row r="234" spans="1:20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9"/>
        <v>2.75E-2</v>
      </c>
      <c r="P234" s="4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3">
        <f t="shared" si="23"/>
        <v>42032.659097222226</v>
      </c>
      <c r="T234" s="13">
        <f t="shared" si="24"/>
        <v>42062.659097222226</v>
      </c>
    </row>
    <row r="235" spans="1:20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9"/>
        <v>0</v>
      </c>
      <c r="P235" s="4" t="str">
        <f t="shared" si="20"/>
        <v>0</v>
      </c>
      <c r="Q235" t="str">
        <f t="shared" si="21"/>
        <v>film &amp; video</v>
      </c>
      <c r="R235" t="str">
        <f t="shared" si="22"/>
        <v>drama</v>
      </c>
      <c r="S235" s="13">
        <f t="shared" si="23"/>
        <v>42612.745046296295</v>
      </c>
      <c r="T235" s="13">
        <f t="shared" si="24"/>
        <v>42642.745046296295</v>
      </c>
    </row>
    <row r="236" spans="1:20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9"/>
        <v>0.40100000000000002</v>
      </c>
      <c r="P236" s="4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23"/>
        <v>42135.868738425932</v>
      </c>
      <c r="T236" s="13">
        <f t="shared" si="24"/>
        <v>42175.868738425932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9"/>
        <v>0</v>
      </c>
      <c r="P237" s="4" t="str">
        <f t="shared" si="20"/>
        <v>0</v>
      </c>
      <c r="Q237" t="str">
        <f t="shared" si="21"/>
        <v>film &amp; video</v>
      </c>
      <c r="R237" t="str">
        <f t="shared" si="22"/>
        <v>drama</v>
      </c>
      <c r="S237" s="13">
        <f t="shared" si="23"/>
        <v>42164.74186342593</v>
      </c>
      <c r="T237" s="13">
        <f t="shared" si="24"/>
        <v>42194.74186342593</v>
      </c>
    </row>
    <row r="238" spans="1:20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9"/>
        <v>0</v>
      </c>
      <c r="P238" s="4" t="str">
        <f t="shared" si="20"/>
        <v>0</v>
      </c>
      <c r="Q238" t="str">
        <f t="shared" si="21"/>
        <v>film &amp; video</v>
      </c>
      <c r="R238" t="str">
        <f t="shared" si="22"/>
        <v>drama</v>
      </c>
      <c r="S238" s="13">
        <f t="shared" si="23"/>
        <v>42320.917812499996</v>
      </c>
      <c r="T238" s="13">
        <f t="shared" si="24"/>
        <v>42373.833333333336</v>
      </c>
    </row>
    <row r="239" spans="1:20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9"/>
        <v>3.3333333333333335E-3</v>
      </c>
      <c r="P239" s="4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23"/>
        <v>42377.410520833335</v>
      </c>
      <c r="T239" s="13">
        <f t="shared" si="24"/>
        <v>42437.410520833335</v>
      </c>
    </row>
    <row r="240" spans="1:20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9"/>
        <v>0</v>
      </c>
      <c r="P240" s="4" t="str">
        <f t="shared" si="20"/>
        <v>0</v>
      </c>
      <c r="Q240" t="str">
        <f t="shared" si="21"/>
        <v>film &amp; video</v>
      </c>
      <c r="R240" t="str">
        <f t="shared" si="22"/>
        <v>drama</v>
      </c>
      <c r="S240" s="13">
        <f t="shared" si="23"/>
        <v>42713.79583333333</v>
      </c>
      <c r="T240" s="13">
        <f t="shared" si="24"/>
        <v>42734.208333333336</v>
      </c>
    </row>
    <row r="241" spans="1:20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9"/>
        <v>0.25</v>
      </c>
      <c r="P241" s="4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23"/>
        <v>42296.94363425926</v>
      </c>
      <c r="T241" s="13">
        <f t="shared" si="24"/>
        <v>42316.333333333336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9"/>
        <v>1.0763413333333334</v>
      </c>
      <c r="P242" s="4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3">
        <f t="shared" si="23"/>
        <v>41354.541793981487</v>
      </c>
      <c r="T242" s="13">
        <f t="shared" si="24"/>
        <v>41399.541793981487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9"/>
        <v>1.1263736263736264</v>
      </c>
      <c r="P243" s="4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3">
        <f t="shared" si="23"/>
        <v>41949.5312962963</v>
      </c>
      <c r="T243" s="13">
        <f t="shared" si="24"/>
        <v>41994.5312962963</v>
      </c>
    </row>
    <row r="244" spans="1:20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9"/>
        <v>1.1346153846153846</v>
      </c>
      <c r="P244" s="4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3">
        <f t="shared" si="23"/>
        <v>40862.326273148152</v>
      </c>
      <c r="T244" s="13">
        <f t="shared" si="24"/>
        <v>40897.326273148152</v>
      </c>
    </row>
    <row r="245" spans="1:20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9"/>
        <v>1.0259199999999999</v>
      </c>
      <c r="P245" s="4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3">
        <f t="shared" si="23"/>
        <v>41661.880833333336</v>
      </c>
      <c r="T245" s="13">
        <f t="shared" si="24"/>
        <v>41691.880833333336</v>
      </c>
    </row>
    <row r="246" spans="1:20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9"/>
        <v>1.1375714285714287</v>
      </c>
      <c r="P246" s="4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3">
        <f t="shared" si="23"/>
        <v>40213.15693287037</v>
      </c>
      <c r="T246" s="13">
        <f t="shared" si="24"/>
        <v>40253.129166666666</v>
      </c>
    </row>
    <row r="247" spans="1:20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9"/>
        <v>1.0371999999999999</v>
      </c>
      <c r="P247" s="4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3">
        <f t="shared" si="23"/>
        <v>41106.886400462965</v>
      </c>
      <c r="T247" s="13">
        <f t="shared" si="24"/>
        <v>41136.886400462965</v>
      </c>
    </row>
    <row r="248" spans="1:20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9"/>
        <v>3.0546000000000002</v>
      </c>
      <c r="P248" s="4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3">
        <f t="shared" si="23"/>
        <v>40480.196817129632</v>
      </c>
      <c r="T248" s="13">
        <f t="shared" si="24"/>
        <v>40530.238483796296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9"/>
        <v>1.341</v>
      </c>
      <c r="P249" s="4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3">
        <f t="shared" si="23"/>
        <v>40430.437662037039</v>
      </c>
      <c r="T249" s="13">
        <f t="shared" si="24"/>
        <v>40466.98541666667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9"/>
        <v>1.0133294117647058</v>
      </c>
      <c r="P250" s="4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3">
        <f t="shared" si="23"/>
        <v>40870.60774305556</v>
      </c>
      <c r="T250" s="13">
        <f t="shared" si="24"/>
        <v>40915.60774305556</v>
      </c>
    </row>
    <row r="251" spans="1:20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9"/>
        <v>1.1292</v>
      </c>
      <c r="P251" s="4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3">
        <f t="shared" si="23"/>
        <v>40332.75717592593</v>
      </c>
      <c r="T251" s="13">
        <f t="shared" si="24"/>
        <v>40412.569444444445</v>
      </c>
    </row>
    <row r="252" spans="1:20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9"/>
        <v>1.0558333333333334</v>
      </c>
      <c r="P252" s="4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3">
        <f t="shared" si="23"/>
        <v>41401.399201388893</v>
      </c>
      <c r="T252" s="13">
        <f t="shared" si="24"/>
        <v>41431.399201388893</v>
      </c>
    </row>
    <row r="253" spans="1:20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9"/>
        <v>1.2557142857142858</v>
      </c>
      <c r="P253" s="4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3">
        <f t="shared" si="23"/>
        <v>41013.62090277778</v>
      </c>
      <c r="T253" s="13">
        <f t="shared" si="24"/>
        <v>41045.625</v>
      </c>
    </row>
    <row r="254" spans="1:20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9"/>
        <v>1.8455999999999999</v>
      </c>
      <c r="P254" s="4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3">
        <f t="shared" si="23"/>
        <v>40266.496041666673</v>
      </c>
      <c r="T254" s="13">
        <f t="shared" si="24"/>
        <v>40329.999305555561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9"/>
        <v>1.0073333333333334</v>
      </c>
      <c r="P255" s="4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3">
        <f t="shared" si="23"/>
        <v>40924.484201388892</v>
      </c>
      <c r="T255" s="13">
        <f t="shared" si="24"/>
        <v>40954.484201388892</v>
      </c>
    </row>
    <row r="256" spans="1:20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9"/>
        <v>1.1694724999999999</v>
      </c>
      <c r="P256" s="4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3">
        <f t="shared" si="23"/>
        <v>42263.785995370366</v>
      </c>
      <c r="T256" s="13">
        <f t="shared" si="24"/>
        <v>42293.916666666664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9"/>
        <v>1.0673325</v>
      </c>
      <c r="P257" s="4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3">
        <f t="shared" si="23"/>
        <v>40588.359745370377</v>
      </c>
      <c r="T257" s="13">
        <f t="shared" si="24"/>
        <v>40618.318078703705</v>
      </c>
    </row>
    <row r="258" spans="1:20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9"/>
        <v>1.391</v>
      </c>
      <c r="P258" s="4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3">
        <f t="shared" si="23"/>
        <v>41319.602627314816</v>
      </c>
      <c r="T258" s="13">
        <f t="shared" si="24"/>
        <v>41349.602627314816</v>
      </c>
    </row>
    <row r="259" spans="1:20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5">E259/D259</f>
        <v>1.0672648571428571</v>
      </c>
      <c r="P259" s="4">
        <f t="shared" ref="P259:P322" si="26">IF(L259=0, "0", E259/L259)</f>
        <v>66.70405357142856</v>
      </c>
      <c r="Q259" t="str">
        <f t="shared" ref="Q259:Q322" si="27">LEFT(N259, FIND("/", N259)-1)</f>
        <v>film &amp; video</v>
      </c>
      <c r="R259" t="str">
        <f t="shared" ref="R259:R322" si="28">RIGHT(N259, LEN(N259)-FIND("/", N259))</f>
        <v>documentary</v>
      </c>
      <c r="S259" s="13">
        <f t="shared" ref="S259:S322" si="29">(((J259/60)/60)/24)+DATE(1970,1,1)+(-4/24)</f>
        <v>42479.460208333338</v>
      </c>
      <c r="T259" s="13">
        <f t="shared" ref="T259:T322" si="30">(((I259/60)/60)/24)+DATE(1970,1,1)+(-4/24)</f>
        <v>42509.460208333338</v>
      </c>
    </row>
    <row r="260" spans="1:20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5"/>
        <v>1.9114</v>
      </c>
      <c r="P260" s="4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3">
        <f t="shared" si="29"/>
        <v>40681.885023148148</v>
      </c>
      <c r="T260" s="13">
        <f t="shared" si="30"/>
        <v>40711.885023148148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5"/>
        <v>1.3193789333333332</v>
      </c>
      <c r="P261" s="4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3">
        <f t="shared" si="29"/>
        <v>42072.571400462963</v>
      </c>
      <c r="T261" s="13">
        <f t="shared" si="30"/>
        <v>42102.571400462963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5"/>
        <v>1.0640000000000001</v>
      </c>
      <c r="P262" s="4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3">
        <f t="shared" si="29"/>
        <v>40330.588877314818</v>
      </c>
      <c r="T262" s="13">
        <f t="shared" si="30"/>
        <v>40376.249305555561</v>
      </c>
    </row>
    <row r="263" spans="1:20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5"/>
        <v>1.0740000000000001</v>
      </c>
      <c r="P263" s="4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3">
        <f t="shared" si="29"/>
        <v>41017.7187962963</v>
      </c>
      <c r="T263" s="13">
        <f t="shared" si="30"/>
        <v>41067.454861111117</v>
      </c>
    </row>
    <row r="264" spans="1:20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5"/>
        <v>2.4</v>
      </c>
      <c r="P264" s="4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3">
        <f t="shared" si="29"/>
        <v>40555.081342592595</v>
      </c>
      <c r="T264" s="13">
        <f t="shared" si="30"/>
        <v>40600.081342592595</v>
      </c>
    </row>
    <row r="265" spans="1:20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5"/>
        <v>1.1808107999999999</v>
      </c>
      <c r="P265" s="4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3">
        <f t="shared" si="29"/>
        <v>41149.788124999999</v>
      </c>
      <c r="T265" s="13">
        <f t="shared" si="30"/>
        <v>41179.788124999999</v>
      </c>
    </row>
    <row r="266" spans="1:20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5"/>
        <v>1.1819999999999999</v>
      </c>
      <c r="P266" s="4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3">
        <f t="shared" si="29"/>
        <v>41010.453645833339</v>
      </c>
      <c r="T266" s="13">
        <f t="shared" si="30"/>
        <v>41040.453645833339</v>
      </c>
    </row>
    <row r="267" spans="1:20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5"/>
        <v>1.111</v>
      </c>
      <c r="P267" s="4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3">
        <f t="shared" si="29"/>
        <v>40267.079050925924</v>
      </c>
      <c r="T267" s="13">
        <f t="shared" si="30"/>
        <v>40308.677777777782</v>
      </c>
    </row>
    <row r="268" spans="1:20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5"/>
        <v>1.4550000000000001</v>
      </c>
      <c r="P268" s="4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3">
        <f t="shared" si="29"/>
        <v>40205.008182870377</v>
      </c>
      <c r="T268" s="13">
        <f t="shared" si="30"/>
        <v>40290.993750000001</v>
      </c>
    </row>
    <row r="269" spans="1:20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5"/>
        <v>1.3162883248730965</v>
      </c>
      <c r="P269" s="4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3">
        <f t="shared" si="29"/>
        <v>41785.285868055558</v>
      </c>
      <c r="T269" s="13">
        <f t="shared" si="30"/>
        <v>41815.285868055558</v>
      </c>
    </row>
    <row r="270" spans="1:20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5"/>
        <v>1.1140000000000001</v>
      </c>
      <c r="P270" s="4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3">
        <f t="shared" si="29"/>
        <v>40808.985856481486</v>
      </c>
      <c r="T270" s="13">
        <f t="shared" si="30"/>
        <v>40854.02752314815</v>
      </c>
    </row>
    <row r="271" spans="1:20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5"/>
        <v>1.4723377</v>
      </c>
      <c r="P271" s="4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3">
        <f t="shared" si="29"/>
        <v>42758.030347222222</v>
      </c>
      <c r="T271" s="13">
        <f t="shared" si="30"/>
        <v>42788.030347222222</v>
      </c>
    </row>
    <row r="272" spans="1:20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5"/>
        <v>1.5260869565217392</v>
      </c>
      <c r="P272" s="4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3">
        <f t="shared" si="29"/>
        <v>40637.699884259258</v>
      </c>
      <c r="T272" s="13">
        <f t="shared" si="30"/>
        <v>40688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5"/>
        <v>1.0468</v>
      </c>
      <c r="P273" s="4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3">
        <f t="shared" si="29"/>
        <v>41611.933576388896</v>
      </c>
      <c r="T273" s="13">
        <f t="shared" si="30"/>
        <v>41641.166666666672</v>
      </c>
    </row>
    <row r="274" spans="1:20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5"/>
        <v>1.7743366666666667</v>
      </c>
      <c r="P274" s="4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3">
        <f t="shared" si="29"/>
        <v>40235.73369212963</v>
      </c>
      <c r="T274" s="13">
        <f t="shared" si="30"/>
        <v>40296.617361111115</v>
      </c>
    </row>
    <row r="275" spans="1:20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5"/>
        <v>1.077758</v>
      </c>
      <c r="P275" s="4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3">
        <f t="shared" si="29"/>
        <v>40697.331782407411</v>
      </c>
      <c r="T275" s="13">
        <f t="shared" si="30"/>
        <v>40727.331782407411</v>
      </c>
    </row>
    <row r="276" spans="1:20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5"/>
        <v>1.56</v>
      </c>
      <c r="P276" s="4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3">
        <f t="shared" si="29"/>
        <v>40969.745706018519</v>
      </c>
      <c r="T276" s="13">
        <f t="shared" si="30"/>
        <v>41004.124305555561</v>
      </c>
    </row>
    <row r="277" spans="1:20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5"/>
        <v>1.08395</v>
      </c>
      <c r="P277" s="4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3">
        <f t="shared" si="29"/>
        <v>41192.865347222229</v>
      </c>
      <c r="T277" s="13">
        <f t="shared" si="30"/>
        <v>41222.907013888893</v>
      </c>
    </row>
    <row r="278" spans="1:20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5"/>
        <v>1.476</v>
      </c>
      <c r="P278" s="4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3">
        <f t="shared" si="29"/>
        <v>40966.915208333332</v>
      </c>
      <c r="T278" s="13">
        <f t="shared" si="30"/>
        <v>41026.873541666668</v>
      </c>
    </row>
    <row r="279" spans="1:20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5"/>
        <v>1.1038153846153846</v>
      </c>
      <c r="P279" s="4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3">
        <f t="shared" si="29"/>
        <v>42117.724756944452</v>
      </c>
      <c r="T279" s="13">
        <f t="shared" si="30"/>
        <v>42147.724756944452</v>
      </c>
    </row>
    <row r="280" spans="1:20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5"/>
        <v>1.5034814814814814</v>
      </c>
      <c r="P280" s="4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3">
        <f t="shared" si="29"/>
        <v>41163.874293981484</v>
      </c>
      <c r="T280" s="13">
        <f t="shared" si="30"/>
        <v>41193.874293981484</v>
      </c>
    </row>
    <row r="281" spans="1:20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5"/>
        <v>1.5731829411764706</v>
      </c>
      <c r="P281" s="4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3">
        <f t="shared" si="29"/>
        <v>42759.077500000007</v>
      </c>
      <c r="T281" s="13">
        <f t="shared" si="30"/>
        <v>42792.917361111111</v>
      </c>
    </row>
    <row r="282" spans="1:20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5"/>
        <v>1.5614399999999999</v>
      </c>
      <c r="P282" s="4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3">
        <f t="shared" si="29"/>
        <v>41744.424016203702</v>
      </c>
      <c r="T282" s="13">
        <f t="shared" si="30"/>
        <v>41789.424016203702</v>
      </c>
    </row>
    <row r="283" spans="1:20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5"/>
        <v>1.2058763636363636</v>
      </c>
      <c r="P283" s="4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3">
        <f t="shared" si="29"/>
        <v>39949.996678240743</v>
      </c>
      <c r="T283" s="13">
        <f t="shared" si="30"/>
        <v>40035.643055555556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5"/>
        <v>1.0118888888888888</v>
      </c>
      <c r="P284" s="4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3">
        <f t="shared" si="29"/>
        <v>40194.753379629634</v>
      </c>
      <c r="T284" s="13">
        <f t="shared" si="30"/>
        <v>40231.75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5"/>
        <v>1.142725</v>
      </c>
      <c r="P285" s="4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3">
        <f t="shared" si="29"/>
        <v>40675.543333333335</v>
      </c>
      <c r="T285" s="13">
        <f t="shared" si="30"/>
        <v>40695.040972222225</v>
      </c>
    </row>
    <row r="286" spans="1:20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5"/>
        <v>1.0462615</v>
      </c>
      <c r="P286" s="4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3">
        <f t="shared" si="29"/>
        <v>40904.571527777778</v>
      </c>
      <c r="T286" s="13">
        <f t="shared" si="30"/>
        <v>40929.571527777778</v>
      </c>
    </row>
    <row r="287" spans="1:20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5"/>
        <v>2.2882507142857142</v>
      </c>
      <c r="P287" s="4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3">
        <f t="shared" si="29"/>
        <v>41506.589444444449</v>
      </c>
      <c r="T287" s="13">
        <f t="shared" si="30"/>
        <v>41536.589444444449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5"/>
        <v>1.0915333333333332</v>
      </c>
      <c r="P288" s="4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3">
        <f t="shared" si="29"/>
        <v>41313.649583333332</v>
      </c>
      <c r="T288" s="13">
        <f t="shared" si="30"/>
        <v>41358.607916666668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5"/>
        <v>1.7629999999999999</v>
      </c>
      <c r="P289" s="4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3">
        <f t="shared" si="29"/>
        <v>41184.111319444448</v>
      </c>
      <c r="T289" s="13">
        <f t="shared" si="30"/>
        <v>41215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5"/>
        <v>1.0321061999999999</v>
      </c>
      <c r="P290" s="4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3">
        <f t="shared" si="29"/>
        <v>41051.002233796295</v>
      </c>
      <c r="T290" s="13">
        <f t="shared" si="30"/>
        <v>41086.002233796295</v>
      </c>
    </row>
    <row r="291" spans="1:20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5"/>
        <v>1.0482</v>
      </c>
      <c r="P291" s="4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3">
        <f t="shared" si="29"/>
        <v>41550.28974537037</v>
      </c>
      <c r="T291" s="13">
        <f t="shared" si="30"/>
        <v>41580.28974537037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5"/>
        <v>1.0668444444444445</v>
      </c>
      <c r="P292" s="4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3">
        <f t="shared" si="29"/>
        <v>40526.202511574076</v>
      </c>
      <c r="T292" s="13">
        <f t="shared" si="30"/>
        <v>40576.165972222225</v>
      </c>
    </row>
    <row r="293" spans="1:20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5"/>
        <v>1.2001999999999999</v>
      </c>
      <c r="P293" s="4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3">
        <f t="shared" si="29"/>
        <v>41376.602384259262</v>
      </c>
      <c r="T293" s="13">
        <f t="shared" si="30"/>
        <v>41394.834027777782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5"/>
        <v>1.0150693333333334</v>
      </c>
      <c r="P294" s="4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3">
        <f t="shared" si="29"/>
        <v>40812.636562500003</v>
      </c>
      <c r="T294" s="13">
        <f t="shared" si="30"/>
        <v>40844.999305555561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5"/>
        <v>1.0138461538461538</v>
      </c>
      <c r="P295" s="4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3">
        <f t="shared" si="29"/>
        <v>41719.501319444447</v>
      </c>
      <c r="T295" s="13">
        <f t="shared" si="30"/>
        <v>41749.501319444447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5"/>
        <v>1</v>
      </c>
      <c r="P296" s="4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9"/>
        <v>40342.917754629634</v>
      </c>
      <c r="T296" s="13">
        <f t="shared" si="30"/>
        <v>40378.5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5"/>
        <v>1.3310911999999999</v>
      </c>
      <c r="P297" s="4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3">
        <f t="shared" si="29"/>
        <v>41518.838067129633</v>
      </c>
      <c r="T297" s="13">
        <f t="shared" si="30"/>
        <v>41578.833333333336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5"/>
        <v>1.187262</v>
      </c>
      <c r="P298" s="4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3">
        <f t="shared" si="29"/>
        <v>41134.308831018519</v>
      </c>
      <c r="T298" s="13">
        <f t="shared" si="30"/>
        <v>41159.308831018519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5"/>
        <v>1.0064</v>
      </c>
      <c r="P299" s="4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3">
        <f t="shared" si="29"/>
        <v>42089.561354166675</v>
      </c>
      <c r="T299" s="13">
        <f t="shared" si="30"/>
        <v>42124.999305555561</v>
      </c>
    </row>
    <row r="300" spans="1:20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5"/>
        <v>1.089324126984127</v>
      </c>
      <c r="P300" s="4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3">
        <f t="shared" si="29"/>
        <v>41709.296851851854</v>
      </c>
      <c r="T300" s="13">
        <f t="shared" si="30"/>
        <v>41768.708333333336</v>
      </c>
    </row>
    <row r="301" spans="1:20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5"/>
        <v>1.789525</v>
      </c>
      <c r="P301" s="4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3">
        <f t="shared" si="29"/>
        <v>40469.058564814819</v>
      </c>
      <c r="T301" s="13">
        <f t="shared" si="30"/>
        <v>40499.100231481483</v>
      </c>
    </row>
    <row r="302" spans="1:20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5"/>
        <v>1.0172264</v>
      </c>
      <c r="P302" s="4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3">
        <f t="shared" si="29"/>
        <v>40626.793263888889</v>
      </c>
      <c r="T302" s="13">
        <f t="shared" si="30"/>
        <v>40657.793263888889</v>
      </c>
    </row>
    <row r="303" spans="1:20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5"/>
        <v>1.1873499999999999</v>
      </c>
      <c r="P303" s="4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3">
        <f t="shared" si="29"/>
        <v>41312.571006944447</v>
      </c>
      <c r="T303" s="13">
        <f t="shared" si="30"/>
        <v>41352.529340277782</v>
      </c>
    </row>
    <row r="304" spans="1:20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5"/>
        <v>1.0045999999999999</v>
      </c>
      <c r="P304" s="4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3">
        <f t="shared" si="29"/>
        <v>40933.690254629633</v>
      </c>
      <c r="T304" s="13">
        <f t="shared" si="30"/>
        <v>40963.690254629633</v>
      </c>
    </row>
    <row r="305" spans="1:20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5"/>
        <v>1.3746666666666667</v>
      </c>
      <c r="P305" s="4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3">
        <f t="shared" si="29"/>
        <v>41031.904467592598</v>
      </c>
      <c r="T305" s="13">
        <f t="shared" si="30"/>
        <v>41061.904467592598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5"/>
        <v>2.3164705882352941</v>
      </c>
      <c r="P306" s="4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3">
        <f t="shared" si="29"/>
        <v>41113.928206018521</v>
      </c>
      <c r="T306" s="13">
        <f t="shared" si="30"/>
        <v>41152.916666666672</v>
      </c>
    </row>
    <row r="307" spans="1:20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5"/>
        <v>1.3033333333333332</v>
      </c>
      <c r="P307" s="4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3">
        <f t="shared" si="29"/>
        <v>40948.463530092595</v>
      </c>
      <c r="T307" s="13">
        <f t="shared" si="30"/>
        <v>40978.463530092595</v>
      </c>
    </row>
    <row r="308" spans="1:20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5"/>
        <v>2.9289999999999998</v>
      </c>
      <c r="P308" s="4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3">
        <f t="shared" si="29"/>
        <v>41333.670520833337</v>
      </c>
      <c r="T308" s="13">
        <f t="shared" si="30"/>
        <v>41353.628854166673</v>
      </c>
    </row>
    <row r="309" spans="1:20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5"/>
        <v>1.1131818181818183</v>
      </c>
      <c r="P309" s="4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3">
        <f t="shared" si="29"/>
        <v>41282.777789351851</v>
      </c>
      <c r="T309" s="13">
        <f t="shared" si="30"/>
        <v>41312.777789351851</v>
      </c>
    </row>
    <row r="310" spans="1:20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5"/>
        <v>1.0556666666666668</v>
      </c>
      <c r="P310" s="4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3">
        <f t="shared" si="29"/>
        <v>40567.52789351852</v>
      </c>
      <c r="T310" s="13">
        <f t="shared" si="30"/>
        <v>40612.52789351852</v>
      </c>
    </row>
    <row r="311" spans="1:20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5"/>
        <v>1.1894444444444445</v>
      </c>
      <c r="P311" s="4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3">
        <f t="shared" si="29"/>
        <v>41134.58488425926</v>
      </c>
      <c r="T311" s="13">
        <f t="shared" si="30"/>
        <v>41155.58488425926</v>
      </c>
    </row>
    <row r="312" spans="1:20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5"/>
        <v>1.04129</v>
      </c>
      <c r="P312" s="4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3">
        <f t="shared" si="29"/>
        <v>40821.016469907408</v>
      </c>
      <c r="T312" s="13">
        <f t="shared" si="30"/>
        <v>40835.916666666672</v>
      </c>
    </row>
    <row r="313" spans="1:20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5"/>
        <v>1.0410165</v>
      </c>
      <c r="P313" s="4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3">
        <f t="shared" si="29"/>
        <v>40868.053148148152</v>
      </c>
      <c r="T313" s="13">
        <f t="shared" si="30"/>
        <v>40909.165972222225</v>
      </c>
    </row>
    <row r="314" spans="1:20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5"/>
        <v>1.1187499999999999</v>
      </c>
      <c r="P314" s="4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3">
        <f t="shared" si="29"/>
        <v>41348.711018518523</v>
      </c>
      <c r="T314" s="13">
        <f t="shared" si="30"/>
        <v>41378.711018518523</v>
      </c>
    </row>
    <row r="315" spans="1:20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5"/>
        <v>1.0473529411764706</v>
      </c>
      <c r="P315" s="4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3">
        <f t="shared" si="29"/>
        <v>40357.061273148152</v>
      </c>
      <c r="T315" s="13">
        <f t="shared" si="30"/>
        <v>40401.499305555561</v>
      </c>
    </row>
    <row r="316" spans="1:20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5"/>
        <v>3.8515000000000001</v>
      </c>
      <c r="P316" s="4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3">
        <f t="shared" si="29"/>
        <v>41304.666527777779</v>
      </c>
      <c r="T316" s="13">
        <f t="shared" si="30"/>
        <v>41334.666527777779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5"/>
        <v>1.01248</v>
      </c>
      <c r="P317" s="4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3">
        <f t="shared" si="29"/>
        <v>41113.605717592596</v>
      </c>
      <c r="T317" s="13">
        <f t="shared" si="30"/>
        <v>41143.605717592596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5"/>
        <v>1.1377333333333333</v>
      </c>
      <c r="P318" s="4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3">
        <f t="shared" si="29"/>
        <v>41950.756909722222</v>
      </c>
      <c r="T318" s="13">
        <f t="shared" si="30"/>
        <v>41984.040972222225</v>
      </c>
    </row>
    <row r="319" spans="1:20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5"/>
        <v>1.0080333333333333</v>
      </c>
      <c r="P319" s="4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3">
        <f t="shared" si="29"/>
        <v>41589.51021990741</v>
      </c>
      <c r="T319" s="13">
        <f t="shared" si="30"/>
        <v>41619.51021990741</v>
      </c>
    </row>
    <row r="320" spans="1:20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5"/>
        <v>2.8332000000000002</v>
      </c>
      <c r="P320" s="4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3">
        <f t="shared" si="29"/>
        <v>41329.872118055559</v>
      </c>
      <c r="T320" s="13">
        <f t="shared" si="30"/>
        <v>41359.830451388894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5"/>
        <v>1.1268</v>
      </c>
      <c r="P321" s="4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3">
        <f t="shared" si="29"/>
        <v>40123.671631944446</v>
      </c>
      <c r="T321" s="13">
        <f t="shared" si="30"/>
        <v>40211.165972222225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5"/>
        <v>1.0658000000000001</v>
      </c>
      <c r="P322" s="4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3">
        <f t="shared" si="29"/>
        <v>42331.384641203702</v>
      </c>
      <c r="T322" s="13">
        <f t="shared" si="30"/>
        <v>42360.791666666664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1">E323/D323</f>
        <v>1.0266285714285714</v>
      </c>
      <c r="P323" s="4">
        <f t="shared" ref="P323:P386" si="32">IF(L323=0, "0", E323/L323)</f>
        <v>106.62314540059347</v>
      </c>
      <c r="Q323" t="str">
        <f t="shared" ref="Q323:Q386" si="33">LEFT(N323, FIND("/", N323)-1)</f>
        <v>film &amp; video</v>
      </c>
      <c r="R323" t="str">
        <f t="shared" ref="R323:R386" si="34">RIGHT(N323, LEN(N323)-FIND("/", N323))</f>
        <v>documentary</v>
      </c>
      <c r="S323" s="13">
        <f t="shared" ref="S323:S386" si="35">(((J323/60)/60)/24)+DATE(1970,1,1)+(-4/24)</f>
        <v>42647.27993055556</v>
      </c>
      <c r="T323" s="13">
        <f t="shared" ref="T323:T386" si="36">(((I323/60)/60)/24)+DATE(1970,1,1)+(-4/24)</f>
        <v>42682.321597222232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1"/>
        <v>1.0791200000000001</v>
      </c>
      <c r="P324" s="4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3">
        <f t="shared" si="35"/>
        <v>42473.403333333335</v>
      </c>
      <c r="T324" s="13">
        <f t="shared" si="36"/>
        <v>42503.403333333335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1"/>
        <v>1.2307407407407407</v>
      </c>
      <c r="P325" s="4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3">
        <f t="shared" si="35"/>
        <v>42697.154699074075</v>
      </c>
      <c r="T325" s="13">
        <f t="shared" si="36"/>
        <v>42725.165972222225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1"/>
        <v>1.016</v>
      </c>
      <c r="P326" s="4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3">
        <f t="shared" si="35"/>
        <v>42184.459583333337</v>
      </c>
      <c r="T326" s="13">
        <f t="shared" si="36"/>
        <v>42217.459583333337</v>
      </c>
    </row>
    <row r="327" spans="1:20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1"/>
        <v>1.04396</v>
      </c>
      <c r="P327" s="4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3">
        <f t="shared" si="35"/>
        <v>42689.021215277775</v>
      </c>
      <c r="T327" s="13">
        <f t="shared" si="36"/>
        <v>42724.021215277775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1"/>
        <v>1.1292973333333334</v>
      </c>
      <c r="P328" s="4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3">
        <f t="shared" si="35"/>
        <v>42775.148217592599</v>
      </c>
      <c r="T328" s="13">
        <f t="shared" si="36"/>
        <v>42808.789583333339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1"/>
        <v>1.3640000000000001</v>
      </c>
      <c r="P329" s="4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3">
        <f t="shared" si="35"/>
        <v>42058.06862268519</v>
      </c>
      <c r="T329" s="13">
        <f t="shared" si="36"/>
        <v>42085.166666666664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1"/>
        <v>1.036144</v>
      </c>
      <c r="P330" s="4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3">
        <f t="shared" si="35"/>
        <v>42278.779953703706</v>
      </c>
      <c r="T330" s="13">
        <f t="shared" si="36"/>
        <v>42309.000000000007</v>
      </c>
    </row>
    <row r="331" spans="1:20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1"/>
        <v>1.0549999999999999</v>
      </c>
      <c r="P331" s="4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3">
        <f t="shared" si="35"/>
        <v>42291.300081018526</v>
      </c>
      <c r="T331" s="13">
        <f t="shared" si="36"/>
        <v>42315.000000000007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1"/>
        <v>1.0182857142857142</v>
      </c>
      <c r="P332" s="4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3">
        <f t="shared" si="35"/>
        <v>41379.349108796298</v>
      </c>
      <c r="T332" s="13">
        <f t="shared" si="36"/>
        <v>41410.999305555561</v>
      </c>
    </row>
    <row r="333" spans="1:20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1"/>
        <v>1.0660499999999999</v>
      </c>
      <c r="P333" s="4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3">
        <f t="shared" si="35"/>
        <v>42507.41474537037</v>
      </c>
      <c r="T333" s="13">
        <f t="shared" si="36"/>
        <v>42538.41474537037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1"/>
        <v>1.13015</v>
      </c>
      <c r="P334" s="4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3">
        <f t="shared" si="35"/>
        <v>42263.513622685183</v>
      </c>
      <c r="T334" s="13">
        <f t="shared" si="36"/>
        <v>42305.166666666664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1"/>
        <v>1.252275</v>
      </c>
      <c r="P335" s="4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3">
        <f t="shared" si="35"/>
        <v>42437.46980324074</v>
      </c>
      <c r="T335" s="13">
        <f t="shared" si="36"/>
        <v>42467.428136574075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1"/>
        <v>1.0119</v>
      </c>
      <c r="P336" s="4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3">
        <f t="shared" si="35"/>
        <v>42101.515706018523</v>
      </c>
      <c r="T336" s="13">
        <f t="shared" si="36"/>
        <v>42139.625000000007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1"/>
        <v>1.0276470588235294</v>
      </c>
      <c r="P337" s="4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3">
        <f t="shared" si="35"/>
        <v>42101.570775462962</v>
      </c>
      <c r="T337" s="13">
        <f t="shared" si="36"/>
        <v>42132.750000000007</v>
      </c>
    </row>
    <row r="338" spans="1:20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1"/>
        <v>1.1683911999999999</v>
      </c>
      <c r="P338" s="4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3">
        <f t="shared" si="35"/>
        <v>42291.429606481484</v>
      </c>
      <c r="T338" s="13">
        <f t="shared" si="36"/>
        <v>42321.471273148149</v>
      </c>
    </row>
    <row r="339" spans="1:20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1"/>
        <v>1.0116833333333335</v>
      </c>
      <c r="P339" s="4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3">
        <f t="shared" si="35"/>
        <v>42046.961898148154</v>
      </c>
      <c r="T339" s="13">
        <f t="shared" si="36"/>
        <v>42076.920231481483</v>
      </c>
    </row>
    <row r="340" spans="1:20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1"/>
        <v>1.1013360000000001</v>
      </c>
      <c r="P340" s="4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3">
        <f t="shared" si="35"/>
        <v>42559.589004629634</v>
      </c>
      <c r="T340" s="13">
        <f t="shared" si="36"/>
        <v>42615.875000000007</v>
      </c>
    </row>
    <row r="341" spans="1:20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1"/>
        <v>1.0808333333333333</v>
      </c>
      <c r="P341" s="4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3">
        <f t="shared" si="35"/>
        <v>42093.59337962963</v>
      </c>
      <c r="T341" s="13">
        <f t="shared" si="36"/>
        <v>42123.59337962963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1"/>
        <v>1.2502285714285715</v>
      </c>
      <c r="P342" s="4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3">
        <f t="shared" si="35"/>
        <v>42772.50239583334</v>
      </c>
      <c r="T342" s="13">
        <f t="shared" si="36"/>
        <v>42802.708333333336</v>
      </c>
    </row>
    <row r="343" spans="1:20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1"/>
        <v>1.0671428571428572</v>
      </c>
      <c r="P343" s="4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3">
        <f t="shared" si="35"/>
        <v>41894.712939814817</v>
      </c>
      <c r="T343" s="13">
        <f t="shared" si="36"/>
        <v>41912.999305555561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1"/>
        <v>1.0036639999999999</v>
      </c>
      <c r="P344" s="4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3">
        <f t="shared" si="35"/>
        <v>42459.614178240743</v>
      </c>
      <c r="T344" s="13">
        <f t="shared" si="36"/>
        <v>42489.614178240743</v>
      </c>
    </row>
    <row r="345" spans="1:20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1"/>
        <v>1.0202863333333334</v>
      </c>
      <c r="P345" s="4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3">
        <f t="shared" si="35"/>
        <v>41926.571122685185</v>
      </c>
      <c r="T345" s="13">
        <f t="shared" si="36"/>
        <v>41956.958333333336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1"/>
        <v>1.0208358208955224</v>
      </c>
      <c r="P346" s="4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3">
        <f t="shared" si="35"/>
        <v>42111.804328703707</v>
      </c>
      <c r="T346" s="13">
        <f t="shared" si="36"/>
        <v>42155.930555555555</v>
      </c>
    </row>
    <row r="347" spans="1:20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1"/>
        <v>1.2327586206896552</v>
      </c>
      <c r="P347" s="4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3">
        <f t="shared" si="35"/>
        <v>42114.777662037035</v>
      </c>
      <c r="T347" s="13">
        <f t="shared" si="36"/>
        <v>42144.777662037035</v>
      </c>
    </row>
    <row r="348" spans="1:20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1"/>
        <v>1.7028880000000002</v>
      </c>
      <c r="P348" s="4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3">
        <f t="shared" si="35"/>
        <v>42261.333576388897</v>
      </c>
      <c r="T348" s="13">
        <f t="shared" si="36"/>
        <v>42291.333576388897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1"/>
        <v>1.1159049999999999</v>
      </c>
      <c r="P349" s="4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3">
        <f t="shared" si="35"/>
        <v>42292.32880787037</v>
      </c>
      <c r="T349" s="13">
        <f t="shared" si="36"/>
        <v>42322.370474537041</v>
      </c>
    </row>
    <row r="350" spans="1:20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1"/>
        <v>1.03</v>
      </c>
      <c r="P350" s="4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3">
        <f t="shared" si="35"/>
        <v>42207.420324074075</v>
      </c>
      <c r="T350" s="13">
        <f t="shared" si="36"/>
        <v>42237.420324074075</v>
      </c>
    </row>
    <row r="351" spans="1:20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1"/>
        <v>1.0663570159857905</v>
      </c>
      <c r="P351" s="4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3">
        <f t="shared" si="35"/>
        <v>42760.332268518519</v>
      </c>
      <c r="T351" s="13">
        <f t="shared" si="36"/>
        <v>42790.332268518519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1"/>
        <v>1.1476</v>
      </c>
      <c r="P352" s="4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3">
        <f t="shared" si="35"/>
        <v>42585.899409722224</v>
      </c>
      <c r="T352" s="13">
        <f t="shared" si="36"/>
        <v>42623.999305555561</v>
      </c>
    </row>
    <row r="353" spans="1:20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1"/>
        <v>1.2734117647058822</v>
      </c>
      <c r="P353" s="4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3">
        <f t="shared" si="35"/>
        <v>42427.798078703701</v>
      </c>
      <c r="T353" s="13">
        <f t="shared" si="36"/>
        <v>42467.756412037044</v>
      </c>
    </row>
    <row r="354" spans="1:20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1"/>
        <v>1.1656</v>
      </c>
      <c r="P354" s="4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3">
        <f t="shared" si="35"/>
        <v>41890.000787037039</v>
      </c>
      <c r="T354" s="13">
        <f t="shared" si="36"/>
        <v>41920.000787037039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1"/>
        <v>1.0861819426615318</v>
      </c>
      <c r="P355" s="4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3">
        <f t="shared" si="35"/>
        <v>42297.625219907415</v>
      </c>
      <c r="T355" s="13">
        <f t="shared" si="36"/>
        <v>42327.666886574072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1"/>
        <v>1.0394285714285714</v>
      </c>
      <c r="P356" s="4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3">
        <f t="shared" si="35"/>
        <v>42438.661122685189</v>
      </c>
      <c r="T356" s="13">
        <f t="shared" si="36"/>
        <v>42468.619456018518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1"/>
        <v>1.1625714285714286</v>
      </c>
      <c r="P357" s="4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3">
        <f t="shared" si="35"/>
        <v>41943.127245370371</v>
      </c>
      <c r="T357" s="13">
        <f t="shared" si="36"/>
        <v>41974.168912037036</v>
      </c>
    </row>
    <row r="358" spans="1:20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1"/>
        <v>1.0269239999999999</v>
      </c>
      <c r="P358" s="4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3">
        <f t="shared" si="35"/>
        <v>42415.636493055557</v>
      </c>
      <c r="T358" s="13">
        <f t="shared" si="36"/>
        <v>42445.594826388893</v>
      </c>
    </row>
    <row r="359" spans="1:20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1"/>
        <v>1.74</v>
      </c>
      <c r="P359" s="4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3">
        <f t="shared" si="35"/>
        <v>42078.055520833332</v>
      </c>
      <c r="T359" s="13">
        <f t="shared" si="36"/>
        <v>42118.055520833332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1"/>
        <v>1.03088</v>
      </c>
      <c r="P360" s="4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3">
        <f t="shared" si="35"/>
        <v>42507.693530092591</v>
      </c>
      <c r="T360" s="13">
        <f t="shared" si="36"/>
        <v>42536.458333333336</v>
      </c>
    </row>
    <row r="361" spans="1:20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1"/>
        <v>1.0485537190082646</v>
      </c>
      <c r="P361" s="4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3">
        <f t="shared" si="35"/>
        <v>41934.903819444444</v>
      </c>
      <c r="T361" s="13">
        <f t="shared" si="36"/>
        <v>41957.05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1"/>
        <v>1.0137499999999999</v>
      </c>
      <c r="P362" s="4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3">
        <f t="shared" si="35"/>
        <v>42163.731250000004</v>
      </c>
      <c r="T362" s="13">
        <f t="shared" si="36"/>
        <v>42207.96597222222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1"/>
        <v>1.1107699999999998</v>
      </c>
      <c r="P363" s="4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3">
        <f t="shared" si="35"/>
        <v>41935.834560185183</v>
      </c>
      <c r="T363" s="13">
        <f t="shared" si="36"/>
        <v>41965.876226851855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1"/>
        <v>1.2415933781686497</v>
      </c>
      <c r="P364" s="4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3">
        <f t="shared" si="35"/>
        <v>41837.04387731482</v>
      </c>
      <c r="T364" s="13">
        <f t="shared" si="36"/>
        <v>41858.833333333336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1"/>
        <v>1.0133333333333334</v>
      </c>
      <c r="P365" s="4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3">
        <f t="shared" si="35"/>
        <v>40255.577962962961</v>
      </c>
      <c r="T365" s="13">
        <f t="shared" si="36"/>
        <v>40300.640277777777</v>
      </c>
    </row>
    <row r="366" spans="1:20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1"/>
        <v>1.1016142857142857</v>
      </c>
      <c r="P366" s="4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3">
        <f t="shared" si="35"/>
        <v>41780.692962962967</v>
      </c>
      <c r="T366" s="13">
        <f t="shared" si="36"/>
        <v>41810.999305555561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1"/>
        <v>1.0397333333333334</v>
      </c>
      <c r="P367" s="4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3">
        <f t="shared" si="35"/>
        <v>41668.439803240741</v>
      </c>
      <c r="T367" s="13">
        <f t="shared" si="36"/>
        <v>41698.439803240741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1"/>
        <v>1.013157894736842</v>
      </c>
      <c r="P368" s="4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3">
        <f t="shared" si="35"/>
        <v>41019.62636574074</v>
      </c>
      <c r="T368" s="13">
        <f t="shared" si="36"/>
        <v>41049.62636574074</v>
      </c>
    </row>
    <row r="369" spans="1:20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1"/>
        <v>1.033501</v>
      </c>
      <c r="P369" s="4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3">
        <f t="shared" si="35"/>
        <v>41355.410625000004</v>
      </c>
      <c r="T369" s="13">
        <f t="shared" si="36"/>
        <v>41395.040972222225</v>
      </c>
    </row>
    <row r="370" spans="1:20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1"/>
        <v>1.04112</v>
      </c>
      <c r="P370" s="4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3">
        <f t="shared" si="35"/>
        <v>42043.43891203704</v>
      </c>
      <c r="T370" s="13">
        <f t="shared" si="36"/>
        <v>42078.397245370368</v>
      </c>
    </row>
    <row r="371" spans="1:20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1"/>
        <v>1.1015569230769231</v>
      </c>
      <c r="P371" s="4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3">
        <f t="shared" si="35"/>
        <v>40893.385057870371</v>
      </c>
      <c r="T371" s="13">
        <f t="shared" si="36"/>
        <v>40923.385057870371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1"/>
        <v>1.2202</v>
      </c>
      <c r="P372" s="4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3">
        <f t="shared" si="35"/>
        <v>42711.628472222226</v>
      </c>
      <c r="T372" s="13">
        <f t="shared" si="36"/>
        <v>42741.628472222226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1"/>
        <v>1.1416866666666667</v>
      </c>
      <c r="P373" s="4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3">
        <f t="shared" si="35"/>
        <v>41261.601145833338</v>
      </c>
      <c r="T373" s="13">
        <f t="shared" si="36"/>
        <v>41306.601145833338</v>
      </c>
    </row>
    <row r="374" spans="1:20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1"/>
        <v>1.2533333333333334</v>
      </c>
      <c r="P374" s="4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3">
        <f t="shared" si="35"/>
        <v>42425.410231481488</v>
      </c>
      <c r="T374" s="13">
        <f t="shared" si="36"/>
        <v>42465.500000000007</v>
      </c>
    </row>
    <row r="375" spans="1:20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1"/>
        <v>1.0666666666666667</v>
      </c>
      <c r="P375" s="4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3">
        <f t="shared" si="35"/>
        <v>41078.745347222226</v>
      </c>
      <c r="T375" s="13">
        <f t="shared" si="36"/>
        <v>41108.745347222226</v>
      </c>
    </row>
    <row r="376" spans="1:20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1"/>
        <v>1.3065</v>
      </c>
      <c r="P376" s="4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3">
        <f t="shared" si="35"/>
        <v>40757.722581018519</v>
      </c>
      <c r="T376" s="13">
        <f t="shared" si="36"/>
        <v>40802.722581018519</v>
      </c>
    </row>
    <row r="377" spans="1:20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1"/>
        <v>1.2</v>
      </c>
      <c r="P377" s="4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3">
        <f t="shared" si="35"/>
        <v>41657.818414351852</v>
      </c>
      <c r="T377" s="13">
        <f t="shared" si="36"/>
        <v>41699.554166666669</v>
      </c>
    </row>
    <row r="378" spans="1:20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1"/>
        <v>1.0595918367346939</v>
      </c>
      <c r="P378" s="4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3">
        <f t="shared" si="35"/>
        <v>42576.286064814813</v>
      </c>
      <c r="T378" s="13">
        <f t="shared" si="36"/>
        <v>42607.286064814813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1"/>
        <v>1.1439999999999999</v>
      </c>
      <c r="P379" s="4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3">
        <f t="shared" si="35"/>
        <v>42292.084120370368</v>
      </c>
      <c r="T379" s="13">
        <f t="shared" si="36"/>
        <v>42322.125694444447</v>
      </c>
    </row>
    <row r="380" spans="1:20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1"/>
        <v>1.1176666666666666</v>
      </c>
      <c r="P380" s="4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3">
        <f t="shared" si="35"/>
        <v>42370.405185185191</v>
      </c>
      <c r="T380" s="13">
        <f t="shared" si="36"/>
        <v>42394.827777777777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1"/>
        <v>1.1608000000000001</v>
      </c>
      <c r="P381" s="4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3">
        <f t="shared" si="35"/>
        <v>40987.521666666667</v>
      </c>
      <c r="T381" s="13">
        <f t="shared" si="36"/>
        <v>41032.521666666667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1"/>
        <v>1.415</v>
      </c>
      <c r="P382" s="4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3">
        <f t="shared" si="35"/>
        <v>42367.553148148152</v>
      </c>
      <c r="T382" s="13">
        <f t="shared" si="36"/>
        <v>42392.553148148152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1"/>
        <v>1.0472999999999999</v>
      </c>
      <c r="P383" s="4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3">
        <f t="shared" si="35"/>
        <v>41085.531446759262</v>
      </c>
      <c r="T383" s="13">
        <f t="shared" si="36"/>
        <v>41120.041666666672</v>
      </c>
    </row>
    <row r="384" spans="1:20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1"/>
        <v>2.5583333333333331</v>
      </c>
      <c r="P384" s="4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3">
        <f t="shared" si="35"/>
        <v>41144.54282407408</v>
      </c>
      <c r="T384" s="13">
        <f t="shared" si="36"/>
        <v>41158.54282407408</v>
      </c>
    </row>
    <row r="385" spans="1:20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1"/>
        <v>2.0670670670670672</v>
      </c>
      <c r="P385" s="4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3">
        <f t="shared" si="35"/>
        <v>41754.950914351852</v>
      </c>
      <c r="T385" s="13">
        <f t="shared" si="36"/>
        <v>41777.950914351852</v>
      </c>
    </row>
    <row r="386" spans="1:20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1"/>
        <v>1.1210500000000001</v>
      </c>
      <c r="P386" s="4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3">
        <f t="shared" si="35"/>
        <v>41980.615127314821</v>
      </c>
      <c r="T386" s="13">
        <f t="shared" si="36"/>
        <v>42010.615127314821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7">E387/D387</f>
        <v>1.05982</v>
      </c>
      <c r="P387" s="4">
        <f t="shared" ref="P387:P450" si="38">IF(L387=0, "0", E387/L387)</f>
        <v>111.79535864978902</v>
      </c>
      <c r="Q387" t="str">
        <f t="shared" ref="Q387:Q450" si="39">LEFT(N387, FIND("/", N387)-1)</f>
        <v>film &amp; video</v>
      </c>
      <c r="R387" t="str">
        <f t="shared" ref="R387:R450" si="40">RIGHT(N387, LEN(N387)-FIND("/", N387))</f>
        <v>documentary</v>
      </c>
      <c r="S387" s="13">
        <f t="shared" ref="S387:S450" si="41">(((J387/60)/60)/24)+DATE(1970,1,1)+(-4/24)</f>
        <v>41934.41783564815</v>
      </c>
      <c r="T387" s="13">
        <f t="shared" ref="T387:T450" si="42">(((I387/60)/60)/24)+DATE(1970,1,1)+(-4/24)</f>
        <v>41964.459502314821</v>
      </c>
    </row>
    <row r="388" spans="1:20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7"/>
        <v>1.0016666666666667</v>
      </c>
      <c r="P388" s="4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3">
        <f t="shared" si="41"/>
        <v>42211.784618055557</v>
      </c>
      <c r="T388" s="13">
        <f t="shared" si="42"/>
        <v>42226.784618055557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7"/>
        <v>2.1398947368421051</v>
      </c>
      <c r="P389" s="4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3">
        <f t="shared" si="41"/>
        <v>42200.509930555556</v>
      </c>
      <c r="T389" s="13">
        <f t="shared" si="42"/>
        <v>42231.083333333336</v>
      </c>
    </row>
    <row r="390" spans="1:20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7"/>
        <v>1.2616000000000001</v>
      </c>
      <c r="P390" s="4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3">
        <f t="shared" si="41"/>
        <v>42548.909490740749</v>
      </c>
      <c r="T390" s="13">
        <f t="shared" si="42"/>
        <v>42578.909490740749</v>
      </c>
    </row>
    <row r="391" spans="1:20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7"/>
        <v>1.8153547058823529</v>
      </c>
      <c r="P391" s="4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3">
        <f t="shared" si="41"/>
        <v>41673.896412037036</v>
      </c>
      <c r="T391" s="13">
        <f t="shared" si="42"/>
        <v>41705.790972222225</v>
      </c>
    </row>
    <row r="392" spans="1:20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7"/>
        <v>1</v>
      </c>
      <c r="P392" s="4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3">
        <f t="shared" si="41"/>
        <v>42111.870046296295</v>
      </c>
      <c r="T392" s="13">
        <f t="shared" si="42"/>
        <v>42131.870046296295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7"/>
        <v>1.0061</v>
      </c>
      <c r="P393" s="4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3">
        <f t="shared" si="41"/>
        <v>40864.875590277785</v>
      </c>
      <c r="T393" s="13">
        <f t="shared" si="42"/>
        <v>40894.874305555561</v>
      </c>
    </row>
    <row r="394" spans="1:20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7"/>
        <v>1.009027027027027</v>
      </c>
      <c r="P394" s="4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3">
        <f t="shared" si="41"/>
        <v>40763.55059027778</v>
      </c>
      <c r="T394" s="13">
        <f t="shared" si="42"/>
        <v>40793.958333333336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7"/>
        <v>1.10446</v>
      </c>
      <c r="P395" s="4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3">
        <f t="shared" si="41"/>
        <v>41526.542268518519</v>
      </c>
      <c r="T395" s="13">
        <f t="shared" si="42"/>
        <v>41557.542268518519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7"/>
        <v>1.118936170212766</v>
      </c>
      <c r="P396" s="4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41"/>
        <v>42417.651412037041</v>
      </c>
      <c r="T396" s="13">
        <f t="shared" si="42"/>
        <v>42477.609745370377</v>
      </c>
    </row>
    <row r="397" spans="1:20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7"/>
        <v>1.0804450000000001</v>
      </c>
      <c r="P397" s="4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3">
        <f t="shared" si="41"/>
        <v>40990.742592592593</v>
      </c>
      <c r="T397" s="13">
        <f t="shared" si="42"/>
        <v>41026.730555555558</v>
      </c>
    </row>
    <row r="398" spans="1:20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7"/>
        <v>1.0666666666666667</v>
      </c>
      <c r="P398" s="4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3">
        <f t="shared" si="41"/>
        <v>41082.398217592592</v>
      </c>
      <c r="T398" s="13">
        <f t="shared" si="42"/>
        <v>41097.398217592592</v>
      </c>
    </row>
    <row r="399" spans="1:20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7"/>
        <v>1.0390027322404372</v>
      </c>
      <c r="P399" s="4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3">
        <f t="shared" si="41"/>
        <v>40379.609768518523</v>
      </c>
      <c r="T399" s="13">
        <f t="shared" si="42"/>
        <v>40421.988888888889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7"/>
        <v>1.2516</v>
      </c>
      <c r="P400" s="4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3">
        <f t="shared" si="41"/>
        <v>42078.626458333332</v>
      </c>
      <c r="T400" s="13">
        <f t="shared" si="42"/>
        <v>42123.626458333332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7"/>
        <v>1.0680499999999999</v>
      </c>
      <c r="P401" s="4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3">
        <f t="shared" si="41"/>
        <v>42687.709108796298</v>
      </c>
      <c r="T401" s="13">
        <f t="shared" si="42"/>
        <v>42718.333333333336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7"/>
        <v>1.1230249999999999</v>
      </c>
      <c r="P402" s="4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3">
        <f t="shared" si="41"/>
        <v>41745.469293981485</v>
      </c>
      <c r="T402" s="13">
        <f t="shared" si="42"/>
        <v>41775.979166666672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7"/>
        <v>1.0381199999999999</v>
      </c>
      <c r="P403" s="4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3">
        <f t="shared" si="41"/>
        <v>40732.675578703704</v>
      </c>
      <c r="T403" s="13">
        <f t="shared" si="42"/>
        <v>40762.675578703704</v>
      </c>
    </row>
    <row r="404" spans="1:20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7"/>
        <v>1.4165000000000001</v>
      </c>
      <c r="P404" s="4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3">
        <f t="shared" si="41"/>
        <v>42292.372881944444</v>
      </c>
      <c r="T404" s="13">
        <f t="shared" si="42"/>
        <v>42313.414548611116</v>
      </c>
    </row>
    <row r="405" spans="1:20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7"/>
        <v>1.0526</v>
      </c>
      <c r="P405" s="4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3">
        <f t="shared" si="41"/>
        <v>40718.143993055557</v>
      </c>
      <c r="T405" s="13">
        <f t="shared" si="42"/>
        <v>40765.130555555559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7"/>
        <v>1.0309142857142857</v>
      </c>
      <c r="P406" s="4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3">
        <f t="shared" si="41"/>
        <v>41646.461365740746</v>
      </c>
      <c r="T406" s="13">
        <f t="shared" si="42"/>
        <v>41675.794444444444</v>
      </c>
    </row>
    <row r="407" spans="1:20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7"/>
        <v>1.0765957446808512</v>
      </c>
      <c r="P407" s="4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41"/>
        <v>41673.918275462966</v>
      </c>
      <c r="T407" s="13">
        <f t="shared" si="42"/>
        <v>41703.918275462966</v>
      </c>
    </row>
    <row r="408" spans="1:20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7"/>
        <v>1.0770464285714285</v>
      </c>
      <c r="P408" s="4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3">
        <f t="shared" si="41"/>
        <v>40637.995798611111</v>
      </c>
      <c r="T408" s="13">
        <f t="shared" si="42"/>
        <v>40672.082638888889</v>
      </c>
    </row>
    <row r="409" spans="1:20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7"/>
        <v>1.0155000000000001</v>
      </c>
      <c r="P409" s="4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3">
        <f t="shared" si="41"/>
        <v>40806.704282407409</v>
      </c>
      <c r="T409" s="13">
        <f t="shared" si="42"/>
        <v>40866.74594907408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7"/>
        <v>1.0143766666666667</v>
      </c>
      <c r="P410" s="4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3">
        <f t="shared" si="41"/>
        <v>41543.569328703707</v>
      </c>
      <c r="T410" s="13">
        <f t="shared" si="42"/>
        <v>41583.610995370371</v>
      </c>
    </row>
    <row r="411" spans="1:20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7"/>
        <v>1.3680000000000001</v>
      </c>
      <c r="P411" s="4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41"/>
        <v>42543.696111111109</v>
      </c>
      <c r="T411" s="13">
        <f t="shared" si="42"/>
        <v>42573.696111111109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7"/>
        <v>1.2829999999999999</v>
      </c>
      <c r="P412" s="4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3">
        <f t="shared" si="41"/>
        <v>42113.814780092602</v>
      </c>
      <c r="T412" s="13">
        <f t="shared" si="42"/>
        <v>42173.814780092602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7"/>
        <v>1.0105</v>
      </c>
      <c r="P413" s="4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3">
        <f t="shared" si="41"/>
        <v>41598.009305555555</v>
      </c>
      <c r="T413" s="13">
        <f t="shared" si="42"/>
        <v>41630.041666666672</v>
      </c>
    </row>
    <row r="414" spans="1:20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7"/>
        <v>1.2684</v>
      </c>
      <c r="P414" s="4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3">
        <f t="shared" si="41"/>
        <v>41099.57613425926</v>
      </c>
      <c r="T414" s="13">
        <f t="shared" si="42"/>
        <v>41115.57613425926</v>
      </c>
    </row>
    <row r="415" spans="1:20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7"/>
        <v>1.0508593749999999</v>
      </c>
      <c r="P415" s="4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3">
        <f t="shared" si="41"/>
        <v>41079.710775462961</v>
      </c>
      <c r="T415" s="13">
        <f t="shared" si="42"/>
        <v>41109.710775462961</v>
      </c>
    </row>
    <row r="416" spans="1:20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7"/>
        <v>1.0285405405405406</v>
      </c>
      <c r="P416" s="4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3">
        <f t="shared" si="41"/>
        <v>41528.896585648152</v>
      </c>
      <c r="T416" s="13">
        <f t="shared" si="42"/>
        <v>41558.896585648152</v>
      </c>
    </row>
    <row r="417" spans="1:20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7"/>
        <v>1.0214714285714286</v>
      </c>
      <c r="P417" s="4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3">
        <f t="shared" si="41"/>
        <v>41904.685208333336</v>
      </c>
      <c r="T417" s="13">
        <f t="shared" si="42"/>
        <v>41929.333333333336</v>
      </c>
    </row>
    <row r="418" spans="1:20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7"/>
        <v>1.2021700000000002</v>
      </c>
      <c r="P418" s="4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3">
        <f t="shared" si="41"/>
        <v>41648.229525462964</v>
      </c>
      <c r="T418" s="13">
        <f t="shared" si="42"/>
        <v>41678.229525462964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7"/>
        <v>1.0024761904761905</v>
      </c>
      <c r="P419" s="4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3">
        <f t="shared" si="41"/>
        <v>41360.803935185191</v>
      </c>
      <c r="T419" s="13">
        <f t="shared" si="42"/>
        <v>41372.022916666669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7"/>
        <v>1.0063392857142857</v>
      </c>
      <c r="P420" s="4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41"/>
        <v>42178.115706018521</v>
      </c>
      <c r="T420" s="13">
        <f t="shared" si="42"/>
        <v>42208.115706018521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7"/>
        <v>1.004375</v>
      </c>
      <c r="P421" s="4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3">
        <f t="shared" si="41"/>
        <v>41394.675775462965</v>
      </c>
      <c r="T421" s="13">
        <f t="shared" si="42"/>
        <v>41454.675775462965</v>
      </c>
    </row>
    <row r="422" spans="1:20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7"/>
        <v>4.3939393939393936E-3</v>
      </c>
      <c r="P422" s="4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3">
        <f t="shared" si="41"/>
        <v>41682.069803240745</v>
      </c>
      <c r="T422" s="13">
        <f t="shared" si="42"/>
        <v>41712.028136574074</v>
      </c>
    </row>
    <row r="423" spans="1:20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7"/>
        <v>2.0066666666666667E-2</v>
      </c>
      <c r="P423" s="4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3">
        <f t="shared" si="41"/>
        <v>42177.32472222222</v>
      </c>
      <c r="T423" s="13">
        <f t="shared" si="42"/>
        <v>42237.32472222222</v>
      </c>
    </row>
    <row r="424" spans="1:20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7"/>
        <v>1.0749999999999999E-2</v>
      </c>
      <c r="P424" s="4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3">
        <f t="shared" si="41"/>
        <v>41863.093715277777</v>
      </c>
      <c r="T424" s="13">
        <f t="shared" si="42"/>
        <v>41893.093715277777</v>
      </c>
    </row>
    <row r="425" spans="1:20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7"/>
        <v>7.6499999999999997E-3</v>
      </c>
      <c r="P425" s="4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3">
        <f t="shared" si="41"/>
        <v>41400.759606481486</v>
      </c>
      <c r="T425" s="13">
        <f t="shared" si="42"/>
        <v>41430.759606481486</v>
      </c>
    </row>
    <row r="426" spans="1:20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7"/>
        <v>6.7966666666666675E-2</v>
      </c>
      <c r="P426" s="4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41"/>
        <v>40934.209479166668</v>
      </c>
      <c r="T426" s="13">
        <f t="shared" si="42"/>
        <v>40994.167812500003</v>
      </c>
    </row>
    <row r="427" spans="1:20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7"/>
        <v>1.2E-4</v>
      </c>
      <c r="P427" s="4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41"/>
        <v>42275.694490740738</v>
      </c>
      <c r="T427" s="13">
        <f t="shared" si="42"/>
        <v>42335.736157407409</v>
      </c>
    </row>
    <row r="428" spans="1:20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7"/>
        <v>1.3299999999999999E-2</v>
      </c>
      <c r="P428" s="4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3">
        <f t="shared" si="41"/>
        <v>42400.545300925929</v>
      </c>
      <c r="T428" s="13">
        <f t="shared" si="42"/>
        <v>42430.545300925929</v>
      </c>
    </row>
    <row r="429" spans="1:20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7"/>
        <v>0</v>
      </c>
      <c r="P429" s="4" t="str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13">
        <f t="shared" si="41"/>
        <v>42285.742361111108</v>
      </c>
      <c r="T429" s="13">
        <f t="shared" si="42"/>
        <v>42299.624305555561</v>
      </c>
    </row>
    <row r="430" spans="1:20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7"/>
        <v>5.6333333333333332E-2</v>
      </c>
      <c r="P430" s="4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41"/>
        <v>41778.600057870375</v>
      </c>
      <c r="T430" s="13">
        <f t="shared" si="42"/>
        <v>41806.75</v>
      </c>
    </row>
    <row r="431" spans="1:20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7"/>
        <v>0</v>
      </c>
      <c r="P431" s="4" t="str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13">
        <f t="shared" si="41"/>
        <v>40070.734745370377</v>
      </c>
      <c r="T431" s="13">
        <f t="shared" si="42"/>
        <v>40144.040972222225</v>
      </c>
    </row>
    <row r="432" spans="1:20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7"/>
        <v>2.4E-2</v>
      </c>
      <c r="P432" s="4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41"/>
        <v>41512.94059027778</v>
      </c>
      <c r="T432" s="13">
        <f t="shared" si="42"/>
        <v>41527.94059027778</v>
      </c>
    </row>
    <row r="433" spans="1:20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7"/>
        <v>0.13833333333333334</v>
      </c>
      <c r="P433" s="4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3">
        <f t="shared" si="41"/>
        <v>42526.704664351848</v>
      </c>
      <c r="T433" s="13">
        <f t="shared" si="42"/>
        <v>42556.704664351848</v>
      </c>
    </row>
    <row r="434" spans="1:20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7"/>
        <v>9.5000000000000001E-2</v>
      </c>
      <c r="P434" s="4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41"/>
        <v>42238.559965277782</v>
      </c>
      <c r="T434" s="13">
        <f t="shared" si="42"/>
        <v>42298.559965277782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7"/>
        <v>0</v>
      </c>
      <c r="P435" s="4" t="str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13">
        <f t="shared" si="41"/>
        <v>42228.463217592602</v>
      </c>
      <c r="T435" s="13">
        <f t="shared" si="42"/>
        <v>42288.463217592602</v>
      </c>
    </row>
    <row r="436" spans="1:20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7"/>
        <v>0.05</v>
      </c>
      <c r="P436" s="4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41"/>
        <v>41576.667847222227</v>
      </c>
      <c r="T436" s="13">
        <f t="shared" si="42"/>
        <v>41609.709513888891</v>
      </c>
    </row>
    <row r="437" spans="1:20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7"/>
        <v>2.7272727272727273E-5</v>
      </c>
      <c r="P437" s="4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41"/>
        <v>41500.580787037041</v>
      </c>
      <c r="T437" s="13">
        <f t="shared" si="42"/>
        <v>41530.580787037041</v>
      </c>
    </row>
    <row r="438" spans="1:20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7"/>
        <v>0</v>
      </c>
      <c r="P438" s="4" t="str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13">
        <f t="shared" si="41"/>
        <v>41456.195752314816</v>
      </c>
      <c r="T438" s="13">
        <f t="shared" si="42"/>
        <v>41486.195752314816</v>
      </c>
    </row>
    <row r="439" spans="1:20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7"/>
        <v>0</v>
      </c>
      <c r="P439" s="4" t="str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13">
        <f t="shared" si="41"/>
        <v>42591.151921296296</v>
      </c>
      <c r="T439" s="13">
        <f t="shared" si="42"/>
        <v>42651.151921296296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7"/>
        <v>9.3799999999999994E-2</v>
      </c>
      <c r="P440" s="4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3">
        <f t="shared" si="41"/>
        <v>42296.0944212963</v>
      </c>
      <c r="T440" s="13">
        <f t="shared" si="42"/>
        <v>42326.136087962965</v>
      </c>
    </row>
    <row r="441" spans="1:20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7"/>
        <v>0</v>
      </c>
      <c r="P441" s="4" t="str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13">
        <f t="shared" si="41"/>
        <v>41919.59511574074</v>
      </c>
      <c r="T441" s="13">
        <f t="shared" si="42"/>
        <v>41929.59511574074</v>
      </c>
    </row>
    <row r="442" spans="1:20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7"/>
        <v>1E-3</v>
      </c>
      <c r="P442" s="4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41"/>
        <v>42423.81890046296</v>
      </c>
      <c r="T442" s="13">
        <f t="shared" si="42"/>
        <v>42453.777233796303</v>
      </c>
    </row>
    <row r="443" spans="1:20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7"/>
        <v>0</v>
      </c>
      <c r="P443" s="4" t="str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13">
        <f t="shared" si="41"/>
        <v>41550.627268518518</v>
      </c>
      <c r="T443" s="13">
        <f t="shared" si="42"/>
        <v>41580.627268518518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7"/>
        <v>0.39358823529411763</v>
      </c>
      <c r="P444" s="4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3">
        <f t="shared" si="41"/>
        <v>42024.722025462965</v>
      </c>
      <c r="T444" s="13">
        <f t="shared" si="42"/>
        <v>42054.722025462965</v>
      </c>
    </row>
    <row r="445" spans="1:20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7"/>
        <v>1E-3</v>
      </c>
      <c r="P445" s="4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41"/>
        <v>41649.848391203705</v>
      </c>
      <c r="T445" s="13">
        <f t="shared" si="42"/>
        <v>41679.848391203705</v>
      </c>
    </row>
    <row r="446" spans="1:20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7"/>
        <v>0.05</v>
      </c>
      <c r="P446" s="4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41"/>
        <v>40894.740289351852</v>
      </c>
      <c r="T446" s="13">
        <f t="shared" si="42"/>
        <v>40954.740289351852</v>
      </c>
    </row>
    <row r="447" spans="1:20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7"/>
        <v>3.3333333333333335E-5</v>
      </c>
      <c r="P447" s="4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41"/>
        <v>42130.168692129628</v>
      </c>
      <c r="T447" s="13">
        <f t="shared" si="42"/>
        <v>42145.168692129628</v>
      </c>
    </row>
    <row r="448" spans="1:20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7"/>
        <v>7.2952380952380949E-2</v>
      </c>
      <c r="P448" s="4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3">
        <f t="shared" si="41"/>
        <v>42036.916898148149</v>
      </c>
      <c r="T448" s="13">
        <f t="shared" si="42"/>
        <v>42066.916898148149</v>
      </c>
    </row>
    <row r="449" spans="1:20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7"/>
        <v>1.6666666666666666E-4</v>
      </c>
      <c r="P449" s="4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41"/>
        <v>41331.388460648152</v>
      </c>
      <c r="T449" s="13">
        <f t="shared" si="42"/>
        <v>41356.34679398148</v>
      </c>
    </row>
    <row r="450" spans="1:20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7"/>
        <v>3.2804E-2</v>
      </c>
      <c r="P450" s="4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3">
        <f t="shared" si="41"/>
        <v>41753.591377314813</v>
      </c>
      <c r="T450" s="13">
        <f t="shared" si="42"/>
        <v>41773.591377314813</v>
      </c>
    </row>
    <row r="451" spans="1:20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3">E451/D451</f>
        <v>2.2499999999999999E-2</v>
      </c>
      <c r="P451" s="4">
        <f t="shared" ref="P451:P514" si="44">IF(L451=0, "0", E451/L451)</f>
        <v>9</v>
      </c>
      <c r="Q451" t="str">
        <f t="shared" ref="Q451:Q514" si="45">LEFT(N451, FIND("/", N451)-1)</f>
        <v>film &amp; video</v>
      </c>
      <c r="R451" t="str">
        <f t="shared" ref="R451:R514" si="46">RIGHT(N451, LEN(N451)-FIND("/", N451))</f>
        <v>animation</v>
      </c>
      <c r="S451" s="13">
        <f t="shared" ref="S451:S514" si="47">(((J451/60)/60)/24)+DATE(1970,1,1)+(-4/24)</f>
        <v>41534.401446759264</v>
      </c>
      <c r="T451" s="13">
        <f t="shared" ref="T451:T514" si="48">(((I451/60)/60)/24)+DATE(1970,1,1)+(-4/24)</f>
        <v>41564.401446759264</v>
      </c>
    </row>
    <row r="452" spans="1:20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3"/>
        <v>7.92E-3</v>
      </c>
      <c r="P452" s="4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3">
        <f t="shared" si="47"/>
        <v>41654.780092592591</v>
      </c>
      <c r="T452" s="13">
        <f t="shared" si="48"/>
        <v>41684.780092592591</v>
      </c>
    </row>
    <row r="453" spans="1:20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3"/>
        <v>0</v>
      </c>
      <c r="P453" s="4" t="str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13">
        <f t="shared" si="47"/>
        <v>41634.548506944448</v>
      </c>
      <c r="T453" s="13">
        <f t="shared" si="48"/>
        <v>41664.548506944448</v>
      </c>
    </row>
    <row r="454" spans="1:20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3"/>
        <v>0.64</v>
      </c>
      <c r="P454" s="4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7"/>
        <v>42107.537210648145</v>
      </c>
      <c r="T454" s="13">
        <f t="shared" si="48"/>
        <v>42137.537210648145</v>
      </c>
    </row>
    <row r="455" spans="1:20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3"/>
        <v>2.740447957839262E-4</v>
      </c>
      <c r="P455" s="4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7"/>
        <v>42038.658321759263</v>
      </c>
      <c r="T455" s="13">
        <f t="shared" si="48"/>
        <v>42054.658321759263</v>
      </c>
    </row>
    <row r="456" spans="1:20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3"/>
        <v>8.2000000000000007E-3</v>
      </c>
      <c r="P456" s="4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3">
        <f t="shared" si="47"/>
        <v>41938.55059027778</v>
      </c>
      <c r="T456" s="13">
        <f t="shared" si="48"/>
        <v>41969.384722222225</v>
      </c>
    </row>
    <row r="457" spans="1:20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3"/>
        <v>6.9230769230769226E-4</v>
      </c>
      <c r="P457" s="4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3">
        <f t="shared" si="47"/>
        <v>40970.835902777777</v>
      </c>
      <c r="T457" s="13">
        <f t="shared" si="48"/>
        <v>41015.854861111111</v>
      </c>
    </row>
    <row r="458" spans="1:20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3"/>
        <v>6.8631863186318634E-3</v>
      </c>
      <c r="P458" s="4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3">
        <f t="shared" si="47"/>
        <v>41547.527789351851</v>
      </c>
      <c r="T458" s="13">
        <f t="shared" si="48"/>
        <v>41568.999305555561</v>
      </c>
    </row>
    <row r="459" spans="1:20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3"/>
        <v>0</v>
      </c>
      <c r="P459" s="4" t="str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13">
        <f t="shared" si="47"/>
        <v>41837.600833333338</v>
      </c>
      <c r="T459" s="13">
        <f t="shared" si="48"/>
        <v>41867.600833333338</v>
      </c>
    </row>
    <row r="460" spans="1:20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3"/>
        <v>8.2100000000000006E-2</v>
      </c>
      <c r="P460" s="4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3">
        <f t="shared" si="47"/>
        <v>41378.533101851855</v>
      </c>
      <c r="T460" s="13">
        <f t="shared" si="48"/>
        <v>41408.533101851855</v>
      </c>
    </row>
    <row r="461" spans="1:20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3"/>
        <v>6.4102564102564103E-4</v>
      </c>
      <c r="P461" s="4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7"/>
        <v>40800.473692129635</v>
      </c>
      <c r="T461" s="13">
        <f t="shared" si="48"/>
        <v>40860.5153587963</v>
      </c>
    </row>
    <row r="462" spans="1:20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3"/>
        <v>2.9411764705882353E-3</v>
      </c>
      <c r="P462" s="4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3">
        <f t="shared" si="47"/>
        <v>41759.375868055555</v>
      </c>
      <c r="T462" s="13">
        <f t="shared" si="48"/>
        <v>41791</v>
      </c>
    </row>
    <row r="463" spans="1:20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3"/>
        <v>0</v>
      </c>
      <c r="P463" s="4" t="str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13">
        <f t="shared" si="47"/>
        <v>41407.680173611116</v>
      </c>
      <c r="T463" s="13">
        <f t="shared" si="48"/>
        <v>41427.680173611116</v>
      </c>
    </row>
    <row r="464" spans="1:20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3"/>
        <v>0</v>
      </c>
      <c r="P464" s="4" t="str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13">
        <f t="shared" si="47"/>
        <v>40704.959965277783</v>
      </c>
      <c r="T464" s="13">
        <f t="shared" si="48"/>
        <v>40764.959965277783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3"/>
        <v>2.2727272727272728E-2</v>
      </c>
      <c r="P465" s="4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3">
        <f t="shared" si="47"/>
        <v>40750.543437500004</v>
      </c>
      <c r="T465" s="13">
        <f t="shared" si="48"/>
        <v>40810.543437500004</v>
      </c>
    </row>
    <row r="466" spans="1:20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3"/>
        <v>9.9009900990099011E-4</v>
      </c>
      <c r="P466" s="4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7"/>
        <v>42488.682118055563</v>
      </c>
      <c r="T466" s="13">
        <f t="shared" si="48"/>
        <v>42508.682118055563</v>
      </c>
    </row>
    <row r="467" spans="1:20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3"/>
        <v>0.26953125</v>
      </c>
      <c r="P467" s="4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3">
        <f t="shared" si="47"/>
        <v>41800.953402777777</v>
      </c>
      <c r="T467" s="13">
        <f t="shared" si="48"/>
        <v>41816.953402777777</v>
      </c>
    </row>
    <row r="468" spans="1:20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3"/>
        <v>7.6E-3</v>
      </c>
      <c r="P468" s="4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3">
        <f t="shared" si="47"/>
        <v>41129.77620370371</v>
      </c>
      <c r="T468" s="13">
        <f t="shared" si="48"/>
        <v>41159.77620370371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3"/>
        <v>0.21575</v>
      </c>
      <c r="P469" s="4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3">
        <f t="shared" si="47"/>
        <v>41135.513125000005</v>
      </c>
      <c r="T469" s="13">
        <f t="shared" si="48"/>
        <v>41180.513125000005</v>
      </c>
    </row>
    <row r="470" spans="1:20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3"/>
        <v>0</v>
      </c>
      <c r="P470" s="4" t="str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13">
        <f t="shared" si="47"/>
        <v>41041.000960648147</v>
      </c>
      <c r="T470" s="13">
        <f t="shared" si="48"/>
        <v>41100.993807870371</v>
      </c>
    </row>
    <row r="471" spans="1:20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3"/>
        <v>0</v>
      </c>
      <c r="P471" s="4" t="str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13">
        <f t="shared" si="47"/>
        <v>41827.823194444449</v>
      </c>
      <c r="T471" s="13">
        <f t="shared" si="48"/>
        <v>41887.823194444449</v>
      </c>
    </row>
    <row r="472" spans="1:20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3"/>
        <v>1.0200000000000001E-2</v>
      </c>
      <c r="P472" s="4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3">
        <f t="shared" si="47"/>
        <v>41605.001030092593</v>
      </c>
      <c r="T472" s="13">
        <f t="shared" si="48"/>
        <v>41655</v>
      </c>
    </row>
    <row r="473" spans="1:20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3"/>
        <v>0.11892727272727273</v>
      </c>
      <c r="P473" s="4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3">
        <f t="shared" si="47"/>
        <v>41703.555312500001</v>
      </c>
      <c r="T473" s="13">
        <f t="shared" si="48"/>
        <v>41748.513645833336</v>
      </c>
    </row>
    <row r="474" spans="1:20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3"/>
        <v>0.17624999999999999</v>
      </c>
      <c r="P474" s="4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3">
        <f t="shared" si="47"/>
        <v>41844.755995370375</v>
      </c>
      <c r="T474" s="13">
        <f t="shared" si="48"/>
        <v>41874.755995370375</v>
      </c>
    </row>
    <row r="475" spans="1:20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3"/>
        <v>2.87E-2</v>
      </c>
      <c r="P475" s="4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3">
        <f t="shared" si="47"/>
        <v>41869.531469907408</v>
      </c>
      <c r="T475" s="13">
        <f t="shared" si="48"/>
        <v>41899.531469907408</v>
      </c>
    </row>
    <row r="476" spans="1:20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3"/>
        <v>3.0303030303030303E-4</v>
      </c>
      <c r="P476" s="4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7"/>
        <v>42753.16237268519</v>
      </c>
      <c r="T476" s="13">
        <f t="shared" si="48"/>
        <v>42783.16237268519</v>
      </c>
    </row>
    <row r="477" spans="1:20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3"/>
        <v>0</v>
      </c>
      <c r="P477" s="4" t="str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13">
        <f t="shared" si="47"/>
        <v>42099.919479166674</v>
      </c>
      <c r="T477" s="13">
        <f t="shared" si="48"/>
        <v>42129.919479166674</v>
      </c>
    </row>
    <row r="478" spans="1:20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3"/>
        <v>2.2302681818181819E-2</v>
      </c>
      <c r="P478" s="4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3">
        <f t="shared" si="47"/>
        <v>41757.808344907411</v>
      </c>
      <c r="T478" s="13">
        <f t="shared" si="48"/>
        <v>41792.999305555561</v>
      </c>
    </row>
    <row r="479" spans="1:20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3"/>
        <v>0</v>
      </c>
      <c r="P479" s="4" t="str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13">
        <f t="shared" si="47"/>
        <v>40987.668217592596</v>
      </c>
      <c r="T479" s="13">
        <f t="shared" si="48"/>
        <v>41047.668217592596</v>
      </c>
    </row>
    <row r="480" spans="1:20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3"/>
        <v>0</v>
      </c>
      <c r="P480" s="4" t="str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13">
        <f t="shared" si="47"/>
        <v>42065.744317129633</v>
      </c>
      <c r="T480" s="13">
        <f t="shared" si="48"/>
        <v>42095.702650462968</v>
      </c>
    </row>
    <row r="481" spans="1:20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3"/>
        <v>0.3256</v>
      </c>
      <c r="P481" s="4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3">
        <f t="shared" si="47"/>
        <v>41904.241145833337</v>
      </c>
      <c r="T481" s="13">
        <f t="shared" si="48"/>
        <v>41964.282812500001</v>
      </c>
    </row>
    <row r="482" spans="1:20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3"/>
        <v>0.19409999999999999</v>
      </c>
      <c r="P482" s="4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3">
        <f t="shared" si="47"/>
        <v>41465.333506944444</v>
      </c>
      <c r="T482" s="13">
        <f t="shared" si="48"/>
        <v>41495.333506944444</v>
      </c>
    </row>
    <row r="483" spans="1:20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3"/>
        <v>6.0999999999999999E-2</v>
      </c>
      <c r="P483" s="4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3">
        <f t="shared" si="47"/>
        <v>41162.505659722221</v>
      </c>
      <c r="T483" s="13">
        <f t="shared" si="48"/>
        <v>41192.505659722221</v>
      </c>
    </row>
    <row r="484" spans="1:20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3"/>
        <v>1E-3</v>
      </c>
      <c r="P484" s="4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7"/>
        <v>42447.730208333342</v>
      </c>
      <c r="T484" s="13">
        <f t="shared" si="48"/>
        <v>42474.44027777778</v>
      </c>
    </row>
    <row r="485" spans="1:20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3"/>
        <v>0.502</v>
      </c>
      <c r="P485" s="4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3">
        <f t="shared" si="47"/>
        <v>41243.03092592593</v>
      </c>
      <c r="T485" s="13">
        <f t="shared" si="48"/>
        <v>41303.03092592593</v>
      </c>
    </row>
    <row r="486" spans="1:20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3"/>
        <v>1.8625E-3</v>
      </c>
      <c r="P486" s="4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3">
        <f t="shared" si="47"/>
        <v>42272.772824074076</v>
      </c>
      <c r="T486" s="13">
        <f t="shared" si="48"/>
        <v>42313.814490740748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3"/>
        <v>0.21906971229845085</v>
      </c>
      <c r="P487" s="4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3">
        <f t="shared" si="47"/>
        <v>41381.339108796295</v>
      </c>
      <c r="T487" s="13">
        <f t="shared" si="48"/>
        <v>41411.339108796295</v>
      </c>
    </row>
    <row r="488" spans="1:20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3"/>
        <v>9.0909090909090904E-5</v>
      </c>
      <c r="P488" s="4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7"/>
        <v>41761.775914351856</v>
      </c>
      <c r="T488" s="13">
        <f t="shared" si="48"/>
        <v>41791.775914351856</v>
      </c>
    </row>
    <row r="489" spans="1:20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3"/>
        <v>0</v>
      </c>
      <c r="P489" s="4" t="str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13">
        <f t="shared" si="47"/>
        <v>42669.428171296298</v>
      </c>
      <c r="T489" s="13">
        <f t="shared" si="48"/>
        <v>42729.469837962963</v>
      </c>
    </row>
    <row r="490" spans="1:20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3"/>
        <v>0</v>
      </c>
      <c r="P490" s="4" t="str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13">
        <f t="shared" si="47"/>
        <v>42713.887731481482</v>
      </c>
      <c r="T490" s="13">
        <f t="shared" si="48"/>
        <v>42743.887731481482</v>
      </c>
    </row>
    <row r="491" spans="1:20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3"/>
        <v>2.8667813379201833E-3</v>
      </c>
      <c r="P491" s="4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3">
        <f t="shared" si="47"/>
        <v>40882.315000000002</v>
      </c>
      <c r="T491" s="13">
        <f t="shared" si="48"/>
        <v>40913.314583333333</v>
      </c>
    </row>
    <row r="492" spans="1:20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3"/>
        <v>0</v>
      </c>
      <c r="P492" s="4" t="str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13">
        <f t="shared" si="47"/>
        <v>41113.801909722228</v>
      </c>
      <c r="T492" s="13">
        <f t="shared" si="48"/>
        <v>41143.801909722228</v>
      </c>
    </row>
    <row r="493" spans="1:20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3"/>
        <v>0</v>
      </c>
      <c r="P493" s="4" t="str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13">
        <f t="shared" si="47"/>
        <v>42366.815960648157</v>
      </c>
      <c r="T493" s="13">
        <f t="shared" si="48"/>
        <v>42396.815960648157</v>
      </c>
    </row>
    <row r="494" spans="1:20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3"/>
        <v>0</v>
      </c>
      <c r="P494" s="4" t="str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13">
        <f t="shared" si="47"/>
        <v>42595.868402777785</v>
      </c>
      <c r="T494" s="13">
        <f t="shared" si="48"/>
        <v>42655.868402777785</v>
      </c>
    </row>
    <row r="495" spans="1:20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3"/>
        <v>0</v>
      </c>
      <c r="P495" s="4" t="str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13">
        <f t="shared" si="47"/>
        <v>42114.559467592589</v>
      </c>
      <c r="T495" s="13">
        <f t="shared" si="48"/>
        <v>42144.559467592589</v>
      </c>
    </row>
    <row r="496" spans="1:20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3"/>
        <v>1.5499999999999999E-3</v>
      </c>
      <c r="P496" s="4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3">
        <f t="shared" si="47"/>
        <v>41799.663946759261</v>
      </c>
      <c r="T496" s="13">
        <f t="shared" si="48"/>
        <v>41822.958333333336</v>
      </c>
    </row>
    <row r="497" spans="1:20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3"/>
        <v>0</v>
      </c>
      <c r="P497" s="4" t="str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13">
        <f t="shared" si="47"/>
        <v>42171.660937500004</v>
      </c>
      <c r="T497" s="13">
        <f t="shared" si="48"/>
        <v>42201.660937500004</v>
      </c>
    </row>
    <row r="498" spans="1:20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3"/>
        <v>1.6666666666666667E-5</v>
      </c>
      <c r="P498" s="4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7"/>
        <v>41620.764745370376</v>
      </c>
      <c r="T498" s="13">
        <f t="shared" si="48"/>
        <v>41680.764745370376</v>
      </c>
    </row>
    <row r="499" spans="1:20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3"/>
        <v>6.6964285714285711E-3</v>
      </c>
      <c r="P499" s="4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7"/>
        <v>41944.871122685188</v>
      </c>
      <c r="T499" s="13">
        <f t="shared" si="48"/>
        <v>41998.041666666664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3"/>
        <v>4.5985132395404561E-2</v>
      </c>
      <c r="P500" s="4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3">
        <f t="shared" si="47"/>
        <v>40858.59547453704</v>
      </c>
      <c r="T500" s="13">
        <f t="shared" si="48"/>
        <v>40900.59547453704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3"/>
        <v>9.5500000000000002E-2</v>
      </c>
      <c r="P501" s="4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3">
        <f t="shared" si="47"/>
        <v>40043.728796296295</v>
      </c>
      <c r="T501" s="13">
        <f t="shared" si="48"/>
        <v>40098.707638888889</v>
      </c>
    </row>
    <row r="502" spans="1:20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3"/>
        <v>3.307692307692308E-2</v>
      </c>
      <c r="P502" s="4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3">
        <f t="shared" si="47"/>
        <v>40247.719340277785</v>
      </c>
      <c r="T502" s="13">
        <f t="shared" si="48"/>
        <v>40306.761111111111</v>
      </c>
    </row>
    <row r="503" spans="1:20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3"/>
        <v>0</v>
      </c>
      <c r="P503" s="4" t="str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13">
        <f t="shared" si="47"/>
        <v>40703.067719907413</v>
      </c>
      <c r="T503" s="13">
        <f t="shared" si="48"/>
        <v>40733.067719907413</v>
      </c>
    </row>
    <row r="504" spans="1:20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3"/>
        <v>1.15E-2</v>
      </c>
      <c r="P504" s="4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3">
        <f t="shared" si="47"/>
        <v>40956.386863425927</v>
      </c>
      <c r="T504" s="13">
        <f t="shared" si="48"/>
        <v>40986.345196759263</v>
      </c>
    </row>
    <row r="505" spans="1:20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3"/>
        <v>1.7538461538461537E-2</v>
      </c>
      <c r="P505" s="4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3">
        <f t="shared" si="47"/>
        <v>41991.359988425924</v>
      </c>
      <c r="T505" s="13">
        <f t="shared" si="48"/>
        <v>42021.359988425924</v>
      </c>
    </row>
    <row r="506" spans="1:20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3"/>
        <v>1.3673469387755101E-2</v>
      </c>
      <c r="P506" s="4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7"/>
        <v>40949.816979166666</v>
      </c>
      <c r="T506" s="13">
        <f t="shared" si="48"/>
        <v>41009.775312500002</v>
      </c>
    </row>
    <row r="507" spans="1:20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3"/>
        <v>4.3333333333333331E-3</v>
      </c>
      <c r="P507" s="4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3">
        <f t="shared" si="47"/>
        <v>42317.931550925925</v>
      </c>
      <c r="T507" s="13">
        <f t="shared" si="48"/>
        <v>42362.931550925925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3"/>
        <v>1.25E-3</v>
      </c>
      <c r="P508" s="4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7"/>
        <v>41466.385648148149</v>
      </c>
      <c r="T508" s="13">
        <f t="shared" si="48"/>
        <v>41496.385648148149</v>
      </c>
    </row>
    <row r="509" spans="1:20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3"/>
        <v>3.2000000000000001E-2</v>
      </c>
      <c r="P509" s="4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7"/>
        <v>41156.792326388888</v>
      </c>
      <c r="T509" s="13">
        <f t="shared" si="48"/>
        <v>41201.792326388888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3"/>
        <v>8.0000000000000002E-3</v>
      </c>
      <c r="P510" s="4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3">
        <f t="shared" si="47"/>
        <v>40994.857650462967</v>
      </c>
      <c r="T510" s="13">
        <f t="shared" si="48"/>
        <v>41054.426388888889</v>
      </c>
    </row>
    <row r="511" spans="1:20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3"/>
        <v>2E-3</v>
      </c>
      <c r="P511" s="4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7"/>
        <v>42153.464930555558</v>
      </c>
      <c r="T511" s="13">
        <f t="shared" si="48"/>
        <v>42183.464930555558</v>
      </c>
    </row>
    <row r="512" spans="1:20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3"/>
        <v>0</v>
      </c>
      <c r="P512" s="4" t="str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13">
        <f t="shared" si="47"/>
        <v>42400.009710648148</v>
      </c>
      <c r="T512" s="13">
        <f t="shared" si="48"/>
        <v>42430.009710648148</v>
      </c>
    </row>
    <row r="513" spans="1:20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3"/>
        <v>0.03</v>
      </c>
      <c r="P513" s="4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7"/>
        <v>41340.136365740742</v>
      </c>
      <c r="T513" s="13">
        <f t="shared" si="48"/>
        <v>41370.094699074078</v>
      </c>
    </row>
    <row r="514" spans="1:20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3"/>
        <v>1.3749999999999999E-3</v>
      </c>
      <c r="P514" s="4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3">
        <f t="shared" si="47"/>
        <v>42649.575543981489</v>
      </c>
      <c r="T514" s="13">
        <f t="shared" si="48"/>
        <v>42694.617210648146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9">E515/D515</f>
        <v>0.13924</v>
      </c>
      <c r="P515" s="4">
        <f t="shared" ref="P515:P578" si="50">IF(L515=0, "0", E515/L515)</f>
        <v>102.38235294117646</v>
      </c>
      <c r="Q515" t="str">
        <f t="shared" ref="Q515:Q578" si="51">LEFT(N515, FIND("/", N515)-1)</f>
        <v>film &amp; video</v>
      </c>
      <c r="R515" t="str">
        <f t="shared" ref="R515:R578" si="52">RIGHT(N515, LEN(N515)-FIND("/", N515))</f>
        <v>animation</v>
      </c>
      <c r="S515" s="13">
        <f t="shared" ref="S515:S578" si="53">(((J515/60)/60)/24)+DATE(1970,1,1)+(-4/24)</f>
        <v>42552.487326388895</v>
      </c>
      <c r="T515" s="13">
        <f t="shared" ref="T515:T578" si="54">(((I515/60)/60)/24)+DATE(1970,1,1)+(-4/24)</f>
        <v>42597.125000000007</v>
      </c>
    </row>
    <row r="516" spans="1:20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9"/>
        <v>3.3333333333333333E-2</v>
      </c>
      <c r="P516" s="4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3">
        <f t="shared" si="53"/>
        <v>41830.44730324074</v>
      </c>
      <c r="T516" s="13">
        <f t="shared" si="54"/>
        <v>41860.44730324074</v>
      </c>
    </row>
    <row r="517" spans="1:20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9"/>
        <v>0.25413402061855672</v>
      </c>
      <c r="P517" s="4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3">
        <f t="shared" si="53"/>
        <v>42327.32408564815</v>
      </c>
      <c r="T517" s="13">
        <f t="shared" si="54"/>
        <v>42367.32408564815</v>
      </c>
    </row>
    <row r="518" spans="1:20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9"/>
        <v>0</v>
      </c>
      <c r="P518" s="4" t="str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13">
        <f t="shared" si="53"/>
        <v>42091.612037037041</v>
      </c>
      <c r="T518" s="13">
        <f t="shared" si="54"/>
        <v>42151.612037037041</v>
      </c>
    </row>
    <row r="519" spans="1:20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9"/>
        <v>1.3666666666666667E-2</v>
      </c>
      <c r="P519" s="4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3">
        <f t="shared" si="53"/>
        <v>42738.448622685188</v>
      </c>
      <c r="T519" s="13">
        <f t="shared" si="54"/>
        <v>42768.448622685188</v>
      </c>
    </row>
    <row r="520" spans="1:20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9"/>
        <v>0</v>
      </c>
      <c r="P520" s="4" t="str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13">
        <f t="shared" si="53"/>
        <v>42223.44935185185</v>
      </c>
      <c r="T520" s="13">
        <f t="shared" si="54"/>
        <v>42253.448611111111</v>
      </c>
    </row>
    <row r="521" spans="1:20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9"/>
        <v>0.22881426547787684</v>
      </c>
      <c r="P521" s="4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3">
        <f t="shared" si="53"/>
        <v>41218.224780092598</v>
      </c>
      <c r="T521" s="13">
        <f t="shared" si="54"/>
        <v>41248.224780092598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9"/>
        <v>1.0209999999999999</v>
      </c>
      <c r="P522" s="4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3">
        <f t="shared" si="53"/>
        <v>42318.535428240742</v>
      </c>
      <c r="T522" s="13">
        <f t="shared" si="54"/>
        <v>42348.535428240742</v>
      </c>
    </row>
    <row r="523" spans="1:20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9"/>
        <v>1.0464</v>
      </c>
      <c r="P523" s="4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3">
        <f t="shared" si="53"/>
        <v>42645.926145833335</v>
      </c>
      <c r="T523" s="13">
        <f t="shared" si="54"/>
        <v>42675.040972222225</v>
      </c>
    </row>
    <row r="524" spans="1:20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9"/>
        <v>1.1466666666666667</v>
      </c>
      <c r="P524" s="4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3">
        <f t="shared" si="53"/>
        <v>42429.874131944445</v>
      </c>
      <c r="T524" s="13">
        <f t="shared" si="54"/>
        <v>42449.832465277781</v>
      </c>
    </row>
    <row r="525" spans="1:20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9"/>
        <v>1.206</v>
      </c>
      <c r="P525" s="4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3">
        <f t="shared" si="53"/>
        <v>42237.966157407405</v>
      </c>
      <c r="T525" s="13">
        <f t="shared" si="54"/>
        <v>42267.966157407405</v>
      </c>
    </row>
    <row r="526" spans="1:20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9"/>
        <v>1.0867285714285715</v>
      </c>
      <c r="P526" s="4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3">
        <f t="shared" si="53"/>
        <v>42492.550567129634</v>
      </c>
      <c r="T526" s="13">
        <f t="shared" si="54"/>
        <v>42522.550567129634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9"/>
        <v>1</v>
      </c>
      <c r="P527" s="4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53"/>
        <v>41850.234270833338</v>
      </c>
      <c r="T527" s="13">
        <f t="shared" si="54"/>
        <v>41895.234270833338</v>
      </c>
    </row>
    <row r="528" spans="1:20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9"/>
        <v>1.1399999999999999</v>
      </c>
      <c r="P528" s="4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3">
        <f t="shared" si="53"/>
        <v>42192.42527777778</v>
      </c>
      <c r="T528" s="13">
        <f t="shared" si="54"/>
        <v>42223.541666666664</v>
      </c>
    </row>
    <row r="529" spans="1:20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9"/>
        <v>1.0085</v>
      </c>
      <c r="P529" s="4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3">
        <f t="shared" si="53"/>
        <v>42753.038958333338</v>
      </c>
      <c r="T529" s="13">
        <f t="shared" si="54"/>
        <v>42783.503472222226</v>
      </c>
    </row>
    <row r="530" spans="1:20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9"/>
        <v>1.1565217391304348</v>
      </c>
      <c r="P530" s="4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3">
        <f t="shared" si="53"/>
        <v>42155.753553240742</v>
      </c>
      <c r="T530" s="13">
        <f t="shared" si="54"/>
        <v>42176.722222222226</v>
      </c>
    </row>
    <row r="531" spans="1:20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9"/>
        <v>1.3041666666666667</v>
      </c>
      <c r="P531" s="4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3">
        <f t="shared" si="53"/>
        <v>42724.86451388889</v>
      </c>
      <c r="T531" s="13">
        <f t="shared" si="54"/>
        <v>42746.041666666664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9"/>
        <v>1.0778267254038179</v>
      </c>
      <c r="P532" s="4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3">
        <f t="shared" si="53"/>
        <v>42157.424398148149</v>
      </c>
      <c r="T532" s="13">
        <f t="shared" si="54"/>
        <v>42178.916666666664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9"/>
        <v>1</v>
      </c>
      <c r="P533" s="4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3">
        <f t="shared" si="53"/>
        <v>42675.8984837963</v>
      </c>
      <c r="T533" s="13">
        <f t="shared" si="54"/>
        <v>42721.124305555561</v>
      </c>
    </row>
    <row r="534" spans="1:20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9"/>
        <v>1.2324999999999999</v>
      </c>
      <c r="P534" s="4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3">
        <f t="shared" si="53"/>
        <v>42472.840370370373</v>
      </c>
      <c r="T534" s="13">
        <f t="shared" si="54"/>
        <v>42502.840370370373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9"/>
        <v>1.002</v>
      </c>
      <c r="P535" s="4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3">
        <f t="shared" si="53"/>
        <v>42482.268113425926</v>
      </c>
      <c r="T535" s="13">
        <f t="shared" si="54"/>
        <v>42506.268113425926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9"/>
        <v>1.0466666666666666</v>
      </c>
      <c r="P536" s="4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3">
        <f t="shared" si="53"/>
        <v>42270.644328703704</v>
      </c>
      <c r="T536" s="13">
        <f t="shared" si="54"/>
        <v>42309.791666666664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9"/>
        <v>1.0249999999999999</v>
      </c>
      <c r="P537" s="4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3">
        <f t="shared" si="53"/>
        <v>42711.378530092588</v>
      </c>
      <c r="T537" s="13">
        <f t="shared" si="54"/>
        <v>42741.378530092588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9"/>
        <v>1.1825757575757576</v>
      </c>
      <c r="P538" s="4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3">
        <f t="shared" si="53"/>
        <v>42179.178321759267</v>
      </c>
      <c r="T538" s="13">
        <f t="shared" si="54"/>
        <v>42219.583333333336</v>
      </c>
    </row>
    <row r="539" spans="1:20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9"/>
        <v>1.2050000000000001</v>
      </c>
      <c r="P539" s="4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3">
        <f t="shared" si="53"/>
        <v>42282.601747685192</v>
      </c>
      <c r="T539" s="13">
        <f t="shared" si="54"/>
        <v>42312.643414351849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9"/>
        <v>3.0242</v>
      </c>
      <c r="P540" s="4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3">
        <f t="shared" si="53"/>
        <v>42473.62804398148</v>
      </c>
      <c r="T540" s="13">
        <f t="shared" si="54"/>
        <v>42503.62804398148</v>
      </c>
    </row>
    <row r="541" spans="1:20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9"/>
        <v>1.00644</v>
      </c>
      <c r="P541" s="4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3">
        <f t="shared" si="53"/>
        <v>42534.883182870377</v>
      </c>
      <c r="T541" s="13">
        <f t="shared" si="54"/>
        <v>42555.883182870377</v>
      </c>
    </row>
    <row r="542" spans="1:20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9"/>
        <v>6.666666666666667E-5</v>
      </c>
      <c r="P542" s="4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53"/>
        <v>42009.65053240741</v>
      </c>
      <c r="T542" s="13">
        <f t="shared" si="54"/>
        <v>42039.65053240741</v>
      </c>
    </row>
    <row r="543" spans="1:20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9"/>
        <v>5.5555555555555558E-3</v>
      </c>
      <c r="P543" s="4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53"/>
        <v>42275.880023148151</v>
      </c>
      <c r="T543" s="13">
        <f t="shared" si="54"/>
        <v>42305.880023148151</v>
      </c>
    </row>
    <row r="544" spans="1:20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9"/>
        <v>3.9999999999999998E-6</v>
      </c>
      <c r="P544" s="4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53"/>
        <v>42433.570787037039</v>
      </c>
      <c r="T544" s="13">
        <f t="shared" si="54"/>
        <v>42493.529120370375</v>
      </c>
    </row>
    <row r="545" spans="1:20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9"/>
        <v>3.1818181818181819E-3</v>
      </c>
      <c r="P545" s="4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53"/>
        <v>41913.925486111111</v>
      </c>
      <c r="T545" s="13">
        <f t="shared" si="54"/>
        <v>41943.925486111111</v>
      </c>
    </row>
    <row r="546" spans="1:20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9"/>
        <v>1.2E-2</v>
      </c>
      <c r="P546" s="4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53"/>
        <v>42525.490277777782</v>
      </c>
      <c r="T546" s="13">
        <f t="shared" si="54"/>
        <v>42555.490277777782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9"/>
        <v>0.27383999999999997</v>
      </c>
      <c r="P547" s="4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3">
        <f t="shared" si="53"/>
        <v>42283.425798611112</v>
      </c>
      <c r="T547" s="13">
        <f t="shared" si="54"/>
        <v>42323.467465277783</v>
      </c>
    </row>
    <row r="548" spans="1:20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9"/>
        <v>8.6666666666666663E-4</v>
      </c>
      <c r="P548" s="4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53"/>
        <v>42249.501331018524</v>
      </c>
      <c r="T548" s="13">
        <f t="shared" si="54"/>
        <v>42294.501331018524</v>
      </c>
    </row>
    <row r="549" spans="1:20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9"/>
        <v>0</v>
      </c>
      <c r="P549" s="4" t="str">
        <f t="shared" si="50"/>
        <v>0</v>
      </c>
      <c r="Q549" t="str">
        <f t="shared" si="51"/>
        <v>technology</v>
      </c>
      <c r="R549" t="str">
        <f t="shared" si="52"/>
        <v>web</v>
      </c>
      <c r="S549" s="13">
        <f t="shared" si="53"/>
        <v>42380.529675925929</v>
      </c>
      <c r="T549" s="13">
        <f t="shared" si="54"/>
        <v>42410.529675925929</v>
      </c>
    </row>
    <row r="550" spans="1:20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9"/>
        <v>8.9999999999999998E-4</v>
      </c>
      <c r="P550" s="4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53"/>
        <v>42276.736666666671</v>
      </c>
      <c r="T550" s="13">
        <f t="shared" si="54"/>
        <v>42306.736666666671</v>
      </c>
    </row>
    <row r="551" spans="1:20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9"/>
        <v>2.7199999999999998E-2</v>
      </c>
      <c r="P551" s="4">
        <f t="shared" si="50"/>
        <v>8.5</v>
      </c>
      <c r="Q551" t="str">
        <f t="shared" si="51"/>
        <v>technology</v>
      </c>
      <c r="R551" t="str">
        <f t="shared" si="52"/>
        <v>web</v>
      </c>
      <c r="S551" s="13">
        <f t="shared" si="53"/>
        <v>42163.47016203704</v>
      </c>
      <c r="T551" s="13">
        <f t="shared" si="54"/>
        <v>42193.47016203704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9"/>
        <v>7.0000000000000001E-3</v>
      </c>
      <c r="P552" s="4">
        <f t="shared" si="50"/>
        <v>8.75</v>
      </c>
      <c r="Q552" t="str">
        <f t="shared" si="51"/>
        <v>technology</v>
      </c>
      <c r="R552" t="str">
        <f t="shared" si="52"/>
        <v>web</v>
      </c>
      <c r="S552" s="13">
        <f t="shared" si="53"/>
        <v>42753.512094907412</v>
      </c>
      <c r="T552" s="13">
        <f t="shared" si="54"/>
        <v>42766.041666666664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9"/>
        <v>5.0413333333333331E-2</v>
      </c>
      <c r="P553" s="4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3">
        <f t="shared" si="53"/>
        <v>42173.109074074076</v>
      </c>
      <c r="T553" s="13">
        <f t="shared" si="54"/>
        <v>42217.578472222223</v>
      </c>
    </row>
    <row r="554" spans="1:20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9"/>
        <v>0</v>
      </c>
      <c r="P554" s="4" t="str">
        <f t="shared" si="50"/>
        <v>0</v>
      </c>
      <c r="Q554" t="str">
        <f t="shared" si="51"/>
        <v>technology</v>
      </c>
      <c r="R554" t="str">
        <f t="shared" si="52"/>
        <v>web</v>
      </c>
      <c r="S554" s="13">
        <f t="shared" si="53"/>
        <v>42318.450185185189</v>
      </c>
      <c r="T554" s="13">
        <f t="shared" si="54"/>
        <v>42378.450185185189</v>
      </c>
    </row>
    <row r="555" spans="1:20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9"/>
        <v>4.9199999999999999E-3</v>
      </c>
      <c r="P555" s="4">
        <f t="shared" si="50"/>
        <v>20.5</v>
      </c>
      <c r="Q555" t="str">
        <f t="shared" si="51"/>
        <v>technology</v>
      </c>
      <c r="R555" t="str">
        <f t="shared" si="52"/>
        <v>web</v>
      </c>
      <c r="S555" s="13">
        <f t="shared" si="53"/>
        <v>41927.553136574075</v>
      </c>
      <c r="T555" s="13">
        <f t="shared" si="54"/>
        <v>41957.59480324074</v>
      </c>
    </row>
    <row r="556" spans="1:20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9"/>
        <v>0.36589147286821705</v>
      </c>
      <c r="P556" s="4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3">
        <f t="shared" si="53"/>
        <v>41901.518194444448</v>
      </c>
      <c r="T556" s="13">
        <f t="shared" si="54"/>
        <v>41931.518194444448</v>
      </c>
    </row>
    <row r="557" spans="1:20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9"/>
        <v>0</v>
      </c>
      <c r="P557" s="4" t="str">
        <f t="shared" si="50"/>
        <v>0</v>
      </c>
      <c r="Q557" t="str">
        <f t="shared" si="51"/>
        <v>technology</v>
      </c>
      <c r="R557" t="str">
        <f t="shared" si="52"/>
        <v>web</v>
      </c>
      <c r="S557" s="13">
        <f t="shared" si="53"/>
        <v>42503.186840277784</v>
      </c>
      <c r="T557" s="13">
        <f t="shared" si="54"/>
        <v>42533.186840277784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9"/>
        <v>2.5000000000000001E-2</v>
      </c>
      <c r="P558" s="4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53"/>
        <v>42345.693483796298</v>
      </c>
      <c r="T558" s="13">
        <f t="shared" si="54"/>
        <v>42375.693483796298</v>
      </c>
    </row>
    <row r="559" spans="1:20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9"/>
        <v>9.1066666666666674E-3</v>
      </c>
      <c r="P559" s="4">
        <f t="shared" si="50"/>
        <v>68.3</v>
      </c>
      <c r="Q559" t="str">
        <f t="shared" si="51"/>
        <v>technology</v>
      </c>
      <c r="R559" t="str">
        <f t="shared" si="52"/>
        <v>web</v>
      </c>
      <c r="S559" s="13">
        <f t="shared" si="53"/>
        <v>42676.775497685187</v>
      </c>
      <c r="T559" s="13">
        <f t="shared" si="54"/>
        <v>42706.817164351851</v>
      </c>
    </row>
    <row r="560" spans="1:20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9"/>
        <v>0</v>
      </c>
      <c r="P560" s="4" t="str">
        <f t="shared" si="50"/>
        <v>0</v>
      </c>
      <c r="Q560" t="str">
        <f t="shared" si="51"/>
        <v>technology</v>
      </c>
      <c r="R560" t="str">
        <f t="shared" si="52"/>
        <v>web</v>
      </c>
      <c r="S560" s="13">
        <f t="shared" si="53"/>
        <v>42057.716493055559</v>
      </c>
      <c r="T560" s="13">
        <f t="shared" si="54"/>
        <v>42087.674826388895</v>
      </c>
    </row>
    <row r="561" spans="1:20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9"/>
        <v>2.0833333333333335E-4</v>
      </c>
      <c r="P561" s="4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53"/>
        <v>42321.116435185184</v>
      </c>
      <c r="T561" s="13">
        <f t="shared" si="54"/>
        <v>42351.116435185184</v>
      </c>
    </row>
    <row r="562" spans="1:20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9"/>
        <v>1.2E-4</v>
      </c>
      <c r="P562" s="4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53"/>
        <v>41960.604687500003</v>
      </c>
      <c r="T562" s="13">
        <f t="shared" si="54"/>
        <v>41990.604687500003</v>
      </c>
    </row>
    <row r="563" spans="1:20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9"/>
        <v>3.6666666666666666E-3</v>
      </c>
      <c r="P563" s="4">
        <f t="shared" si="50"/>
        <v>27.5</v>
      </c>
      <c r="Q563" t="str">
        <f t="shared" si="51"/>
        <v>technology</v>
      </c>
      <c r="R563" t="str">
        <f t="shared" si="52"/>
        <v>web</v>
      </c>
      <c r="S563" s="13">
        <f t="shared" si="53"/>
        <v>42268.492048611115</v>
      </c>
      <c r="T563" s="13">
        <f t="shared" si="54"/>
        <v>42303.492048611115</v>
      </c>
    </row>
    <row r="564" spans="1:20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9"/>
        <v>0</v>
      </c>
      <c r="P564" s="4" t="str">
        <f t="shared" si="50"/>
        <v>0</v>
      </c>
      <c r="Q564" t="str">
        <f t="shared" si="51"/>
        <v>technology</v>
      </c>
      <c r="R564" t="str">
        <f t="shared" si="52"/>
        <v>web</v>
      </c>
      <c r="S564" s="13">
        <f t="shared" si="53"/>
        <v>42692.222395833342</v>
      </c>
      <c r="T564" s="13">
        <f t="shared" si="54"/>
        <v>42722.222395833342</v>
      </c>
    </row>
    <row r="565" spans="1:20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9"/>
        <v>9.0666666666666662E-4</v>
      </c>
      <c r="P565" s="4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53"/>
        <v>42021.903321759259</v>
      </c>
      <c r="T565" s="13">
        <f t="shared" si="54"/>
        <v>42051.903321759259</v>
      </c>
    </row>
    <row r="566" spans="1:20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9"/>
        <v>5.5555555555555558E-5</v>
      </c>
      <c r="P566" s="4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53"/>
        <v>42411.776331018518</v>
      </c>
      <c r="T566" s="13">
        <f t="shared" si="54"/>
        <v>42441.776331018518</v>
      </c>
    </row>
    <row r="567" spans="1:20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9"/>
        <v>0</v>
      </c>
      <c r="P567" s="4" t="str">
        <f t="shared" si="50"/>
        <v>0</v>
      </c>
      <c r="Q567" t="str">
        <f t="shared" si="51"/>
        <v>technology</v>
      </c>
      <c r="R567" t="str">
        <f t="shared" si="52"/>
        <v>web</v>
      </c>
      <c r="S567" s="13">
        <f t="shared" si="53"/>
        <v>42165.618622685193</v>
      </c>
      <c r="T567" s="13">
        <f t="shared" si="54"/>
        <v>42195.618622685193</v>
      </c>
    </row>
    <row r="568" spans="1:20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9"/>
        <v>2.0000000000000001E-4</v>
      </c>
      <c r="P568" s="4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53"/>
        <v>42535.517743055556</v>
      </c>
      <c r="T568" s="13">
        <f t="shared" si="54"/>
        <v>42565.517743055556</v>
      </c>
    </row>
    <row r="569" spans="1:20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9"/>
        <v>0</v>
      </c>
      <c r="P569" s="4" t="str">
        <f t="shared" si="50"/>
        <v>0</v>
      </c>
      <c r="Q569" t="str">
        <f t="shared" si="51"/>
        <v>technology</v>
      </c>
      <c r="R569" t="str">
        <f t="shared" si="52"/>
        <v>web</v>
      </c>
      <c r="S569" s="13">
        <f t="shared" si="53"/>
        <v>41975.675856481488</v>
      </c>
      <c r="T569" s="13">
        <f t="shared" si="54"/>
        <v>42005.675856481488</v>
      </c>
    </row>
    <row r="570" spans="1:20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9"/>
        <v>0.01</v>
      </c>
      <c r="P570" s="4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53"/>
        <v>42348.754895833335</v>
      </c>
      <c r="T570" s="13">
        <f t="shared" si="54"/>
        <v>42385.291666666664</v>
      </c>
    </row>
    <row r="571" spans="1:20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9"/>
        <v>8.0000000000000002E-3</v>
      </c>
      <c r="P571" s="4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53"/>
        <v>42340.680694444447</v>
      </c>
      <c r="T571" s="13">
        <f t="shared" si="54"/>
        <v>42370.680694444447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9"/>
        <v>1.6705882352941177E-3</v>
      </c>
      <c r="P572" s="4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53"/>
        <v>42388.631585648152</v>
      </c>
      <c r="T572" s="13">
        <f t="shared" si="54"/>
        <v>42418.631585648152</v>
      </c>
    </row>
    <row r="573" spans="1:20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9"/>
        <v>4.2399999999999998E-3</v>
      </c>
      <c r="P573" s="4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53"/>
        <v>42192.649571759262</v>
      </c>
      <c r="T573" s="13">
        <f t="shared" si="54"/>
        <v>42211.999305555561</v>
      </c>
    </row>
    <row r="574" spans="1:20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9"/>
        <v>0</v>
      </c>
      <c r="P574" s="4" t="str">
        <f t="shared" si="50"/>
        <v>0</v>
      </c>
      <c r="Q574" t="str">
        <f t="shared" si="51"/>
        <v>technology</v>
      </c>
      <c r="R574" t="str">
        <f t="shared" si="52"/>
        <v>web</v>
      </c>
      <c r="S574" s="13">
        <f t="shared" si="53"/>
        <v>42282.549629629626</v>
      </c>
      <c r="T574" s="13">
        <f t="shared" si="54"/>
        <v>42312.591296296298</v>
      </c>
    </row>
    <row r="575" spans="1:20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9"/>
        <v>3.892538925389254E-3</v>
      </c>
      <c r="P575" s="4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3">
        <f t="shared" si="53"/>
        <v>41962.883460648147</v>
      </c>
      <c r="T575" s="13">
        <f t="shared" si="54"/>
        <v>42021.883333333339</v>
      </c>
    </row>
    <row r="576" spans="1:20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9"/>
        <v>7.1556350626118068E-3</v>
      </c>
      <c r="P576" s="4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53"/>
        <v>42632.276701388888</v>
      </c>
      <c r="T576" s="13">
        <f t="shared" si="54"/>
        <v>42662.276701388888</v>
      </c>
    </row>
    <row r="577" spans="1:20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9"/>
        <v>4.3166666666666666E-3</v>
      </c>
      <c r="P577" s="4">
        <f t="shared" si="50"/>
        <v>64.75</v>
      </c>
      <c r="Q577" t="str">
        <f t="shared" si="51"/>
        <v>technology</v>
      </c>
      <c r="R577" t="str">
        <f t="shared" si="52"/>
        <v>web</v>
      </c>
      <c r="S577" s="13">
        <f t="shared" si="53"/>
        <v>42138.525960648149</v>
      </c>
      <c r="T577" s="13">
        <f t="shared" si="54"/>
        <v>42168.525960648149</v>
      </c>
    </row>
    <row r="578" spans="1:20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9"/>
        <v>1.2500000000000001E-5</v>
      </c>
      <c r="P578" s="4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si="53"/>
        <v>42031.305</v>
      </c>
      <c r="T578" s="13">
        <f t="shared" si="54"/>
        <v>42091.263333333336</v>
      </c>
    </row>
    <row r="579" spans="1:20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5">E579/D579</f>
        <v>2E-3</v>
      </c>
      <c r="P579" s="4">
        <f t="shared" ref="P579:P642" si="56">IF(L579=0, "0", E579/L579)</f>
        <v>10</v>
      </c>
      <c r="Q579" t="str">
        <f t="shared" ref="Q579:Q642" si="57">LEFT(N579, FIND("/", N579)-1)</f>
        <v>technology</v>
      </c>
      <c r="R579" t="str">
        <f t="shared" ref="R579:R642" si="58">RIGHT(N579, LEN(N579)-FIND("/", N579))</f>
        <v>web</v>
      </c>
      <c r="S579" s="13">
        <f t="shared" ref="S579:S642" si="59">(((J579/60)/60)/24)+DATE(1970,1,1)+(-4/24)</f>
        <v>42450.422476851854</v>
      </c>
      <c r="T579" s="13">
        <f t="shared" ref="T579:T642" si="60">(((I579/60)/60)/24)+DATE(1970,1,1)+(-4/24)</f>
        <v>42510.422476851854</v>
      </c>
    </row>
    <row r="580" spans="1:20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5"/>
        <v>1.12E-4</v>
      </c>
      <c r="P580" s="4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si="59"/>
        <v>42230.411956018521</v>
      </c>
      <c r="T580" s="13">
        <f t="shared" si="60"/>
        <v>42254.411956018521</v>
      </c>
    </row>
    <row r="581" spans="1:20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5"/>
        <v>1.4583333333333334E-2</v>
      </c>
      <c r="P581" s="4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9"/>
        <v>41968.68545138889</v>
      </c>
      <c r="T581" s="13">
        <f t="shared" si="60"/>
        <v>41998.68545138889</v>
      </c>
    </row>
    <row r="582" spans="1:20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5"/>
        <v>3.3333333333333332E-4</v>
      </c>
      <c r="P582" s="4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9"/>
        <v>42605.741516203707</v>
      </c>
      <c r="T582" s="13">
        <f t="shared" si="60"/>
        <v>42635.741516203707</v>
      </c>
    </row>
    <row r="583" spans="1:20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5"/>
        <v>0</v>
      </c>
      <c r="P583" s="4" t="str">
        <f t="shared" si="56"/>
        <v>0</v>
      </c>
      <c r="Q583" t="str">
        <f t="shared" si="57"/>
        <v>technology</v>
      </c>
      <c r="R583" t="str">
        <f t="shared" si="58"/>
        <v>web</v>
      </c>
      <c r="S583" s="13">
        <f t="shared" si="59"/>
        <v>42187.846111111117</v>
      </c>
      <c r="T583" s="13">
        <f t="shared" si="60"/>
        <v>42217.846111111117</v>
      </c>
    </row>
    <row r="584" spans="1:20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5"/>
        <v>0</v>
      </c>
      <c r="P584" s="4" t="str">
        <f t="shared" si="56"/>
        <v>0</v>
      </c>
      <c r="Q584" t="str">
        <f t="shared" si="57"/>
        <v>technology</v>
      </c>
      <c r="R584" t="str">
        <f t="shared" si="58"/>
        <v>web</v>
      </c>
      <c r="S584" s="13">
        <f t="shared" si="59"/>
        <v>42055.573136574072</v>
      </c>
      <c r="T584" s="13">
        <f t="shared" si="60"/>
        <v>42078.583333333336</v>
      </c>
    </row>
    <row r="585" spans="1:20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5"/>
        <v>1.1111111111111112E-4</v>
      </c>
      <c r="P585" s="4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9"/>
        <v>42052.771840277775</v>
      </c>
      <c r="T585" s="13">
        <f t="shared" si="60"/>
        <v>42082.730173611119</v>
      </c>
    </row>
    <row r="586" spans="1:20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5"/>
        <v>0.01</v>
      </c>
      <c r="P586" s="4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9"/>
        <v>42049.549953703703</v>
      </c>
      <c r="T586" s="13">
        <f t="shared" si="60"/>
        <v>42079.508287037039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5"/>
        <v>0</v>
      </c>
      <c r="P587" s="4" t="str">
        <f t="shared" si="56"/>
        <v>0</v>
      </c>
      <c r="Q587" t="str">
        <f t="shared" si="57"/>
        <v>technology</v>
      </c>
      <c r="R587" t="str">
        <f t="shared" si="58"/>
        <v>web</v>
      </c>
      <c r="S587" s="13">
        <f t="shared" si="59"/>
        <v>42283.224270833336</v>
      </c>
      <c r="T587" s="13">
        <f t="shared" si="60"/>
        <v>42338.833333333336</v>
      </c>
    </row>
    <row r="588" spans="1:20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5"/>
        <v>5.5999999999999999E-3</v>
      </c>
      <c r="P588" s="4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9"/>
        <v>42020.687581018523</v>
      </c>
      <c r="T588" s="13">
        <f t="shared" si="60"/>
        <v>42050.687581018523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5"/>
        <v>9.0833333333333335E-2</v>
      </c>
      <c r="P589" s="4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3">
        <f t="shared" si="59"/>
        <v>42080.590659722227</v>
      </c>
      <c r="T589" s="13">
        <f t="shared" si="60"/>
        <v>42110.590659722227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5"/>
        <v>3.3444444444444443E-2</v>
      </c>
      <c r="P590" s="4">
        <f t="shared" si="56"/>
        <v>150.5</v>
      </c>
      <c r="Q590" t="str">
        <f t="shared" si="57"/>
        <v>technology</v>
      </c>
      <c r="R590" t="str">
        <f t="shared" si="58"/>
        <v>web</v>
      </c>
      <c r="S590" s="13">
        <f t="shared" si="59"/>
        <v>42631.602847222232</v>
      </c>
      <c r="T590" s="13">
        <f t="shared" si="60"/>
        <v>42691.644513888888</v>
      </c>
    </row>
    <row r="591" spans="1:20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5"/>
        <v>1.3333333333333334E-4</v>
      </c>
      <c r="P591" s="4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9"/>
        <v>42178.447905092595</v>
      </c>
      <c r="T591" s="13">
        <f t="shared" si="60"/>
        <v>42193.447905092595</v>
      </c>
    </row>
    <row r="592" spans="1:20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5"/>
        <v>4.4600000000000001E-2</v>
      </c>
      <c r="P592" s="4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3">
        <f t="shared" si="59"/>
        <v>42377.388090277782</v>
      </c>
      <c r="T592" s="13">
        <f t="shared" si="60"/>
        <v>42408.375694444447</v>
      </c>
    </row>
    <row r="593" spans="1:20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5"/>
        <v>6.0999999999999997E-4</v>
      </c>
      <c r="P593" s="4">
        <f t="shared" si="56"/>
        <v>30.5</v>
      </c>
      <c r="Q593" t="str">
        <f t="shared" si="57"/>
        <v>technology</v>
      </c>
      <c r="R593" t="str">
        <f t="shared" si="58"/>
        <v>web</v>
      </c>
      <c r="S593" s="13">
        <f t="shared" si="59"/>
        <v>42177.376504629632</v>
      </c>
      <c r="T593" s="13">
        <f t="shared" si="60"/>
        <v>42207.376504629632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5"/>
        <v>3.3333333333333333E-2</v>
      </c>
      <c r="P594" s="4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9"/>
        <v>41946.065509259264</v>
      </c>
      <c r="T594" s="13">
        <f t="shared" si="60"/>
        <v>41976.065509259257</v>
      </c>
    </row>
    <row r="595" spans="1:20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5"/>
        <v>0.23</v>
      </c>
      <c r="P595" s="4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3">
        <f t="shared" si="59"/>
        <v>42070.510937500003</v>
      </c>
      <c r="T595" s="13">
        <f t="shared" si="60"/>
        <v>42100.469270833339</v>
      </c>
    </row>
    <row r="596" spans="1:20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5"/>
        <v>1.0399999999999999E-3</v>
      </c>
      <c r="P596" s="4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9"/>
        <v>42446.613495370373</v>
      </c>
      <c r="T596" s="13">
        <f t="shared" si="60"/>
        <v>42476.613495370373</v>
      </c>
    </row>
    <row r="597" spans="1:20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5"/>
        <v>4.2599999999999999E-3</v>
      </c>
      <c r="P597" s="4">
        <f t="shared" si="56"/>
        <v>53.25</v>
      </c>
      <c r="Q597" t="str">
        <f t="shared" si="57"/>
        <v>technology</v>
      </c>
      <c r="R597" t="str">
        <f t="shared" si="58"/>
        <v>web</v>
      </c>
      <c r="S597" s="13">
        <f t="shared" si="59"/>
        <v>42082.903217592589</v>
      </c>
      <c r="T597" s="13">
        <f t="shared" si="60"/>
        <v>42127.903217592589</v>
      </c>
    </row>
    <row r="598" spans="1:20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5"/>
        <v>2.9999999999999997E-4</v>
      </c>
      <c r="P598" s="4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9"/>
        <v>42646.730231481481</v>
      </c>
      <c r="T598" s="13">
        <f t="shared" si="60"/>
        <v>42676.730231481481</v>
      </c>
    </row>
    <row r="599" spans="1:20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5"/>
        <v>2.6666666666666666E-3</v>
      </c>
      <c r="P599" s="4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9"/>
        <v>42545.538599537038</v>
      </c>
      <c r="T599" s="13">
        <f t="shared" si="60"/>
        <v>42582.500000000007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5"/>
        <v>0.34</v>
      </c>
      <c r="P600" s="4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3">
        <f t="shared" si="59"/>
        <v>41947.835428240745</v>
      </c>
      <c r="T600" s="13">
        <f t="shared" si="60"/>
        <v>41977.835428240745</v>
      </c>
    </row>
    <row r="601" spans="1:20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5"/>
        <v>6.2E-4</v>
      </c>
      <c r="P601" s="4">
        <f t="shared" si="56"/>
        <v>15.5</v>
      </c>
      <c r="Q601" t="str">
        <f t="shared" si="57"/>
        <v>technology</v>
      </c>
      <c r="R601" t="str">
        <f t="shared" si="58"/>
        <v>web</v>
      </c>
      <c r="S601" s="13">
        <f t="shared" si="59"/>
        <v>42047.645856481489</v>
      </c>
      <c r="T601" s="13">
        <f t="shared" si="60"/>
        <v>42071.469444444447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5"/>
        <v>0.02</v>
      </c>
      <c r="P602" s="4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9"/>
        <v>42073.631504629629</v>
      </c>
      <c r="T602" s="13">
        <f t="shared" si="60"/>
        <v>42133.631504629629</v>
      </c>
    </row>
    <row r="603" spans="1:20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5"/>
        <v>1.4E-2</v>
      </c>
      <c r="P603" s="4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3">
        <f t="shared" si="59"/>
        <v>41969.691423611112</v>
      </c>
      <c r="T603" s="13">
        <f t="shared" si="60"/>
        <v>41999.691423611112</v>
      </c>
    </row>
    <row r="604" spans="1:20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5"/>
        <v>0</v>
      </c>
      <c r="P604" s="4" t="str">
        <f t="shared" si="56"/>
        <v>0</v>
      </c>
      <c r="Q604" t="str">
        <f t="shared" si="57"/>
        <v>technology</v>
      </c>
      <c r="R604" t="str">
        <f t="shared" si="58"/>
        <v>web</v>
      </c>
      <c r="S604" s="13">
        <f t="shared" si="59"/>
        <v>42143.627488425926</v>
      </c>
      <c r="T604" s="13">
        <f t="shared" si="60"/>
        <v>42173.627488425926</v>
      </c>
    </row>
    <row r="605" spans="1:20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5"/>
        <v>3.9334666666666664E-2</v>
      </c>
      <c r="P605" s="4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3">
        <f t="shared" si="59"/>
        <v>41835.472488425927</v>
      </c>
      <c r="T605" s="13">
        <f t="shared" si="60"/>
        <v>41865.472488425927</v>
      </c>
    </row>
    <row r="606" spans="1:20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5"/>
        <v>0</v>
      </c>
      <c r="P606" s="4" t="str">
        <f t="shared" si="56"/>
        <v>0</v>
      </c>
      <c r="Q606" t="str">
        <f t="shared" si="57"/>
        <v>technology</v>
      </c>
      <c r="R606" t="str">
        <f t="shared" si="58"/>
        <v>web</v>
      </c>
      <c r="S606" s="13">
        <f t="shared" si="59"/>
        <v>41848.868703703709</v>
      </c>
      <c r="T606" s="13">
        <f t="shared" si="60"/>
        <v>41878.868703703709</v>
      </c>
    </row>
    <row r="607" spans="1:20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5"/>
        <v>2.6200000000000001E-2</v>
      </c>
      <c r="P607" s="4">
        <f t="shared" si="56"/>
        <v>16.375</v>
      </c>
      <c r="Q607" t="str">
        <f t="shared" si="57"/>
        <v>technology</v>
      </c>
      <c r="R607" t="str">
        <f t="shared" si="58"/>
        <v>web</v>
      </c>
      <c r="S607" s="13">
        <f t="shared" si="59"/>
        <v>42194.191064814811</v>
      </c>
      <c r="T607" s="13">
        <f t="shared" si="60"/>
        <v>42239.191064814811</v>
      </c>
    </row>
    <row r="608" spans="1:20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5"/>
        <v>2E-3</v>
      </c>
      <c r="P608" s="4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9"/>
        <v>42102.483900462968</v>
      </c>
      <c r="T608" s="13">
        <f t="shared" si="60"/>
        <v>42148.458333333336</v>
      </c>
    </row>
    <row r="609" spans="1:20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5"/>
        <v>0</v>
      </c>
      <c r="P609" s="4" t="str">
        <f t="shared" si="56"/>
        <v>0</v>
      </c>
      <c r="Q609" t="str">
        <f t="shared" si="57"/>
        <v>technology</v>
      </c>
      <c r="R609" t="str">
        <f t="shared" si="58"/>
        <v>web</v>
      </c>
      <c r="S609" s="13">
        <f t="shared" si="59"/>
        <v>42300.658981481487</v>
      </c>
      <c r="T609" s="13">
        <f t="shared" si="60"/>
        <v>42330.700648148151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5"/>
        <v>9.7400000000000004E-3</v>
      </c>
      <c r="P610" s="4">
        <f t="shared" si="56"/>
        <v>292.2</v>
      </c>
      <c r="Q610" t="str">
        <f t="shared" si="57"/>
        <v>technology</v>
      </c>
      <c r="R610" t="str">
        <f t="shared" si="58"/>
        <v>web</v>
      </c>
      <c r="S610" s="13">
        <f t="shared" si="59"/>
        <v>42140.75439814815</v>
      </c>
      <c r="T610" s="13">
        <f t="shared" si="60"/>
        <v>42170.75439814815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5"/>
        <v>6.41025641025641E-3</v>
      </c>
      <c r="P611" s="4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9"/>
        <v>42306.867407407415</v>
      </c>
      <c r="T611" s="13">
        <f t="shared" si="60"/>
        <v>42336.909074074072</v>
      </c>
    </row>
    <row r="612" spans="1:20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5"/>
        <v>0</v>
      </c>
      <c r="P612" s="4" t="str">
        <f t="shared" si="56"/>
        <v>0</v>
      </c>
      <c r="Q612" t="str">
        <f t="shared" si="57"/>
        <v>technology</v>
      </c>
      <c r="R612" t="str">
        <f t="shared" si="58"/>
        <v>web</v>
      </c>
      <c r="S612" s="13">
        <f t="shared" si="59"/>
        <v>42086.664189814815</v>
      </c>
      <c r="T612" s="13">
        <f t="shared" si="60"/>
        <v>42116.664189814815</v>
      </c>
    </row>
    <row r="613" spans="1:20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5"/>
        <v>0</v>
      </c>
      <c r="P613" s="4" t="str">
        <f t="shared" si="56"/>
        <v>0</v>
      </c>
      <c r="Q613" t="str">
        <f t="shared" si="57"/>
        <v>technology</v>
      </c>
      <c r="R613" t="str">
        <f t="shared" si="58"/>
        <v>web</v>
      </c>
      <c r="S613" s="13">
        <f t="shared" si="59"/>
        <v>42328.393946759265</v>
      </c>
      <c r="T613" s="13">
        <f t="shared" si="60"/>
        <v>42388.393946759265</v>
      </c>
    </row>
    <row r="614" spans="1:20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5"/>
        <v>0</v>
      </c>
      <c r="P614" s="4" t="str">
        <f t="shared" si="56"/>
        <v>0</v>
      </c>
      <c r="Q614" t="str">
        <f t="shared" si="57"/>
        <v>technology</v>
      </c>
      <c r="R614" t="str">
        <f t="shared" si="58"/>
        <v>web</v>
      </c>
      <c r="S614" s="13">
        <f t="shared" si="59"/>
        <v>42584.865115740737</v>
      </c>
      <c r="T614" s="13">
        <f t="shared" si="60"/>
        <v>42614.865115740737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5"/>
        <v>0.21363333333333334</v>
      </c>
      <c r="P615" s="4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3">
        <f t="shared" si="59"/>
        <v>42247.330092592594</v>
      </c>
      <c r="T615" s="13">
        <f t="shared" si="60"/>
        <v>42278.040972222225</v>
      </c>
    </row>
    <row r="616" spans="1:20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5"/>
        <v>0</v>
      </c>
      <c r="P616" s="4" t="str">
        <f t="shared" si="56"/>
        <v>0</v>
      </c>
      <c r="Q616" t="str">
        <f t="shared" si="57"/>
        <v>technology</v>
      </c>
      <c r="R616" t="str">
        <f t="shared" si="58"/>
        <v>web</v>
      </c>
      <c r="S616" s="13">
        <f t="shared" si="59"/>
        <v>42514.895138888889</v>
      </c>
      <c r="T616" s="13">
        <f t="shared" si="60"/>
        <v>42544.895138888889</v>
      </c>
    </row>
    <row r="617" spans="1:20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5"/>
        <v>0</v>
      </c>
      <c r="P617" s="4" t="str">
        <f t="shared" si="56"/>
        <v>0</v>
      </c>
      <c r="Q617" t="str">
        <f t="shared" si="57"/>
        <v>technology</v>
      </c>
      <c r="R617" t="str">
        <f t="shared" si="58"/>
        <v>web</v>
      </c>
      <c r="S617" s="13">
        <f t="shared" si="59"/>
        <v>42241.955543981479</v>
      </c>
      <c r="T617" s="13">
        <f t="shared" si="60"/>
        <v>42271.955543981479</v>
      </c>
    </row>
    <row r="618" spans="1:20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5"/>
        <v>0</v>
      </c>
      <c r="P618" s="4" t="str">
        <f t="shared" si="56"/>
        <v>0</v>
      </c>
      <c r="Q618" t="str">
        <f t="shared" si="57"/>
        <v>technology</v>
      </c>
      <c r="R618" t="str">
        <f t="shared" si="58"/>
        <v>web</v>
      </c>
      <c r="S618" s="13">
        <f t="shared" si="59"/>
        <v>42761.209571759267</v>
      </c>
      <c r="T618" s="13">
        <f t="shared" si="60"/>
        <v>42791.209571759267</v>
      </c>
    </row>
    <row r="619" spans="1:20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5"/>
        <v>0.03</v>
      </c>
      <c r="P619" s="4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9"/>
        <v>42087.176423611112</v>
      </c>
      <c r="T619" s="13">
        <f t="shared" si="60"/>
        <v>42132.176423611112</v>
      </c>
    </row>
    <row r="620" spans="1:20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5"/>
        <v>0</v>
      </c>
      <c r="P620" s="4" t="str">
        <f t="shared" si="56"/>
        <v>0</v>
      </c>
      <c r="Q620" t="str">
        <f t="shared" si="57"/>
        <v>technology</v>
      </c>
      <c r="R620" t="str">
        <f t="shared" si="58"/>
        <v>web</v>
      </c>
      <c r="S620" s="13">
        <f t="shared" si="59"/>
        <v>42317.643553240741</v>
      </c>
      <c r="T620" s="13">
        <f t="shared" si="60"/>
        <v>42347.643553240741</v>
      </c>
    </row>
    <row r="621" spans="1:20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5"/>
        <v>3.9999999999999998E-7</v>
      </c>
      <c r="P621" s="4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9"/>
        <v>41908.483680555561</v>
      </c>
      <c r="T621" s="13">
        <f t="shared" si="60"/>
        <v>41968.525347222225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5"/>
        <v>0.01</v>
      </c>
      <c r="P622" s="4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9"/>
        <v>41831.550208333334</v>
      </c>
      <c r="T622" s="13">
        <f t="shared" si="60"/>
        <v>41876.550208333334</v>
      </c>
    </row>
    <row r="623" spans="1:20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5"/>
        <v>1.044E-2</v>
      </c>
      <c r="P623" s="4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9"/>
        <v>42528.821030092593</v>
      </c>
      <c r="T623" s="13">
        <f t="shared" si="60"/>
        <v>42558.821030092593</v>
      </c>
    </row>
    <row r="624" spans="1:20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5"/>
        <v>5.6833333333333333E-2</v>
      </c>
      <c r="P624" s="4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3">
        <f t="shared" si="59"/>
        <v>42532.608078703706</v>
      </c>
      <c r="T624" s="13">
        <f t="shared" si="60"/>
        <v>42552.608078703706</v>
      </c>
    </row>
    <row r="625" spans="1:20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5"/>
        <v>0</v>
      </c>
      <c r="P625" s="4" t="str">
        <f t="shared" si="56"/>
        <v>0</v>
      </c>
      <c r="Q625" t="str">
        <f t="shared" si="57"/>
        <v>technology</v>
      </c>
      <c r="R625" t="str">
        <f t="shared" si="58"/>
        <v>web</v>
      </c>
      <c r="S625" s="13">
        <f t="shared" si="59"/>
        <v>42121.842557870368</v>
      </c>
      <c r="T625" s="13">
        <f t="shared" si="60"/>
        <v>42151.842557870368</v>
      </c>
    </row>
    <row r="626" spans="1:20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5"/>
        <v>0</v>
      </c>
      <c r="P626" s="4" t="str">
        <f t="shared" si="56"/>
        <v>0</v>
      </c>
      <c r="Q626" t="str">
        <f t="shared" si="57"/>
        <v>technology</v>
      </c>
      <c r="R626" t="str">
        <f t="shared" si="58"/>
        <v>web</v>
      </c>
      <c r="S626" s="13">
        <f t="shared" si="59"/>
        <v>42108.822233796302</v>
      </c>
      <c r="T626" s="13">
        <f t="shared" si="60"/>
        <v>42138.822233796302</v>
      </c>
    </row>
    <row r="627" spans="1:20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5"/>
        <v>0</v>
      </c>
      <c r="P627" s="4" t="str">
        <f t="shared" si="56"/>
        <v>0</v>
      </c>
      <c r="Q627" t="str">
        <f t="shared" si="57"/>
        <v>technology</v>
      </c>
      <c r="R627" t="str">
        <f t="shared" si="58"/>
        <v>web</v>
      </c>
      <c r="S627" s="13">
        <f t="shared" si="59"/>
        <v>42790.728900462964</v>
      </c>
      <c r="T627" s="13">
        <f t="shared" si="60"/>
        <v>42820.6872337963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5"/>
        <v>0.17380000000000001</v>
      </c>
      <c r="P628" s="4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3">
        <f t="shared" si="59"/>
        <v>42198.392812500002</v>
      </c>
      <c r="T628" s="13">
        <f t="shared" si="60"/>
        <v>42231.390277777777</v>
      </c>
    </row>
    <row r="629" spans="1:20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5"/>
        <v>2.0000000000000001E-4</v>
      </c>
      <c r="P629" s="4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9"/>
        <v>42384.140173611115</v>
      </c>
      <c r="T629" s="13">
        <f t="shared" si="60"/>
        <v>42443.791666666664</v>
      </c>
    </row>
    <row r="630" spans="1:20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5"/>
        <v>0</v>
      </c>
      <c r="P630" s="4" t="str">
        <f t="shared" si="56"/>
        <v>0</v>
      </c>
      <c r="Q630" t="str">
        <f t="shared" si="57"/>
        <v>technology</v>
      </c>
      <c r="R630" t="str">
        <f t="shared" si="58"/>
        <v>web</v>
      </c>
      <c r="S630" s="13">
        <f t="shared" si="59"/>
        <v>41803.526122685187</v>
      </c>
      <c r="T630" s="13">
        <f t="shared" si="60"/>
        <v>41833.526122685187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5"/>
        <v>1.75E-3</v>
      </c>
      <c r="P631" s="4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3">
        <f t="shared" si="59"/>
        <v>42474.47115740741</v>
      </c>
      <c r="T631" s="13">
        <f t="shared" si="60"/>
        <v>42504.47115740741</v>
      </c>
    </row>
    <row r="632" spans="1:20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5"/>
        <v>8.3340278356529708E-4</v>
      </c>
      <c r="P632" s="4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9"/>
        <v>42223.452789351853</v>
      </c>
      <c r="T632" s="13">
        <f t="shared" si="60"/>
        <v>42253.048611111117</v>
      </c>
    </row>
    <row r="633" spans="1:20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5"/>
        <v>1.38E-2</v>
      </c>
      <c r="P633" s="4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3">
        <f t="shared" si="59"/>
        <v>42489.605659722227</v>
      </c>
      <c r="T633" s="13">
        <f t="shared" si="60"/>
        <v>42518.605659722227</v>
      </c>
    </row>
    <row r="634" spans="1:20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5"/>
        <v>0</v>
      </c>
      <c r="P634" s="4" t="str">
        <f t="shared" si="56"/>
        <v>0</v>
      </c>
      <c r="Q634" t="str">
        <f t="shared" si="57"/>
        <v>technology</v>
      </c>
      <c r="R634" t="str">
        <f t="shared" si="58"/>
        <v>web</v>
      </c>
      <c r="S634" s="13">
        <f t="shared" si="59"/>
        <v>42303.492650462962</v>
      </c>
      <c r="T634" s="13">
        <f t="shared" si="60"/>
        <v>42333.534317129634</v>
      </c>
    </row>
    <row r="635" spans="1:20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5"/>
        <v>0.1245</v>
      </c>
      <c r="P635" s="4">
        <f t="shared" si="56"/>
        <v>49.8</v>
      </c>
      <c r="Q635" t="str">
        <f t="shared" si="57"/>
        <v>technology</v>
      </c>
      <c r="R635" t="str">
        <f t="shared" si="58"/>
        <v>web</v>
      </c>
      <c r="S635" s="13">
        <f t="shared" si="59"/>
        <v>42507.132662037046</v>
      </c>
      <c r="T635" s="13">
        <f t="shared" si="60"/>
        <v>42538.791666666664</v>
      </c>
    </row>
    <row r="636" spans="1:20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5"/>
        <v>2.0000000000000001E-4</v>
      </c>
      <c r="P636" s="4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9"/>
        <v>42031.761909722227</v>
      </c>
      <c r="T636" s="13">
        <f t="shared" si="60"/>
        <v>42061.761909722227</v>
      </c>
    </row>
    <row r="637" spans="1:20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5"/>
        <v>8.0000000000000007E-5</v>
      </c>
      <c r="P637" s="4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9"/>
        <v>42075.925486111119</v>
      </c>
      <c r="T637" s="13">
        <f t="shared" si="60"/>
        <v>42105.925486111119</v>
      </c>
    </row>
    <row r="638" spans="1:20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5"/>
        <v>2E-3</v>
      </c>
      <c r="P638" s="4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9"/>
        <v>42131.288773148153</v>
      </c>
      <c r="T638" s="13">
        <f t="shared" si="60"/>
        <v>42161.282638888886</v>
      </c>
    </row>
    <row r="639" spans="1:20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5"/>
        <v>0</v>
      </c>
      <c r="P639" s="4" t="str">
        <f t="shared" si="56"/>
        <v>0</v>
      </c>
      <c r="Q639" t="str">
        <f t="shared" si="57"/>
        <v>technology</v>
      </c>
      <c r="R639" t="str">
        <f t="shared" si="58"/>
        <v>web</v>
      </c>
      <c r="S639" s="13">
        <f t="shared" si="59"/>
        <v>42762.795347222222</v>
      </c>
      <c r="T639" s="13">
        <f t="shared" si="60"/>
        <v>42791.794444444451</v>
      </c>
    </row>
    <row r="640" spans="1:20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5"/>
        <v>9.0000000000000006E-5</v>
      </c>
      <c r="P640" s="4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9"/>
        <v>42759.42664351852</v>
      </c>
      <c r="T640" s="13">
        <f t="shared" si="60"/>
        <v>42819.384976851856</v>
      </c>
    </row>
    <row r="641" spans="1:20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5"/>
        <v>9.9999999999999995E-7</v>
      </c>
      <c r="P641" s="4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9"/>
        <v>41865.416608796302</v>
      </c>
      <c r="T641" s="13">
        <f t="shared" si="60"/>
        <v>41925.416608796302</v>
      </c>
    </row>
    <row r="642" spans="1:20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5"/>
        <v>1.4428571428571428</v>
      </c>
      <c r="P642" s="4">
        <f t="shared" si="56"/>
        <v>50.5</v>
      </c>
      <c r="Q642" t="str">
        <f t="shared" si="57"/>
        <v>technology</v>
      </c>
      <c r="R642" t="str">
        <f t="shared" si="58"/>
        <v>wearables</v>
      </c>
      <c r="S642" s="13">
        <f t="shared" si="59"/>
        <v>42683.253645833342</v>
      </c>
      <c r="T642" s="13">
        <f t="shared" si="60"/>
        <v>42698.791666666664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1">E643/D643</f>
        <v>1.1916249999999999</v>
      </c>
      <c r="P643" s="4">
        <f t="shared" ref="P643:P706" si="62">IF(L643=0, "0", E643/L643)</f>
        <v>151.31746031746033</v>
      </c>
      <c r="Q643" t="str">
        <f t="shared" ref="Q643:Q706" si="63">LEFT(N643, FIND("/", N643)-1)</f>
        <v>technology</v>
      </c>
      <c r="R643" t="str">
        <f t="shared" ref="R643:R706" si="64">RIGHT(N643, LEN(N643)-FIND("/", N643))</f>
        <v>wearables</v>
      </c>
      <c r="S643" s="13">
        <f t="shared" ref="S643:S706" si="65">(((J643/60)/60)/24)+DATE(1970,1,1)+(-4/24)</f>
        <v>42199.403333333335</v>
      </c>
      <c r="T643" s="13">
        <f t="shared" ref="T643:T706" si="66">(((I643/60)/60)/24)+DATE(1970,1,1)+(-4/24)</f>
        <v>42229.403333333335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1"/>
        <v>14.604850000000001</v>
      </c>
      <c r="P644" s="4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3">
        <f t="shared" si="65"/>
        <v>42199.484652777777</v>
      </c>
      <c r="T644" s="13">
        <f t="shared" si="66"/>
        <v>42235.484652777777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1"/>
        <v>1.0580799999999999</v>
      </c>
      <c r="P645" s="4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3">
        <f t="shared" si="65"/>
        <v>42100.475405092591</v>
      </c>
      <c r="T645" s="13">
        <f t="shared" si="66"/>
        <v>42155.475405092591</v>
      </c>
    </row>
    <row r="646" spans="1:20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1"/>
        <v>3.0011791999999997</v>
      </c>
      <c r="P646" s="4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3">
        <f t="shared" si="65"/>
        <v>41898.499293981484</v>
      </c>
      <c r="T646" s="13">
        <f t="shared" si="66"/>
        <v>41940.875</v>
      </c>
    </row>
    <row r="647" spans="1:20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1"/>
        <v>2.7869999999999999</v>
      </c>
      <c r="P647" s="4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3">
        <f t="shared" si="65"/>
        <v>42563.859652777777</v>
      </c>
      <c r="T647" s="13">
        <f t="shared" si="66"/>
        <v>42593.859652777777</v>
      </c>
    </row>
    <row r="648" spans="1:20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1"/>
        <v>1.3187625000000001</v>
      </c>
      <c r="P648" s="4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3">
        <f t="shared" si="65"/>
        <v>41832.685960648152</v>
      </c>
      <c r="T648" s="13">
        <f t="shared" si="66"/>
        <v>41862.685960648152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1"/>
        <v>1.0705</v>
      </c>
      <c r="P649" s="4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3">
        <f t="shared" si="65"/>
        <v>42416.601261574076</v>
      </c>
      <c r="T649" s="13">
        <f t="shared" si="66"/>
        <v>42446.559594907412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1"/>
        <v>1.2682285714285715</v>
      </c>
      <c r="P650" s="4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5"/>
        <v>41891.526712962965</v>
      </c>
      <c r="T650" s="13">
        <f t="shared" si="66"/>
        <v>41926.526712962965</v>
      </c>
    </row>
    <row r="651" spans="1:20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1"/>
        <v>1.3996</v>
      </c>
      <c r="P651" s="4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3">
        <f t="shared" si="65"/>
        <v>41877.745520833334</v>
      </c>
      <c r="T651" s="13">
        <f t="shared" si="66"/>
        <v>41898.745520833334</v>
      </c>
    </row>
    <row r="652" spans="1:20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1"/>
        <v>1.1240000000000001</v>
      </c>
      <c r="P652" s="4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3">
        <f t="shared" si="65"/>
        <v>41931.870185185187</v>
      </c>
      <c r="T652" s="13">
        <f t="shared" si="66"/>
        <v>41991.911851851859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1"/>
        <v>1.00528</v>
      </c>
      <c r="P653" s="4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3">
        <f t="shared" si="65"/>
        <v>41955.850821759261</v>
      </c>
      <c r="T653" s="13">
        <f t="shared" si="66"/>
        <v>41985.850821759261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1"/>
        <v>1.0046666666666666</v>
      </c>
      <c r="P654" s="4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3">
        <f t="shared" si="65"/>
        <v>42675.523726851854</v>
      </c>
      <c r="T654" s="13">
        <f t="shared" si="66"/>
        <v>42705.565393518518</v>
      </c>
    </row>
    <row r="655" spans="1:20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1"/>
        <v>1.4144600000000001</v>
      </c>
      <c r="P655" s="4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3">
        <f t="shared" si="65"/>
        <v>42199.451851851853</v>
      </c>
      <c r="T655" s="13">
        <f t="shared" si="66"/>
        <v>42236.451851851853</v>
      </c>
    </row>
    <row r="656" spans="1:20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1"/>
        <v>2.6729166666666666</v>
      </c>
      <c r="P656" s="4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3">
        <f t="shared" si="65"/>
        <v>42163.790659722225</v>
      </c>
      <c r="T656" s="13">
        <f t="shared" si="66"/>
        <v>42193.790659722225</v>
      </c>
    </row>
    <row r="657" spans="1:20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1"/>
        <v>1.4688749999999999</v>
      </c>
      <c r="P657" s="4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3">
        <f t="shared" si="65"/>
        <v>42045.790648148155</v>
      </c>
      <c r="T657" s="13">
        <f t="shared" si="66"/>
        <v>42075.748981481483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1"/>
        <v>2.1356000000000002</v>
      </c>
      <c r="P658" s="4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3">
        <f t="shared" si="65"/>
        <v>42417.63795138889</v>
      </c>
      <c r="T658" s="13">
        <f t="shared" si="66"/>
        <v>42477.596284722218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1"/>
        <v>1.2569999999999999</v>
      </c>
      <c r="P659" s="4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3">
        <f t="shared" si="65"/>
        <v>42331.679074074076</v>
      </c>
      <c r="T659" s="13">
        <f t="shared" si="66"/>
        <v>42361.679074074076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1"/>
        <v>1.0446206037108834</v>
      </c>
      <c r="P660" s="4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3">
        <f t="shared" si="65"/>
        <v>42178.994085648148</v>
      </c>
      <c r="T660" s="13">
        <f t="shared" si="66"/>
        <v>42211.583333333336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1"/>
        <v>1.0056666666666667</v>
      </c>
      <c r="P661" s="4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3">
        <f t="shared" si="65"/>
        <v>42209.427025462966</v>
      </c>
      <c r="T661" s="13">
        <f t="shared" si="66"/>
        <v>42239.427025462966</v>
      </c>
    </row>
    <row r="662" spans="1:20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1"/>
        <v>3.058E-2</v>
      </c>
      <c r="P662" s="4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3">
        <f t="shared" si="65"/>
        <v>41922.574988425928</v>
      </c>
      <c r="T662" s="13">
        <f t="shared" si="66"/>
        <v>41952.616655092599</v>
      </c>
    </row>
    <row r="663" spans="1:20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1"/>
        <v>9.4999999999999998E-3</v>
      </c>
      <c r="P663" s="4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3">
        <f t="shared" si="65"/>
        <v>42636.478692129633</v>
      </c>
      <c r="T663" s="13">
        <f t="shared" si="66"/>
        <v>42666.478692129633</v>
      </c>
    </row>
    <row r="664" spans="1:20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1"/>
        <v>4.0000000000000001E-3</v>
      </c>
      <c r="P664" s="4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5"/>
        <v>41990.271377314821</v>
      </c>
      <c r="T664" s="13">
        <f t="shared" si="66"/>
        <v>42020.271377314821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1"/>
        <v>3.5000000000000001E-3</v>
      </c>
      <c r="P665" s="4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5"/>
        <v>42173.676574074074</v>
      </c>
      <c r="T665" s="13">
        <f t="shared" si="66"/>
        <v>42203.676574074074</v>
      </c>
    </row>
    <row r="666" spans="1:20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1"/>
        <v>7.5333333333333335E-2</v>
      </c>
      <c r="P666" s="4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3">
        <f t="shared" si="65"/>
        <v>42077.499710648153</v>
      </c>
      <c r="T666" s="13">
        <f t="shared" si="66"/>
        <v>42107.499710648153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1"/>
        <v>0.18640000000000001</v>
      </c>
      <c r="P667" s="4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3">
        <f t="shared" si="65"/>
        <v>42688.544687499998</v>
      </c>
      <c r="T667" s="13">
        <f t="shared" si="66"/>
        <v>42748.544687499998</v>
      </c>
    </row>
    <row r="668" spans="1:20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1"/>
        <v>4.0000000000000003E-5</v>
      </c>
      <c r="P668" s="4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5"/>
        <v>41838.665486111116</v>
      </c>
      <c r="T668" s="13">
        <f t="shared" si="66"/>
        <v>41868.665486111116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1"/>
        <v>0.1002</v>
      </c>
      <c r="P669" s="4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3">
        <f t="shared" si="65"/>
        <v>42632.206747685188</v>
      </c>
      <c r="T669" s="13">
        <f t="shared" si="66"/>
        <v>42672.206747685188</v>
      </c>
    </row>
    <row r="670" spans="1:20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1"/>
        <v>4.5600000000000002E-2</v>
      </c>
      <c r="P670" s="4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3">
        <f t="shared" si="65"/>
        <v>42090.664606481485</v>
      </c>
      <c r="T670" s="13">
        <f t="shared" si="66"/>
        <v>42135.664606481485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1"/>
        <v>0.21507499999999999</v>
      </c>
      <c r="P671" s="4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3">
        <f t="shared" si="65"/>
        <v>42527.459004629629</v>
      </c>
      <c r="T671" s="13">
        <f t="shared" si="66"/>
        <v>42557.459004629629</v>
      </c>
    </row>
    <row r="672" spans="1:20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1"/>
        <v>0.29276666666666668</v>
      </c>
      <c r="P672" s="4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3">
        <f t="shared" si="65"/>
        <v>42506.543055555558</v>
      </c>
      <c r="T672" s="13">
        <f t="shared" si="66"/>
        <v>42540.173611111117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1"/>
        <v>0.39426666666666665</v>
      </c>
      <c r="P673" s="4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3">
        <f t="shared" si="65"/>
        <v>41984.526064814818</v>
      </c>
      <c r="T673" s="13">
        <f t="shared" si="66"/>
        <v>42018.000000000007</v>
      </c>
    </row>
    <row r="674" spans="1:20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1"/>
        <v>0.21628</v>
      </c>
      <c r="P674" s="4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3">
        <f t="shared" si="65"/>
        <v>41974.052824074075</v>
      </c>
      <c r="T674" s="13">
        <f t="shared" si="66"/>
        <v>42005.040972222225</v>
      </c>
    </row>
    <row r="675" spans="1:20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1"/>
        <v>2.0500000000000002E-3</v>
      </c>
      <c r="P675" s="4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3">
        <f t="shared" si="65"/>
        <v>41838.673807870371</v>
      </c>
      <c r="T675" s="13">
        <f t="shared" si="66"/>
        <v>41883.673807870371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1"/>
        <v>2.9999999999999997E-4</v>
      </c>
      <c r="P676" s="4">
        <f t="shared" si="62"/>
        <v>7.5</v>
      </c>
      <c r="Q676" t="str">
        <f t="shared" si="63"/>
        <v>technology</v>
      </c>
      <c r="R676" t="str">
        <f t="shared" si="64"/>
        <v>wearables</v>
      </c>
      <c r="S676" s="13">
        <f t="shared" si="65"/>
        <v>41802.949386574073</v>
      </c>
      <c r="T676" s="13">
        <f t="shared" si="66"/>
        <v>41862.949386574073</v>
      </c>
    </row>
    <row r="677" spans="1:20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1"/>
        <v>0.14849999999999999</v>
      </c>
      <c r="P677" s="4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3">
        <f t="shared" si="65"/>
        <v>41975.76393518519</v>
      </c>
      <c r="T677" s="13">
        <f t="shared" si="66"/>
        <v>42005.124305555561</v>
      </c>
    </row>
    <row r="678" spans="1:20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1"/>
        <v>1.4710000000000001E-2</v>
      </c>
      <c r="P678" s="4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3">
        <f t="shared" si="65"/>
        <v>42012.601631944453</v>
      </c>
      <c r="T678" s="13">
        <f t="shared" si="66"/>
        <v>42042.601631944453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1"/>
        <v>0.25584000000000001</v>
      </c>
      <c r="P679" s="4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3">
        <f t="shared" si="65"/>
        <v>42504.237210648149</v>
      </c>
      <c r="T679" s="13">
        <f t="shared" si="66"/>
        <v>42549.237210648149</v>
      </c>
    </row>
    <row r="680" spans="1:20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1"/>
        <v>3.8206896551724136E-2</v>
      </c>
      <c r="P680" s="4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3">
        <f t="shared" si="65"/>
        <v>42481.209930555553</v>
      </c>
      <c r="T680" s="13">
        <f t="shared" si="66"/>
        <v>42511.209930555553</v>
      </c>
    </row>
    <row r="681" spans="1:20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1"/>
        <v>0.15485964912280703</v>
      </c>
      <c r="P681" s="4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3">
        <f t="shared" si="65"/>
        <v>42556.529039351859</v>
      </c>
      <c r="T681" s="13">
        <f t="shared" si="66"/>
        <v>42616.529039351859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1"/>
        <v>0.25912000000000002</v>
      </c>
      <c r="P682" s="4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3">
        <f t="shared" si="65"/>
        <v>41864.334849537037</v>
      </c>
      <c r="T682" s="13">
        <f t="shared" si="66"/>
        <v>41899.334849537037</v>
      </c>
    </row>
    <row r="683" spans="1:20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1"/>
        <v>4.0000000000000002E-4</v>
      </c>
      <c r="P683" s="4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5"/>
        <v>42639.63893518519</v>
      </c>
      <c r="T683" s="13">
        <f t="shared" si="66"/>
        <v>42669.63893518519</v>
      </c>
    </row>
    <row r="684" spans="1:20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1"/>
        <v>1.06E-3</v>
      </c>
      <c r="P684" s="4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3">
        <f t="shared" si="65"/>
        <v>42778.598634259259</v>
      </c>
      <c r="T684" s="13">
        <f t="shared" si="66"/>
        <v>42808.556967592602</v>
      </c>
    </row>
    <row r="685" spans="1:20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1"/>
        <v>8.5142857142857138E-3</v>
      </c>
      <c r="P685" s="4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3">
        <f t="shared" si="65"/>
        <v>42634.733379629637</v>
      </c>
      <c r="T685" s="13">
        <f t="shared" si="66"/>
        <v>42674.733379629637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1"/>
        <v>7.4837500000000001E-2</v>
      </c>
      <c r="P686" s="4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3">
        <f t="shared" si="65"/>
        <v>41809.306608796302</v>
      </c>
      <c r="T686" s="13">
        <f t="shared" si="66"/>
        <v>41844.958333333336</v>
      </c>
    </row>
    <row r="687" spans="1:20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1"/>
        <v>0.27650000000000002</v>
      </c>
      <c r="P687" s="4">
        <f t="shared" si="62"/>
        <v>55.3</v>
      </c>
      <c r="Q687" t="str">
        <f t="shared" si="63"/>
        <v>technology</v>
      </c>
      <c r="R687" t="str">
        <f t="shared" si="64"/>
        <v>wearables</v>
      </c>
      <c r="S687" s="13">
        <f t="shared" si="65"/>
        <v>41971.699907407405</v>
      </c>
      <c r="T687" s="13">
        <f t="shared" si="66"/>
        <v>42016.699907407405</v>
      </c>
    </row>
    <row r="688" spans="1:20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1"/>
        <v>0</v>
      </c>
      <c r="P688" s="4" t="str">
        <f t="shared" si="62"/>
        <v>0</v>
      </c>
      <c r="Q688" t="str">
        <f t="shared" si="63"/>
        <v>technology</v>
      </c>
      <c r="R688" t="str">
        <f t="shared" si="64"/>
        <v>wearables</v>
      </c>
      <c r="S688" s="13">
        <f t="shared" si="65"/>
        <v>42189.506597222229</v>
      </c>
      <c r="T688" s="13">
        <f t="shared" si="66"/>
        <v>42219.506597222229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1"/>
        <v>3.5499999999999997E-2</v>
      </c>
      <c r="P689" s="4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3">
        <f t="shared" si="65"/>
        <v>42711.583946759267</v>
      </c>
      <c r="T689" s="13">
        <f t="shared" si="66"/>
        <v>42771.583946759267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1"/>
        <v>0.72989999999999999</v>
      </c>
      <c r="P690" s="4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3">
        <f t="shared" si="65"/>
        <v>42261.938113425924</v>
      </c>
      <c r="T690" s="13">
        <f t="shared" si="66"/>
        <v>42291.938113425924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1"/>
        <v>0.57648750000000004</v>
      </c>
      <c r="P691" s="4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3">
        <f t="shared" si="65"/>
        <v>42675.501122685186</v>
      </c>
      <c r="T691" s="13">
        <f t="shared" si="66"/>
        <v>42712.040972222225</v>
      </c>
    </row>
    <row r="692" spans="1:20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1"/>
        <v>0.1234</v>
      </c>
      <c r="P692" s="4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3">
        <f t="shared" si="65"/>
        <v>42579.46806712963</v>
      </c>
      <c r="T692" s="13">
        <f t="shared" si="66"/>
        <v>42622.083333333336</v>
      </c>
    </row>
    <row r="693" spans="1:20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1"/>
        <v>5.1999999999999998E-3</v>
      </c>
      <c r="P693" s="4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5"/>
        <v>42157.861643518518</v>
      </c>
      <c r="T693" s="13">
        <f t="shared" si="66"/>
        <v>42185.861643518518</v>
      </c>
    </row>
    <row r="694" spans="1:20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1"/>
        <v>6.5299999999999997E-2</v>
      </c>
      <c r="P694" s="4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3">
        <f t="shared" si="65"/>
        <v>42696.209062500006</v>
      </c>
      <c r="T694" s="13">
        <f t="shared" si="66"/>
        <v>42726.209062500006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1"/>
        <v>0.35338000000000003</v>
      </c>
      <c r="P695" s="4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3">
        <f t="shared" si="65"/>
        <v>42094.641516203708</v>
      </c>
      <c r="T695" s="13">
        <f t="shared" si="66"/>
        <v>42124.641516203708</v>
      </c>
    </row>
    <row r="696" spans="1:20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1"/>
        <v>3.933333333333333E-3</v>
      </c>
      <c r="P696" s="4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3">
        <f t="shared" si="65"/>
        <v>42737.497210648151</v>
      </c>
      <c r="T696" s="13">
        <f t="shared" si="66"/>
        <v>42767.497210648151</v>
      </c>
    </row>
    <row r="697" spans="1:20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1"/>
        <v>1.06E-2</v>
      </c>
      <c r="P697" s="4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3">
        <f t="shared" si="65"/>
        <v>41913.354398148149</v>
      </c>
      <c r="T697" s="13">
        <f t="shared" si="66"/>
        <v>41943.354398148149</v>
      </c>
    </row>
    <row r="698" spans="1:20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1"/>
        <v>5.7142857142857145E-6</v>
      </c>
      <c r="P698" s="4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5"/>
        <v>41815.760439814818</v>
      </c>
      <c r="T698" s="13">
        <f t="shared" si="66"/>
        <v>41845.760439814818</v>
      </c>
    </row>
    <row r="699" spans="1:20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1"/>
        <v>0.46379999999999999</v>
      </c>
      <c r="P699" s="4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3">
        <f t="shared" si="65"/>
        <v>42388.356354166674</v>
      </c>
      <c r="T699" s="13">
        <f t="shared" si="66"/>
        <v>42403.356354166674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1"/>
        <v>0.15390000000000001</v>
      </c>
      <c r="P700" s="4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3">
        <f t="shared" si="65"/>
        <v>41866.764409722222</v>
      </c>
      <c r="T700" s="13">
        <f t="shared" si="66"/>
        <v>41899.916666666672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1"/>
        <v>0.824221076923077</v>
      </c>
      <c r="P701" s="4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3">
        <f t="shared" si="65"/>
        <v>41563.318842592598</v>
      </c>
      <c r="T701" s="13">
        <f t="shared" si="66"/>
        <v>41600.5</v>
      </c>
    </row>
    <row r="702" spans="1:20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1"/>
        <v>2.6866666666666667E-2</v>
      </c>
      <c r="P702" s="4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5"/>
        <v>42715.521770833337</v>
      </c>
      <c r="T702" s="13">
        <f t="shared" si="66"/>
        <v>42745.521770833337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1"/>
        <v>0.26600000000000001</v>
      </c>
      <c r="P703" s="4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3">
        <f t="shared" si="65"/>
        <v>41813.496296296296</v>
      </c>
      <c r="T703" s="13">
        <f t="shared" si="66"/>
        <v>41843.496296296296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1"/>
        <v>0.30813400000000002</v>
      </c>
      <c r="P704" s="4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3">
        <f t="shared" si="65"/>
        <v>42668.560034722228</v>
      </c>
      <c r="T704" s="13">
        <f t="shared" si="66"/>
        <v>42698.601701388885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1"/>
        <v>5.5800000000000002E-2</v>
      </c>
      <c r="P705" s="4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3">
        <f t="shared" si="65"/>
        <v>42711.784131944449</v>
      </c>
      <c r="T705" s="13">
        <f t="shared" si="66"/>
        <v>42766.813888888886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1"/>
        <v>8.7454545454545458E-3</v>
      </c>
      <c r="P706" s="4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3">
        <f t="shared" si="65"/>
        <v>42726.026250000003</v>
      </c>
      <c r="T706" s="13">
        <f t="shared" si="66"/>
        <v>42786.026250000003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7">E707/D707</f>
        <v>9.7699999999999992E-3</v>
      </c>
      <c r="P707" s="4">
        <f t="shared" ref="P707:P770" si="68">IF(L707=0, "0", E707/L707)</f>
        <v>195.4</v>
      </c>
      <c r="Q707" t="str">
        <f t="shared" ref="Q707:Q770" si="69">LEFT(N707, FIND("/", N707)-1)</f>
        <v>technology</v>
      </c>
      <c r="R707" t="str">
        <f t="shared" ref="R707:R770" si="70">RIGHT(N707, LEN(N707)-FIND("/", N707))</f>
        <v>wearables</v>
      </c>
      <c r="S707" s="13">
        <f t="shared" ref="S707:S770" si="71">(((J707/60)/60)/24)+DATE(1970,1,1)+(-4/24)</f>
        <v>42726.324976851851</v>
      </c>
      <c r="T707" s="13">
        <f t="shared" ref="T707:T770" si="72">(((I707/60)/60)/24)+DATE(1970,1,1)+(-4/24)</f>
        <v>42756.324976851851</v>
      </c>
    </row>
    <row r="708" spans="1:20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7"/>
        <v>0</v>
      </c>
      <c r="P708" s="4" t="str">
        <f t="shared" si="68"/>
        <v>0</v>
      </c>
      <c r="Q708" t="str">
        <f t="shared" si="69"/>
        <v>technology</v>
      </c>
      <c r="R708" t="str">
        <f t="shared" si="70"/>
        <v>wearables</v>
      </c>
      <c r="S708" s="13">
        <f t="shared" si="71"/>
        <v>42676.828506944446</v>
      </c>
      <c r="T708" s="13">
        <f t="shared" si="72"/>
        <v>42718.61041666667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7"/>
        <v>0.78927352941176465</v>
      </c>
      <c r="P709" s="4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3">
        <f t="shared" si="71"/>
        <v>42696.496840277781</v>
      </c>
      <c r="T709" s="13">
        <f t="shared" si="72"/>
        <v>42736.496840277781</v>
      </c>
    </row>
    <row r="710" spans="1:20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7"/>
        <v>0.22092500000000001</v>
      </c>
      <c r="P710" s="4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3">
        <f t="shared" si="71"/>
        <v>41835.414351851854</v>
      </c>
      <c r="T710" s="13">
        <f t="shared" si="72"/>
        <v>41895.414351851854</v>
      </c>
    </row>
    <row r="711" spans="1:20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7"/>
        <v>4.0666666666666663E-3</v>
      </c>
      <c r="P711" s="4">
        <f t="shared" si="68"/>
        <v>30.5</v>
      </c>
      <c r="Q711" t="str">
        <f t="shared" si="69"/>
        <v>technology</v>
      </c>
      <c r="R711" t="str">
        <f t="shared" si="70"/>
        <v>wearables</v>
      </c>
      <c r="S711" s="13">
        <f t="shared" si="71"/>
        <v>41947.874525462968</v>
      </c>
      <c r="T711" s="13">
        <f t="shared" si="72"/>
        <v>41977.874525462968</v>
      </c>
    </row>
    <row r="712" spans="1:20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7"/>
        <v>0</v>
      </c>
      <c r="P712" s="4" t="str">
        <f t="shared" si="68"/>
        <v>0</v>
      </c>
      <c r="Q712" t="str">
        <f t="shared" si="69"/>
        <v>technology</v>
      </c>
      <c r="R712" t="str">
        <f t="shared" si="70"/>
        <v>wearables</v>
      </c>
      <c r="S712" s="13">
        <f t="shared" si="71"/>
        <v>41837.81831018519</v>
      </c>
      <c r="T712" s="13">
        <f t="shared" si="72"/>
        <v>41870.863888888889</v>
      </c>
    </row>
    <row r="713" spans="1:20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7"/>
        <v>0.33790999999999999</v>
      </c>
      <c r="P713" s="4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3">
        <f t="shared" si="71"/>
        <v>42678.292453703711</v>
      </c>
      <c r="T713" s="13">
        <f t="shared" si="72"/>
        <v>42718.334120370368</v>
      </c>
    </row>
    <row r="714" spans="1:20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7"/>
        <v>2.1649484536082476E-3</v>
      </c>
      <c r="P714" s="4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3">
        <f t="shared" si="71"/>
        <v>42384.514259259267</v>
      </c>
      <c r="T714" s="13">
        <f t="shared" si="72"/>
        <v>42414.514259259267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7"/>
        <v>7.9600000000000001E-3</v>
      </c>
      <c r="P715" s="4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71"/>
        <v>42496.362638888888</v>
      </c>
      <c r="T715" s="13">
        <f t="shared" si="72"/>
        <v>42526.362638888888</v>
      </c>
    </row>
    <row r="716" spans="1:20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7"/>
        <v>0.14993333333333334</v>
      </c>
      <c r="P716" s="4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3">
        <f t="shared" si="71"/>
        <v>42734.62131944445</v>
      </c>
      <c r="T716" s="13">
        <f t="shared" si="72"/>
        <v>42794.62131944445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7"/>
        <v>5.0509090909090906E-2</v>
      </c>
      <c r="P717" s="4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3">
        <f t="shared" si="71"/>
        <v>42272.924074074072</v>
      </c>
      <c r="T717" s="13">
        <f t="shared" si="72"/>
        <v>42312.965740740743</v>
      </c>
    </row>
    <row r="718" spans="1:20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7"/>
        <v>0.10214285714285715</v>
      </c>
      <c r="P718" s="4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3">
        <f t="shared" si="71"/>
        <v>41940.491979166669</v>
      </c>
      <c r="T718" s="13">
        <f t="shared" si="72"/>
        <v>41973.833333333336</v>
      </c>
    </row>
    <row r="719" spans="1:20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7"/>
        <v>3.0500000000000002E-3</v>
      </c>
      <c r="P719" s="4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3">
        <f t="shared" si="71"/>
        <v>41857.687523148154</v>
      </c>
      <c r="T719" s="13">
        <f t="shared" si="72"/>
        <v>41887.687523148154</v>
      </c>
    </row>
    <row r="720" spans="1:20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7"/>
        <v>7.4999999999999997E-3</v>
      </c>
      <c r="P720" s="4">
        <f t="shared" si="68"/>
        <v>22.5</v>
      </c>
      <c r="Q720" t="str">
        <f t="shared" si="69"/>
        <v>technology</v>
      </c>
      <c r="R720" t="str">
        <f t="shared" si="70"/>
        <v>wearables</v>
      </c>
      <c r="S720" s="13">
        <f t="shared" si="71"/>
        <v>42752.678784722222</v>
      </c>
      <c r="T720" s="13">
        <f t="shared" si="72"/>
        <v>42784.082638888889</v>
      </c>
    </row>
    <row r="721" spans="1:20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7"/>
        <v>1.2933333333333333E-2</v>
      </c>
      <c r="P721" s="4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3">
        <f t="shared" si="71"/>
        <v>42408.873564814821</v>
      </c>
      <c r="T721" s="13">
        <f t="shared" si="72"/>
        <v>42422.873564814821</v>
      </c>
    </row>
    <row r="722" spans="1:20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7"/>
        <v>1.4394736842105262</v>
      </c>
      <c r="P722" s="4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3">
        <f t="shared" si="71"/>
        <v>40909.482534722229</v>
      </c>
      <c r="T722" s="13">
        <f t="shared" si="72"/>
        <v>40937.482534722229</v>
      </c>
    </row>
    <row r="723" spans="1:20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7"/>
        <v>1.2210975609756098</v>
      </c>
      <c r="P723" s="4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3">
        <f t="shared" si="71"/>
        <v>41807.405173611114</v>
      </c>
      <c r="T723" s="13">
        <f t="shared" si="72"/>
        <v>41852.405173611114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7"/>
        <v>1.3202400000000001</v>
      </c>
      <c r="P724" s="4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3">
        <f t="shared" si="71"/>
        <v>40977.63863425926</v>
      </c>
      <c r="T724" s="13">
        <f t="shared" si="72"/>
        <v>41007.596967592595</v>
      </c>
    </row>
    <row r="725" spans="1:20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7"/>
        <v>1.0938000000000001</v>
      </c>
      <c r="P725" s="4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3">
        <f t="shared" si="71"/>
        <v>42184.649872685193</v>
      </c>
      <c r="T725" s="13">
        <f t="shared" si="72"/>
        <v>42214.999305555561</v>
      </c>
    </row>
    <row r="726" spans="1:20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7"/>
        <v>1.0547157142857144</v>
      </c>
      <c r="P726" s="4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3">
        <f t="shared" si="71"/>
        <v>40694.47179398148</v>
      </c>
      <c r="T726" s="13">
        <f t="shared" si="72"/>
        <v>40724.47179398148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7"/>
        <v>1.0035000000000001</v>
      </c>
      <c r="P727" s="4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3">
        <f t="shared" si="71"/>
        <v>42321.459629629629</v>
      </c>
      <c r="T727" s="13">
        <f t="shared" si="72"/>
        <v>42351.459629629629</v>
      </c>
    </row>
    <row r="728" spans="1:20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7"/>
        <v>1.014</v>
      </c>
      <c r="P728" s="4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3">
        <f t="shared" si="71"/>
        <v>41345.876006944447</v>
      </c>
      <c r="T728" s="13">
        <f t="shared" si="72"/>
        <v>41375.876006944447</v>
      </c>
    </row>
    <row r="729" spans="1:20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7"/>
        <v>1.5551428571428572</v>
      </c>
      <c r="P729" s="4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3">
        <f t="shared" si="71"/>
        <v>41246.853576388887</v>
      </c>
      <c r="T729" s="13">
        <f t="shared" si="72"/>
        <v>41288.722222222226</v>
      </c>
    </row>
    <row r="730" spans="1:20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7"/>
        <v>1.05566</v>
      </c>
      <c r="P730" s="4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3">
        <f t="shared" si="71"/>
        <v>40731.670798611114</v>
      </c>
      <c r="T730" s="13">
        <f t="shared" si="72"/>
        <v>40776.670798611114</v>
      </c>
    </row>
    <row r="731" spans="1:20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7"/>
        <v>1.3065</v>
      </c>
      <c r="P731" s="4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3">
        <f t="shared" si="71"/>
        <v>41111.019224537042</v>
      </c>
      <c r="T731" s="13">
        <f t="shared" si="72"/>
        <v>41171.019224537042</v>
      </c>
    </row>
    <row r="732" spans="1:20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7"/>
        <v>1.3219000000000001</v>
      </c>
      <c r="P732" s="4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3">
        <f t="shared" si="71"/>
        <v>40854.578599537039</v>
      </c>
      <c r="T732" s="13">
        <f t="shared" si="72"/>
        <v>40884.578599537039</v>
      </c>
    </row>
    <row r="733" spans="1:20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7"/>
        <v>1.26</v>
      </c>
      <c r="P733" s="4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3">
        <f t="shared" si="71"/>
        <v>40879.629016203704</v>
      </c>
      <c r="T733" s="13">
        <f t="shared" si="72"/>
        <v>40930.083333333336</v>
      </c>
    </row>
    <row r="734" spans="1:20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7"/>
        <v>1.6</v>
      </c>
      <c r="P734" s="4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3">
        <f t="shared" si="71"/>
        <v>41486.257650462961</v>
      </c>
      <c r="T734" s="13">
        <f t="shared" si="72"/>
        <v>41546.257650462961</v>
      </c>
    </row>
    <row r="735" spans="1:20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7"/>
        <v>1.2048000000000001</v>
      </c>
      <c r="P735" s="4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3">
        <f t="shared" si="71"/>
        <v>41598.253379629634</v>
      </c>
      <c r="T735" s="13">
        <f t="shared" si="72"/>
        <v>41628.253379629634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7"/>
        <v>1.2552941176470589</v>
      </c>
      <c r="P736" s="4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3">
        <f t="shared" si="71"/>
        <v>42101.997916666667</v>
      </c>
      <c r="T736" s="13">
        <f t="shared" si="72"/>
        <v>42133.041666666664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7"/>
        <v>1.1440638297872341</v>
      </c>
      <c r="P737" s="4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3">
        <f t="shared" si="71"/>
        <v>41945.862800925926</v>
      </c>
      <c r="T737" s="13">
        <f t="shared" si="72"/>
        <v>41976.86041666667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7"/>
        <v>3.151388888888889</v>
      </c>
      <c r="P738" s="4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3">
        <f t="shared" si="71"/>
        <v>41579.567592592597</v>
      </c>
      <c r="T738" s="13">
        <f t="shared" si="72"/>
        <v>41599.040972222225</v>
      </c>
    </row>
    <row r="739" spans="1:20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7"/>
        <v>1.224</v>
      </c>
      <c r="P739" s="4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3">
        <f t="shared" si="71"/>
        <v>41667.108645833338</v>
      </c>
      <c r="T739" s="13">
        <f t="shared" si="72"/>
        <v>41684.666666666672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7"/>
        <v>1.0673333333333332</v>
      </c>
      <c r="P740" s="4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3">
        <f t="shared" si="71"/>
        <v>41943.437430555554</v>
      </c>
      <c r="T740" s="13">
        <f t="shared" si="72"/>
        <v>41974.040972222225</v>
      </c>
    </row>
    <row r="741" spans="1:20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7"/>
        <v>1.5833333333333333</v>
      </c>
      <c r="P741" s="4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3">
        <f t="shared" si="71"/>
        <v>41829.3359837963</v>
      </c>
      <c r="T741" s="13">
        <f t="shared" si="72"/>
        <v>41862.3359837963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7"/>
        <v>1.0740000000000001</v>
      </c>
      <c r="P742" s="4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3">
        <f t="shared" si="71"/>
        <v>42161.980115740742</v>
      </c>
      <c r="T742" s="13">
        <f t="shared" si="72"/>
        <v>42175.980115740742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7"/>
        <v>1.0226</v>
      </c>
      <c r="P743" s="4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3">
        <f t="shared" si="71"/>
        <v>41401.481550925928</v>
      </c>
      <c r="T743" s="13">
        <f t="shared" si="72"/>
        <v>41436.481550925928</v>
      </c>
    </row>
    <row r="744" spans="1:20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7"/>
        <v>1.1071428571428572</v>
      </c>
      <c r="P744" s="4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3">
        <f t="shared" si="71"/>
        <v>41689.751296296301</v>
      </c>
      <c r="T744" s="13">
        <f t="shared" si="72"/>
        <v>41719.709629629629</v>
      </c>
    </row>
    <row r="745" spans="1:20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7"/>
        <v>1.48</v>
      </c>
      <c r="P745" s="4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3">
        <f t="shared" si="71"/>
        <v>40990.542650462965</v>
      </c>
      <c r="T745" s="13">
        <f t="shared" si="72"/>
        <v>41015.708333333336</v>
      </c>
    </row>
    <row r="746" spans="1:20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7"/>
        <v>1.0232000000000001</v>
      </c>
      <c r="P746" s="4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3">
        <f t="shared" si="71"/>
        <v>41226.790543981486</v>
      </c>
      <c r="T746" s="13">
        <f t="shared" si="72"/>
        <v>41256.790543981486</v>
      </c>
    </row>
    <row r="747" spans="1:20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7"/>
        <v>1.7909909909909909</v>
      </c>
      <c r="P747" s="4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3">
        <f t="shared" si="71"/>
        <v>41367.40561342593</v>
      </c>
      <c r="T747" s="13">
        <f t="shared" si="72"/>
        <v>41397.40561342593</v>
      </c>
    </row>
    <row r="748" spans="1:20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7"/>
        <v>1.1108135252761968</v>
      </c>
      <c r="P748" s="4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3">
        <f t="shared" si="71"/>
        <v>41156.876261574078</v>
      </c>
      <c r="T748" s="13">
        <f t="shared" si="72"/>
        <v>41174.999305555561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7"/>
        <v>1.0004285714285714</v>
      </c>
      <c r="P749" s="4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3">
        <f t="shared" si="71"/>
        <v>41988.382164351853</v>
      </c>
      <c r="T749" s="13">
        <f t="shared" si="72"/>
        <v>42019.287499999999</v>
      </c>
    </row>
    <row r="750" spans="1:20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7"/>
        <v>1.0024999999999999</v>
      </c>
      <c r="P750" s="4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3">
        <f t="shared" si="71"/>
        <v>41831.680162037039</v>
      </c>
      <c r="T750" s="13">
        <f t="shared" si="72"/>
        <v>41861.680162037039</v>
      </c>
    </row>
    <row r="751" spans="1:20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7"/>
        <v>1.0556000000000001</v>
      </c>
      <c r="P751" s="4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3">
        <f t="shared" si="71"/>
        <v>42733.774652777785</v>
      </c>
      <c r="T751" s="13">
        <f t="shared" si="72"/>
        <v>42763.774652777785</v>
      </c>
    </row>
    <row r="752" spans="1:20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7"/>
        <v>1.0258775877587758</v>
      </c>
      <c r="P752" s="4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3">
        <f t="shared" si="71"/>
        <v>41299.711481481485</v>
      </c>
      <c r="T752" s="13">
        <f t="shared" si="72"/>
        <v>41329.711481481485</v>
      </c>
    </row>
    <row r="753" spans="1:20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7"/>
        <v>1.1850000000000001</v>
      </c>
      <c r="P753" s="4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3">
        <f t="shared" si="71"/>
        <v>40713.463831018518</v>
      </c>
      <c r="T753" s="13">
        <f t="shared" si="72"/>
        <v>40759.463831018518</v>
      </c>
    </row>
    <row r="754" spans="1:20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7"/>
        <v>1.117</v>
      </c>
      <c r="P754" s="4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3">
        <f t="shared" si="71"/>
        <v>42639.254826388897</v>
      </c>
      <c r="T754" s="13">
        <f t="shared" si="72"/>
        <v>42659.291666666664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7"/>
        <v>1.28</v>
      </c>
      <c r="P755" s="4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3">
        <f t="shared" si="71"/>
        <v>42019.423506944448</v>
      </c>
      <c r="T755" s="13">
        <f t="shared" si="72"/>
        <v>42049.423506944448</v>
      </c>
    </row>
    <row r="756" spans="1:20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7"/>
        <v>1.0375000000000001</v>
      </c>
      <c r="P756" s="4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3">
        <f t="shared" si="71"/>
        <v>41249.582418981481</v>
      </c>
      <c r="T756" s="13">
        <f t="shared" si="72"/>
        <v>41279.582418981481</v>
      </c>
    </row>
    <row r="757" spans="1:20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7"/>
        <v>1.0190760000000001</v>
      </c>
      <c r="P757" s="4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3">
        <f t="shared" si="71"/>
        <v>41383.438391203708</v>
      </c>
      <c r="T757" s="13">
        <f t="shared" si="72"/>
        <v>41413.861805555556</v>
      </c>
    </row>
    <row r="758" spans="1:20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7"/>
        <v>1.177142857142857</v>
      </c>
      <c r="P758" s="4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3">
        <f t="shared" si="71"/>
        <v>40590.600219907406</v>
      </c>
      <c r="T758" s="13">
        <f t="shared" si="72"/>
        <v>40651.558553240742</v>
      </c>
    </row>
    <row r="759" spans="1:20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7"/>
        <v>2.38</v>
      </c>
      <c r="P759" s="4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3">
        <f t="shared" si="71"/>
        <v>41234.88789351852</v>
      </c>
      <c r="T759" s="13">
        <f t="shared" si="72"/>
        <v>41248.88789351852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7"/>
        <v>1.02</v>
      </c>
      <c r="P760" s="4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3">
        <f t="shared" si="71"/>
        <v>40429.669768518521</v>
      </c>
      <c r="T760" s="13">
        <f t="shared" si="72"/>
        <v>40459.669768518521</v>
      </c>
    </row>
    <row r="761" spans="1:20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7"/>
        <v>1.0192000000000001</v>
      </c>
      <c r="P761" s="4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3">
        <f t="shared" si="71"/>
        <v>41789.163645833338</v>
      </c>
      <c r="T761" s="13">
        <f t="shared" si="72"/>
        <v>41829.163645833338</v>
      </c>
    </row>
    <row r="762" spans="1:20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7"/>
        <v>0</v>
      </c>
      <c r="P762" s="4" t="str">
        <f t="shared" si="68"/>
        <v>0</v>
      </c>
      <c r="Q762" t="str">
        <f t="shared" si="69"/>
        <v>publishing</v>
      </c>
      <c r="R762" t="str">
        <f t="shared" si="70"/>
        <v>fiction</v>
      </c>
      <c r="S762" s="13">
        <f t="shared" si="71"/>
        <v>42670.597372685188</v>
      </c>
      <c r="T762" s="13">
        <f t="shared" si="72"/>
        <v>42700.639039351852</v>
      </c>
    </row>
    <row r="763" spans="1:20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7"/>
        <v>4.7E-2</v>
      </c>
      <c r="P763" s="4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3">
        <f t="shared" si="71"/>
        <v>41642.584791666668</v>
      </c>
      <c r="T763" s="13">
        <f t="shared" si="72"/>
        <v>41672.584791666668</v>
      </c>
    </row>
    <row r="764" spans="1:20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7"/>
        <v>0</v>
      </c>
      <c r="P764" s="4" t="str">
        <f t="shared" si="68"/>
        <v>0</v>
      </c>
      <c r="Q764" t="str">
        <f t="shared" si="69"/>
        <v>publishing</v>
      </c>
      <c r="R764" t="str">
        <f t="shared" si="70"/>
        <v>fiction</v>
      </c>
      <c r="S764" s="13">
        <f t="shared" si="71"/>
        <v>42690.691782407412</v>
      </c>
      <c r="T764" s="13">
        <f t="shared" si="72"/>
        <v>42708.083333333336</v>
      </c>
    </row>
    <row r="765" spans="1:20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7"/>
        <v>1.1655011655011655E-3</v>
      </c>
      <c r="P765" s="4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71"/>
        <v>41471.280185185184</v>
      </c>
      <c r="T765" s="13">
        <f t="shared" si="72"/>
        <v>41501.280185185184</v>
      </c>
    </row>
    <row r="766" spans="1:20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7"/>
        <v>0</v>
      </c>
      <c r="P766" s="4" t="str">
        <f t="shared" si="68"/>
        <v>0</v>
      </c>
      <c r="Q766" t="str">
        <f t="shared" si="69"/>
        <v>publishing</v>
      </c>
      <c r="R766" t="str">
        <f t="shared" si="70"/>
        <v>fiction</v>
      </c>
      <c r="S766" s="13">
        <f t="shared" si="71"/>
        <v>42227.00649305556</v>
      </c>
      <c r="T766" s="13">
        <f t="shared" si="72"/>
        <v>42257.00649305556</v>
      </c>
    </row>
    <row r="767" spans="1:20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7"/>
        <v>0.36014285714285715</v>
      </c>
      <c r="P767" s="4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3">
        <f t="shared" si="71"/>
        <v>41901.375972222224</v>
      </c>
      <c r="T767" s="13">
        <f t="shared" si="72"/>
        <v>41931.375972222224</v>
      </c>
    </row>
    <row r="768" spans="1:20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7"/>
        <v>0</v>
      </c>
      <c r="P768" s="4" t="str">
        <f t="shared" si="68"/>
        <v>0</v>
      </c>
      <c r="Q768" t="str">
        <f t="shared" si="69"/>
        <v>publishing</v>
      </c>
      <c r="R768" t="str">
        <f t="shared" si="70"/>
        <v>fiction</v>
      </c>
      <c r="S768" s="13">
        <f t="shared" si="71"/>
        <v>42021.616701388892</v>
      </c>
      <c r="T768" s="13">
        <f t="shared" si="72"/>
        <v>42051.616701388892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7"/>
        <v>3.5400000000000001E-2</v>
      </c>
      <c r="P769" s="4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71"/>
        <v>42114.9769675926</v>
      </c>
      <c r="T769" s="13">
        <f t="shared" si="72"/>
        <v>42144.9769675926</v>
      </c>
    </row>
    <row r="770" spans="1:20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7"/>
        <v>0</v>
      </c>
      <c r="P770" s="4" t="str">
        <f t="shared" si="68"/>
        <v>0</v>
      </c>
      <c r="Q770" t="str">
        <f t="shared" si="69"/>
        <v>publishing</v>
      </c>
      <c r="R770" t="str">
        <f t="shared" si="70"/>
        <v>fiction</v>
      </c>
      <c r="S770" s="13">
        <f t="shared" si="71"/>
        <v>41594.040393518524</v>
      </c>
      <c r="T770" s="13">
        <f t="shared" si="72"/>
        <v>41624.040393518524</v>
      </c>
    </row>
    <row r="771" spans="1:20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3">E771/D771</f>
        <v>0.41399999999999998</v>
      </c>
      <c r="P771" s="4">
        <f t="shared" ref="P771:P834" si="74">IF(L771=0, "0", E771/L771)</f>
        <v>31.846153846153847</v>
      </c>
      <c r="Q771" t="str">
        <f t="shared" ref="Q771:Q834" si="75">LEFT(N771, FIND("/", N771)-1)</f>
        <v>publishing</v>
      </c>
      <c r="R771" t="str">
        <f t="shared" ref="R771:R834" si="76">RIGHT(N771, LEN(N771)-FIND("/", N771))</f>
        <v>fiction</v>
      </c>
      <c r="S771" s="13">
        <f t="shared" ref="S771:S834" si="77">(((J771/60)/60)/24)+DATE(1970,1,1)+(-4/24)</f>
        <v>41604.829791666671</v>
      </c>
      <c r="T771" s="13">
        <f t="shared" ref="T771:T834" si="78">(((I771/60)/60)/24)+DATE(1970,1,1)+(-4/24)</f>
        <v>41634.829791666671</v>
      </c>
    </row>
    <row r="772" spans="1:20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3"/>
        <v>0</v>
      </c>
      <c r="P772" s="4" t="str">
        <f t="shared" si="74"/>
        <v>0</v>
      </c>
      <c r="Q772" t="str">
        <f t="shared" si="75"/>
        <v>publishing</v>
      </c>
      <c r="R772" t="str">
        <f t="shared" si="76"/>
        <v>fiction</v>
      </c>
      <c r="S772" s="13">
        <f t="shared" si="77"/>
        <v>41289.832974537043</v>
      </c>
      <c r="T772" s="13">
        <f t="shared" si="78"/>
        <v>41329.832974537043</v>
      </c>
    </row>
    <row r="773" spans="1:20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3"/>
        <v>2.631578947368421E-4</v>
      </c>
      <c r="P773" s="4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7"/>
        <v>42349.657430555562</v>
      </c>
      <c r="T773" s="13">
        <f t="shared" si="78"/>
        <v>42399.657430555562</v>
      </c>
    </row>
    <row r="774" spans="1:20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3"/>
        <v>3.3333333333333333E-2</v>
      </c>
      <c r="P774" s="4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7"/>
        <v>40067.890266203707</v>
      </c>
      <c r="T774" s="13">
        <f t="shared" si="78"/>
        <v>40117.999305555561</v>
      </c>
    </row>
    <row r="775" spans="1:20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3"/>
        <v>8.5129023676509714E-3</v>
      </c>
      <c r="P775" s="4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7"/>
        <v>42100.56927083333</v>
      </c>
      <c r="T775" s="13">
        <f t="shared" si="78"/>
        <v>42134.792361111111</v>
      </c>
    </row>
    <row r="776" spans="1:20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3"/>
        <v>0.70199999999999996</v>
      </c>
      <c r="P776" s="4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7"/>
        <v>41663.613634259258</v>
      </c>
      <c r="T776" s="13">
        <f t="shared" si="78"/>
        <v>41693.613634259258</v>
      </c>
    </row>
    <row r="777" spans="1:20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3"/>
        <v>1.7000000000000001E-2</v>
      </c>
      <c r="P777" s="4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7"/>
        <v>40862.893460648149</v>
      </c>
      <c r="T777" s="13">
        <f t="shared" si="78"/>
        <v>40892.893460648149</v>
      </c>
    </row>
    <row r="778" spans="1:20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3"/>
        <v>0.51400000000000001</v>
      </c>
      <c r="P778" s="4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3">
        <f t="shared" si="77"/>
        <v>42250.51903935185</v>
      </c>
      <c r="T778" s="13">
        <f t="shared" si="78"/>
        <v>42288.041666666664</v>
      </c>
    </row>
    <row r="779" spans="1:20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3"/>
        <v>7.0000000000000001E-3</v>
      </c>
      <c r="P779" s="4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7"/>
        <v>41456.81454861111</v>
      </c>
      <c r="T779" s="13">
        <f t="shared" si="78"/>
        <v>41486.81454861111</v>
      </c>
    </row>
    <row r="780" spans="1:20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3"/>
        <v>4.0000000000000001E-3</v>
      </c>
      <c r="P780" s="4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7"/>
        <v>41729.53564814815</v>
      </c>
      <c r="T780" s="13">
        <f t="shared" si="78"/>
        <v>41759.53564814815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3"/>
        <v>2.6666666666666668E-2</v>
      </c>
      <c r="P781" s="4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3">
        <f t="shared" si="77"/>
        <v>40436.517418981486</v>
      </c>
      <c r="T781" s="13">
        <f t="shared" si="78"/>
        <v>40466</v>
      </c>
    </row>
    <row r="782" spans="1:20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3"/>
        <v>1.04</v>
      </c>
      <c r="P782" s="4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3">
        <f t="shared" si="77"/>
        <v>40636.507233796299</v>
      </c>
      <c r="T782" s="13">
        <f t="shared" si="78"/>
        <v>40666.507233796299</v>
      </c>
    </row>
    <row r="783" spans="1:20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3"/>
        <v>1.3315375</v>
      </c>
      <c r="P783" s="4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3">
        <f t="shared" si="77"/>
        <v>41402.834189814821</v>
      </c>
      <c r="T783" s="13">
        <f t="shared" si="78"/>
        <v>41432.834189814821</v>
      </c>
    </row>
    <row r="784" spans="1:20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3"/>
        <v>1</v>
      </c>
      <c r="P784" s="4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7"/>
        <v>41116.591458333336</v>
      </c>
      <c r="T784" s="13">
        <f t="shared" si="78"/>
        <v>41146.591458333336</v>
      </c>
    </row>
    <row r="785" spans="1:20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3"/>
        <v>1.4813333333333334</v>
      </c>
      <c r="P785" s="4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3">
        <f t="shared" si="77"/>
        <v>40987.607048611113</v>
      </c>
      <c r="T785" s="13">
        <f t="shared" si="78"/>
        <v>41026.75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3"/>
        <v>1.0249999999999999</v>
      </c>
      <c r="P786" s="4">
        <f t="shared" si="74"/>
        <v>102.5</v>
      </c>
      <c r="Q786" t="str">
        <f t="shared" si="75"/>
        <v>music</v>
      </c>
      <c r="R786" t="str">
        <f t="shared" si="76"/>
        <v>rock</v>
      </c>
      <c r="S786" s="13">
        <f t="shared" si="77"/>
        <v>41674.982858796298</v>
      </c>
      <c r="T786" s="13">
        <f t="shared" si="78"/>
        <v>41714.941192129634</v>
      </c>
    </row>
    <row r="787" spans="1:20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3"/>
        <v>1.8062799999999999</v>
      </c>
      <c r="P787" s="4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3">
        <f t="shared" si="77"/>
        <v>41303.427256944444</v>
      </c>
      <c r="T787" s="13">
        <f t="shared" si="78"/>
        <v>41333.427256944444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3"/>
        <v>1.4279999999999999</v>
      </c>
      <c r="P788" s="4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3">
        <f t="shared" si="77"/>
        <v>40982.889282407406</v>
      </c>
      <c r="T788" s="13">
        <f t="shared" si="78"/>
        <v>41040.490972222222</v>
      </c>
    </row>
    <row r="789" spans="1:20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3"/>
        <v>1.1416666666666666</v>
      </c>
      <c r="P789" s="4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3">
        <f t="shared" si="77"/>
        <v>41549.460949074077</v>
      </c>
      <c r="T789" s="13">
        <f t="shared" si="78"/>
        <v>41579.460949074077</v>
      </c>
    </row>
    <row r="790" spans="1:20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3"/>
        <v>2.03505</v>
      </c>
      <c r="P790" s="4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3">
        <f t="shared" si="77"/>
        <v>41058.840138888889</v>
      </c>
      <c r="T790" s="13">
        <f t="shared" si="78"/>
        <v>41096.999305555561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3"/>
        <v>1.0941176470588236</v>
      </c>
      <c r="P791" s="4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3">
        <f t="shared" si="77"/>
        <v>41277.01944444445</v>
      </c>
      <c r="T791" s="13">
        <f t="shared" si="78"/>
        <v>41295.165972222225</v>
      </c>
    </row>
    <row r="792" spans="1:20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3"/>
        <v>1.443746</v>
      </c>
      <c r="P792" s="4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3">
        <f t="shared" si="77"/>
        <v>41275.881238425929</v>
      </c>
      <c r="T792" s="13">
        <f t="shared" si="78"/>
        <v>41305.881238425929</v>
      </c>
    </row>
    <row r="793" spans="1:20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3"/>
        <v>1.0386666666666666</v>
      </c>
      <c r="P793" s="4">
        <f t="shared" si="74"/>
        <v>60.859375</v>
      </c>
      <c r="Q793" t="str">
        <f t="shared" si="75"/>
        <v>music</v>
      </c>
      <c r="R793" t="str">
        <f t="shared" si="76"/>
        <v>rock</v>
      </c>
      <c r="S793" s="13">
        <f t="shared" si="77"/>
        <v>41557.613958333335</v>
      </c>
      <c r="T793" s="13">
        <f t="shared" si="78"/>
        <v>41591.082638888889</v>
      </c>
    </row>
    <row r="794" spans="1:20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3"/>
        <v>1.0044440000000001</v>
      </c>
      <c r="P794" s="4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3">
        <f t="shared" si="77"/>
        <v>41555.706979166673</v>
      </c>
      <c r="T794" s="13">
        <f t="shared" si="78"/>
        <v>41585.748645833337</v>
      </c>
    </row>
    <row r="795" spans="1:20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3"/>
        <v>1.0277927272727272</v>
      </c>
      <c r="P795" s="4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3">
        <f t="shared" si="77"/>
        <v>41442.574583333335</v>
      </c>
      <c r="T795" s="13">
        <f t="shared" si="78"/>
        <v>41458.040972222225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3"/>
        <v>1.0531250000000001</v>
      </c>
      <c r="P796" s="4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3">
        <f t="shared" si="77"/>
        <v>40735.948344907411</v>
      </c>
      <c r="T796" s="13">
        <f t="shared" si="78"/>
        <v>40791.545833333337</v>
      </c>
    </row>
    <row r="797" spans="1:20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3"/>
        <v>1.1178571428571429</v>
      </c>
      <c r="P797" s="4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3">
        <f t="shared" si="77"/>
        <v>40963.44636574074</v>
      </c>
      <c r="T797" s="13">
        <f t="shared" si="78"/>
        <v>41006.040972222225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3"/>
        <v>1.0135000000000001</v>
      </c>
      <c r="P798" s="4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3">
        <f t="shared" si="77"/>
        <v>41502.716261574074</v>
      </c>
      <c r="T798" s="13">
        <f t="shared" si="78"/>
        <v>41532.715277777781</v>
      </c>
    </row>
    <row r="799" spans="1:20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3"/>
        <v>1.0753333333333333</v>
      </c>
      <c r="P799" s="4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3">
        <f t="shared" si="77"/>
        <v>40996.827407407407</v>
      </c>
      <c r="T799" s="13">
        <f t="shared" si="78"/>
        <v>41028</v>
      </c>
    </row>
    <row r="800" spans="1:20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3"/>
        <v>1.1488571428571428</v>
      </c>
      <c r="P800" s="4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3">
        <f t="shared" si="77"/>
        <v>41882.423460648155</v>
      </c>
      <c r="T800" s="13">
        <f t="shared" si="78"/>
        <v>41912.423460648155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3"/>
        <v>1.0002</v>
      </c>
      <c r="P801" s="4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3">
        <f t="shared" si="77"/>
        <v>40996.500532407408</v>
      </c>
      <c r="T801" s="13">
        <f t="shared" si="78"/>
        <v>41026.500532407408</v>
      </c>
    </row>
    <row r="802" spans="1:20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3"/>
        <v>1.5213333333333334</v>
      </c>
      <c r="P802" s="4">
        <f t="shared" si="74"/>
        <v>40.75</v>
      </c>
      <c r="Q802" t="str">
        <f t="shared" si="75"/>
        <v>music</v>
      </c>
      <c r="R802" t="str">
        <f t="shared" si="76"/>
        <v>rock</v>
      </c>
      <c r="S802" s="13">
        <f t="shared" si="77"/>
        <v>41863.266828703709</v>
      </c>
      <c r="T802" s="13">
        <f t="shared" si="78"/>
        <v>41893.266828703709</v>
      </c>
    </row>
    <row r="803" spans="1:20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3"/>
        <v>1.1152149999999998</v>
      </c>
      <c r="P803" s="4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3">
        <f t="shared" si="77"/>
        <v>40695.628703703704</v>
      </c>
      <c r="T803" s="13">
        <f t="shared" si="78"/>
        <v>40725.628703703704</v>
      </c>
    </row>
    <row r="804" spans="1:20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3"/>
        <v>1.0133333333333334</v>
      </c>
      <c r="P804" s="4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3">
        <f t="shared" si="77"/>
        <v>41122.855601851858</v>
      </c>
      <c r="T804" s="13">
        <f t="shared" si="78"/>
        <v>41169.003472222226</v>
      </c>
    </row>
    <row r="805" spans="1:20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3"/>
        <v>1.232608695652174</v>
      </c>
      <c r="P805" s="4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3">
        <f t="shared" si="77"/>
        <v>40665.783310185187</v>
      </c>
      <c r="T805" s="13">
        <f t="shared" si="78"/>
        <v>40691.875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3"/>
        <v>1</v>
      </c>
      <c r="P806" s="4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3">
        <f t="shared" si="77"/>
        <v>40729.93895833334</v>
      </c>
      <c r="T806" s="13">
        <f t="shared" si="78"/>
        <v>40746.999305555561</v>
      </c>
    </row>
    <row r="807" spans="1:20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3"/>
        <v>1.05</v>
      </c>
      <c r="P807" s="4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3">
        <f t="shared" si="77"/>
        <v>40690.656388888892</v>
      </c>
      <c r="T807" s="13">
        <f t="shared" si="78"/>
        <v>40740.791666666672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3"/>
        <v>1.0443750000000001</v>
      </c>
      <c r="P808" s="4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3">
        <f t="shared" si="77"/>
        <v>40763.524756944447</v>
      </c>
      <c r="T808" s="13">
        <f t="shared" si="78"/>
        <v>40793.524756944447</v>
      </c>
    </row>
    <row r="809" spans="1:20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3"/>
        <v>1.05125</v>
      </c>
      <c r="P809" s="4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3">
        <f t="shared" si="77"/>
        <v>42759.461932870377</v>
      </c>
      <c r="T809" s="13">
        <f t="shared" si="78"/>
        <v>42794.916666666664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3"/>
        <v>1</v>
      </c>
      <c r="P810" s="4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3">
        <f t="shared" si="77"/>
        <v>41961.933865740742</v>
      </c>
      <c r="T810" s="13">
        <f t="shared" si="78"/>
        <v>41995.040972222225</v>
      </c>
    </row>
    <row r="811" spans="1:20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3"/>
        <v>1.03775</v>
      </c>
      <c r="P811" s="4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3">
        <f t="shared" si="77"/>
        <v>41628.667013888895</v>
      </c>
      <c r="T811" s="13">
        <f t="shared" si="78"/>
        <v>41658.667013888895</v>
      </c>
    </row>
    <row r="812" spans="1:20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3"/>
        <v>1.05</v>
      </c>
      <c r="P812" s="4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3">
        <f t="shared" si="77"/>
        <v>41122.889606481483</v>
      </c>
      <c r="T812" s="13">
        <f t="shared" si="78"/>
        <v>41152.889606481483</v>
      </c>
    </row>
    <row r="813" spans="1:20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3"/>
        <v>1.04</v>
      </c>
      <c r="P813" s="4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3">
        <f t="shared" si="77"/>
        <v>41443.476875</v>
      </c>
      <c r="T813" s="13">
        <f t="shared" si="78"/>
        <v>41465.536111111112</v>
      </c>
    </row>
    <row r="814" spans="1:20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3"/>
        <v>1.5183333333333333</v>
      </c>
      <c r="P814" s="4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3">
        <f t="shared" si="77"/>
        <v>41281.8512962963</v>
      </c>
      <c r="T814" s="13">
        <f t="shared" si="78"/>
        <v>41334.415277777778</v>
      </c>
    </row>
    <row r="815" spans="1:20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3"/>
        <v>1.59996</v>
      </c>
      <c r="P815" s="4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3">
        <f t="shared" si="77"/>
        <v>41080.793576388889</v>
      </c>
      <c r="T815" s="13">
        <f t="shared" si="78"/>
        <v>41110.793576388889</v>
      </c>
    </row>
    <row r="816" spans="1:20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3"/>
        <v>1.2729999999999999</v>
      </c>
      <c r="P816" s="4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3">
        <f t="shared" si="77"/>
        <v>40679.576400462967</v>
      </c>
      <c r="T816" s="13">
        <f t="shared" si="78"/>
        <v>40694.586111111115</v>
      </c>
    </row>
    <row r="817" spans="1:20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3"/>
        <v>1.07</v>
      </c>
      <c r="P817" s="4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3">
        <f t="shared" si="77"/>
        <v>41914.751192129632</v>
      </c>
      <c r="T817" s="13">
        <f t="shared" si="78"/>
        <v>41944.751192129632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3"/>
        <v>1.1512214285714286</v>
      </c>
      <c r="P818" s="4">
        <f t="shared" si="74"/>
        <v>39.31</v>
      </c>
      <c r="Q818" t="str">
        <f t="shared" si="75"/>
        <v>music</v>
      </c>
      <c r="R818" t="str">
        <f t="shared" si="76"/>
        <v>rock</v>
      </c>
      <c r="S818" s="13">
        <f t="shared" si="77"/>
        <v>41341.704201388893</v>
      </c>
      <c r="T818" s="13">
        <f t="shared" si="78"/>
        <v>41373.104166666672</v>
      </c>
    </row>
    <row r="819" spans="1:20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3"/>
        <v>1.3711066666666665</v>
      </c>
      <c r="P819" s="4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3">
        <f t="shared" si="77"/>
        <v>40925.432997685188</v>
      </c>
      <c r="T819" s="13">
        <f t="shared" si="78"/>
        <v>40979.040972222225</v>
      </c>
    </row>
    <row r="820" spans="1:20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3"/>
        <v>1.5571428571428572</v>
      </c>
      <c r="P820" s="4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3">
        <f t="shared" si="77"/>
        <v>41120.716215277782</v>
      </c>
      <c r="T820" s="13">
        <f t="shared" si="78"/>
        <v>41128.542361111111</v>
      </c>
    </row>
    <row r="821" spans="1:20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3"/>
        <v>1.0874999999999999</v>
      </c>
      <c r="P821" s="4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3">
        <f t="shared" si="77"/>
        <v>41619.831643518519</v>
      </c>
      <c r="T821" s="13">
        <f t="shared" si="78"/>
        <v>41629.030555555561</v>
      </c>
    </row>
    <row r="822" spans="1:20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3"/>
        <v>1.3405</v>
      </c>
      <c r="P822" s="4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3">
        <f t="shared" si="77"/>
        <v>41768.675254629634</v>
      </c>
      <c r="T822" s="13">
        <f t="shared" si="78"/>
        <v>41799.041666666672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3"/>
        <v>1</v>
      </c>
      <c r="P823" s="4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3">
        <f t="shared" si="77"/>
        <v>42093.755381944451</v>
      </c>
      <c r="T823" s="13">
        <f t="shared" si="78"/>
        <v>42128.000694444447</v>
      </c>
    </row>
    <row r="824" spans="1:20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3"/>
        <v>1.1916666666666667</v>
      </c>
      <c r="P824" s="4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3">
        <f t="shared" si="77"/>
        <v>41157.780671296299</v>
      </c>
      <c r="T824" s="13">
        <f t="shared" si="78"/>
        <v>41187.780671296299</v>
      </c>
    </row>
    <row r="825" spans="1:20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3"/>
        <v>1.7949999999999999</v>
      </c>
      <c r="P825" s="4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3">
        <f t="shared" si="77"/>
        <v>42055.806157407409</v>
      </c>
      <c r="T825" s="13">
        <f t="shared" si="78"/>
        <v>42085.764490740745</v>
      </c>
    </row>
    <row r="826" spans="1:20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3"/>
        <v>1.3438124999999999</v>
      </c>
      <c r="P826" s="4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3">
        <f t="shared" si="77"/>
        <v>40250.07543981482</v>
      </c>
      <c r="T826" s="13">
        <f t="shared" si="78"/>
        <v>40286.124305555561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3"/>
        <v>1.0043200000000001</v>
      </c>
      <c r="P827" s="4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3">
        <f t="shared" si="77"/>
        <v>41186.139861111114</v>
      </c>
      <c r="T827" s="13">
        <f t="shared" si="78"/>
        <v>41211.139861111114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3"/>
        <v>1.0145454545454546</v>
      </c>
      <c r="P828" s="4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3">
        <f t="shared" si="77"/>
        <v>40972.871875000004</v>
      </c>
      <c r="T828" s="13">
        <f t="shared" si="78"/>
        <v>40993.830208333333</v>
      </c>
    </row>
    <row r="829" spans="1:20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3"/>
        <v>1.0333333333333334</v>
      </c>
      <c r="P829" s="4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3">
        <f t="shared" si="77"/>
        <v>40927.306793981486</v>
      </c>
      <c r="T829" s="13">
        <f t="shared" si="78"/>
        <v>40953.65902777778</v>
      </c>
    </row>
    <row r="830" spans="1:20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3"/>
        <v>1.07</v>
      </c>
      <c r="P830" s="4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3">
        <f t="shared" si="77"/>
        <v>41072.884050925932</v>
      </c>
      <c r="T830" s="13">
        <f t="shared" si="78"/>
        <v>41085.51666666667</v>
      </c>
    </row>
    <row r="831" spans="1:20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3"/>
        <v>1.04</v>
      </c>
      <c r="P831" s="4">
        <f t="shared" si="74"/>
        <v>32.5</v>
      </c>
      <c r="Q831" t="str">
        <f t="shared" si="75"/>
        <v>music</v>
      </c>
      <c r="R831" t="str">
        <f t="shared" si="76"/>
        <v>rock</v>
      </c>
      <c r="S831" s="13">
        <f t="shared" si="77"/>
        <v>42504.634722222225</v>
      </c>
      <c r="T831" s="13">
        <f t="shared" si="78"/>
        <v>42564.634722222225</v>
      </c>
    </row>
    <row r="832" spans="1:20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3"/>
        <v>1.0783333333333334</v>
      </c>
      <c r="P832" s="4">
        <f t="shared" si="74"/>
        <v>60.65625</v>
      </c>
      <c r="Q832" t="str">
        <f t="shared" si="75"/>
        <v>music</v>
      </c>
      <c r="R832" t="str">
        <f t="shared" si="76"/>
        <v>rock</v>
      </c>
      <c r="S832" s="13">
        <f t="shared" si="77"/>
        <v>41325.359085648153</v>
      </c>
      <c r="T832" s="13">
        <f t="shared" si="78"/>
        <v>41355.317418981482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3"/>
        <v>2.3333333333333335</v>
      </c>
      <c r="P833" s="4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7"/>
        <v>40996.480254629634</v>
      </c>
      <c r="T833" s="13">
        <f t="shared" si="78"/>
        <v>41026.480254629634</v>
      </c>
    </row>
    <row r="834" spans="1:20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3"/>
        <v>1.0060706666666666</v>
      </c>
      <c r="P834" s="4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3">
        <f t="shared" si="77"/>
        <v>40869.508506944447</v>
      </c>
      <c r="T834" s="13">
        <f t="shared" si="78"/>
        <v>40929.17569444445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9">E835/D835</f>
        <v>1.0166666666666666</v>
      </c>
      <c r="P835" s="4">
        <f t="shared" ref="P835:P898" si="80">IF(L835=0, "0", E835/L835)</f>
        <v>148.78048780487805</v>
      </c>
      <c r="Q835" t="str">
        <f t="shared" ref="Q835:Q898" si="81">LEFT(N835, FIND("/", N835)-1)</f>
        <v>music</v>
      </c>
      <c r="R835" t="str">
        <f t="shared" ref="R835:R898" si="82">RIGHT(N835, LEN(N835)-FIND("/", N835))</f>
        <v>rock</v>
      </c>
      <c r="S835" s="13">
        <f t="shared" ref="S835:S898" si="83">(((J835/60)/60)/24)+DATE(1970,1,1)+(-4/24)</f>
        <v>41718.711516203708</v>
      </c>
      <c r="T835" s="13">
        <f t="shared" ref="T835:T898" si="84">(((I835/60)/60)/24)+DATE(1970,1,1)+(-4/24)</f>
        <v>41748.711516203708</v>
      </c>
    </row>
    <row r="836" spans="1:20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9"/>
        <v>1.3101818181818181</v>
      </c>
      <c r="P836" s="4">
        <f t="shared" si="80"/>
        <v>96.08</v>
      </c>
      <c r="Q836" t="str">
        <f t="shared" si="81"/>
        <v>music</v>
      </c>
      <c r="R836" t="str">
        <f t="shared" si="82"/>
        <v>rock</v>
      </c>
      <c r="S836" s="13">
        <f t="shared" si="83"/>
        <v>41422.656157407408</v>
      </c>
      <c r="T836" s="13">
        <f t="shared" si="84"/>
        <v>41455.999305555561</v>
      </c>
    </row>
    <row r="837" spans="1:20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9"/>
        <v>1.1725000000000001</v>
      </c>
      <c r="P837" s="4">
        <f t="shared" si="80"/>
        <v>58.625</v>
      </c>
      <c r="Q837" t="str">
        <f t="shared" si="81"/>
        <v>music</v>
      </c>
      <c r="R837" t="str">
        <f t="shared" si="82"/>
        <v>rock</v>
      </c>
      <c r="S837" s="13">
        <f t="shared" si="83"/>
        <v>41005.291180555556</v>
      </c>
      <c r="T837" s="13">
        <f t="shared" si="84"/>
        <v>41047.958333333336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9"/>
        <v>1.009304</v>
      </c>
      <c r="P838" s="4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3">
        <f t="shared" si="83"/>
        <v>41523.89025462963</v>
      </c>
      <c r="T838" s="13">
        <f t="shared" si="84"/>
        <v>41553.89025462963</v>
      </c>
    </row>
    <row r="839" spans="1:20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9"/>
        <v>1.218</v>
      </c>
      <c r="P839" s="4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3">
        <f t="shared" si="83"/>
        <v>41730.831736111111</v>
      </c>
      <c r="T839" s="13">
        <f t="shared" si="84"/>
        <v>41760.831736111111</v>
      </c>
    </row>
    <row r="840" spans="1:20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9"/>
        <v>1.454</v>
      </c>
      <c r="P840" s="4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3">
        <f t="shared" si="83"/>
        <v>40895.731307870374</v>
      </c>
      <c r="T840" s="13">
        <f t="shared" si="84"/>
        <v>40925.731307870374</v>
      </c>
    </row>
    <row r="841" spans="1:20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9"/>
        <v>1.166166</v>
      </c>
      <c r="P841" s="4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3">
        <f t="shared" si="83"/>
        <v>41144.596712962964</v>
      </c>
      <c r="T841" s="13">
        <f t="shared" si="84"/>
        <v>41174.596712962964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9"/>
        <v>1.2041660000000001</v>
      </c>
      <c r="P842" s="4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3">
        <f t="shared" si="83"/>
        <v>42607.060034722228</v>
      </c>
      <c r="T842" s="13">
        <f t="shared" si="84"/>
        <v>42637.060034722228</v>
      </c>
    </row>
    <row r="843" spans="1:20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9"/>
        <v>1.0132000000000001</v>
      </c>
      <c r="P843" s="4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3">
        <f t="shared" si="83"/>
        <v>41923.672025462962</v>
      </c>
      <c r="T843" s="13">
        <f t="shared" si="84"/>
        <v>41953.713692129626</v>
      </c>
    </row>
    <row r="844" spans="1:20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9"/>
        <v>1.0431999999999999</v>
      </c>
      <c r="P844" s="4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3">
        <f t="shared" si="83"/>
        <v>41526.425729166673</v>
      </c>
      <c r="T844" s="13">
        <f t="shared" si="84"/>
        <v>41560.999305555561</v>
      </c>
    </row>
    <row r="845" spans="1:20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9"/>
        <v>2.6713333333333331</v>
      </c>
      <c r="P845" s="4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3">
        <f t="shared" si="83"/>
        <v>42695.091203703705</v>
      </c>
      <c r="T845" s="13">
        <f t="shared" si="84"/>
        <v>42712.166666666664</v>
      </c>
    </row>
    <row r="846" spans="1:20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9"/>
        <v>1.9413333333333334</v>
      </c>
      <c r="P846" s="4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3">
        <f t="shared" si="83"/>
        <v>41905.517962962964</v>
      </c>
      <c r="T846" s="13">
        <f t="shared" si="84"/>
        <v>41944.040972222225</v>
      </c>
    </row>
    <row r="847" spans="1:20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9"/>
        <v>1.203802</v>
      </c>
      <c r="P847" s="4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3">
        <f t="shared" si="83"/>
        <v>42578.039305555554</v>
      </c>
      <c r="T847" s="13">
        <f t="shared" si="84"/>
        <v>42617.999305555561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9"/>
        <v>1.2200090909090908</v>
      </c>
      <c r="P848" s="4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3">
        <f t="shared" si="83"/>
        <v>41694.225173611114</v>
      </c>
      <c r="T848" s="13">
        <f t="shared" si="84"/>
        <v>41708.416666666672</v>
      </c>
    </row>
    <row r="849" spans="1:20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9"/>
        <v>1</v>
      </c>
      <c r="P849" s="4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83"/>
        <v>42165.631666666675</v>
      </c>
      <c r="T849" s="13">
        <f t="shared" si="84"/>
        <v>42195.631666666675</v>
      </c>
    </row>
    <row r="850" spans="1:20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9"/>
        <v>1</v>
      </c>
      <c r="P850" s="4">
        <f t="shared" si="80"/>
        <v>18.75</v>
      </c>
      <c r="Q850" t="str">
        <f t="shared" si="81"/>
        <v>music</v>
      </c>
      <c r="R850" t="str">
        <f t="shared" si="82"/>
        <v>metal</v>
      </c>
      <c r="S850" s="13">
        <f t="shared" si="83"/>
        <v>42078.625381944446</v>
      </c>
      <c r="T850" s="13">
        <f t="shared" si="84"/>
        <v>42108.625381944446</v>
      </c>
    </row>
    <row r="851" spans="1:20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9"/>
        <v>1.1990000000000001</v>
      </c>
      <c r="P851" s="4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3">
        <f t="shared" si="83"/>
        <v>42050.982222222221</v>
      </c>
      <c r="T851" s="13">
        <f t="shared" si="84"/>
        <v>42078.940555555557</v>
      </c>
    </row>
    <row r="852" spans="1:20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9"/>
        <v>1.55175</v>
      </c>
      <c r="P852" s="4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3">
        <f t="shared" si="83"/>
        <v>42452.661076388897</v>
      </c>
      <c r="T852" s="13">
        <f t="shared" si="84"/>
        <v>42485.040972222225</v>
      </c>
    </row>
    <row r="853" spans="1:20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9"/>
        <v>1.3045</v>
      </c>
      <c r="P853" s="4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3">
        <f t="shared" si="83"/>
        <v>42522.713576388887</v>
      </c>
      <c r="T853" s="13">
        <f t="shared" si="84"/>
        <v>42582.656250000007</v>
      </c>
    </row>
    <row r="854" spans="1:20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9"/>
        <v>1.0497142857142858</v>
      </c>
      <c r="P854" s="4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3">
        <f t="shared" si="83"/>
        <v>42656.638831018521</v>
      </c>
      <c r="T854" s="13">
        <f t="shared" si="84"/>
        <v>42667.708333333336</v>
      </c>
    </row>
    <row r="855" spans="1:20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9"/>
        <v>1</v>
      </c>
      <c r="P855" s="4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83"/>
        <v>42021.665613425932</v>
      </c>
      <c r="T855" s="13">
        <f t="shared" si="84"/>
        <v>42051.665613425932</v>
      </c>
    </row>
    <row r="856" spans="1:20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9"/>
        <v>1.1822050359712231</v>
      </c>
      <c r="P856" s="4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3">
        <f t="shared" si="83"/>
        <v>42702.045671296299</v>
      </c>
      <c r="T856" s="13">
        <f t="shared" si="84"/>
        <v>42732.045671296299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9"/>
        <v>1.0344827586206897</v>
      </c>
      <c r="P857" s="4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3">
        <f t="shared" si="83"/>
        <v>42544.958530092597</v>
      </c>
      <c r="T857" s="13">
        <f t="shared" si="84"/>
        <v>42574.958530092597</v>
      </c>
    </row>
    <row r="858" spans="1:20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9"/>
        <v>2.1800000000000002</v>
      </c>
      <c r="P858" s="4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3">
        <f t="shared" si="83"/>
        <v>42609.145324074074</v>
      </c>
      <c r="T858" s="13">
        <f t="shared" si="84"/>
        <v>42668.625000000007</v>
      </c>
    </row>
    <row r="859" spans="1:20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9"/>
        <v>1</v>
      </c>
      <c r="P859" s="4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83"/>
        <v>42291.414710648147</v>
      </c>
      <c r="T859" s="13">
        <f t="shared" si="84"/>
        <v>42333.456377314818</v>
      </c>
    </row>
    <row r="860" spans="1:20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9"/>
        <v>1.4400583333333332</v>
      </c>
      <c r="P860" s="4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3">
        <f t="shared" si="83"/>
        <v>42079.578912037039</v>
      </c>
      <c r="T860" s="13">
        <f t="shared" si="84"/>
        <v>42109.790972222225</v>
      </c>
    </row>
    <row r="861" spans="1:20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9"/>
        <v>1.0467500000000001</v>
      </c>
      <c r="P861" s="4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3">
        <f t="shared" si="83"/>
        <v>42128.65356481482</v>
      </c>
      <c r="T861" s="13">
        <f t="shared" si="84"/>
        <v>42158.833333333336</v>
      </c>
    </row>
    <row r="862" spans="1:20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9"/>
        <v>0.18142857142857144</v>
      </c>
      <c r="P862" s="4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3">
        <f t="shared" si="83"/>
        <v>41570.316122685188</v>
      </c>
      <c r="T862" s="13">
        <f t="shared" si="84"/>
        <v>41600.357789351852</v>
      </c>
    </row>
    <row r="863" spans="1:20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9"/>
        <v>2.2444444444444444E-2</v>
      </c>
      <c r="P863" s="4">
        <f t="shared" si="80"/>
        <v>50.5</v>
      </c>
      <c r="Q863" t="str">
        <f t="shared" si="81"/>
        <v>music</v>
      </c>
      <c r="R863" t="str">
        <f t="shared" si="82"/>
        <v>jazz</v>
      </c>
      <c r="S863" s="13">
        <f t="shared" si="83"/>
        <v>42599.798657407409</v>
      </c>
      <c r="T863" s="13">
        <f t="shared" si="84"/>
        <v>42629.798657407409</v>
      </c>
    </row>
    <row r="864" spans="1:20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9"/>
        <v>3.3999999999999998E-3</v>
      </c>
      <c r="P864" s="4">
        <f t="shared" si="80"/>
        <v>42.5</v>
      </c>
      <c r="Q864" t="str">
        <f t="shared" si="81"/>
        <v>music</v>
      </c>
      <c r="R864" t="str">
        <f t="shared" si="82"/>
        <v>jazz</v>
      </c>
      <c r="S864" s="13">
        <f t="shared" si="83"/>
        <v>41559.388287037036</v>
      </c>
      <c r="T864" s="13">
        <f t="shared" si="84"/>
        <v>41589.429953703708</v>
      </c>
    </row>
    <row r="865" spans="1:20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9"/>
        <v>4.4999999999999998E-2</v>
      </c>
      <c r="P865" s="4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83"/>
        <v>40920.950995370375</v>
      </c>
      <c r="T865" s="13">
        <f t="shared" si="84"/>
        <v>40950.950995370375</v>
      </c>
    </row>
    <row r="866" spans="1:20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9"/>
        <v>0.41538461538461541</v>
      </c>
      <c r="P866" s="4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3">
        <f t="shared" si="83"/>
        <v>41540.940254629633</v>
      </c>
      <c r="T866" s="13">
        <f t="shared" si="84"/>
        <v>41563.249305555561</v>
      </c>
    </row>
    <row r="867" spans="1:20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9"/>
        <v>2.0454545454545454E-2</v>
      </c>
      <c r="P867" s="4">
        <f t="shared" si="80"/>
        <v>22.5</v>
      </c>
      <c r="Q867" t="str">
        <f t="shared" si="81"/>
        <v>music</v>
      </c>
      <c r="R867" t="str">
        <f t="shared" si="82"/>
        <v>jazz</v>
      </c>
      <c r="S867" s="13">
        <f t="shared" si="83"/>
        <v>41230.606446759266</v>
      </c>
      <c r="T867" s="13">
        <f t="shared" si="84"/>
        <v>41290.606446759266</v>
      </c>
    </row>
    <row r="868" spans="1:20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9"/>
        <v>0.18285714285714286</v>
      </c>
      <c r="P868" s="4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3">
        <f t="shared" si="83"/>
        <v>42025.471273148149</v>
      </c>
      <c r="T868" s="13">
        <f t="shared" si="84"/>
        <v>42063.465277777781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9"/>
        <v>0.2402</v>
      </c>
      <c r="P869" s="4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3">
        <f t="shared" si="83"/>
        <v>40087.938726851855</v>
      </c>
      <c r="T869" s="13">
        <f t="shared" si="84"/>
        <v>40148.040972222225</v>
      </c>
    </row>
    <row r="870" spans="1:20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9"/>
        <v>1.1111111111111111E-3</v>
      </c>
      <c r="P870" s="4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83"/>
        <v>41615.861087962963</v>
      </c>
      <c r="T870" s="13">
        <f t="shared" si="84"/>
        <v>41645.861087962963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9"/>
        <v>0.11818181818181818</v>
      </c>
      <c r="P871" s="4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3">
        <f t="shared" si="83"/>
        <v>41342.678900462968</v>
      </c>
      <c r="T871" s="13">
        <f t="shared" si="84"/>
        <v>41372.637233796297</v>
      </c>
    </row>
    <row r="872" spans="1:20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9"/>
        <v>3.0999999999999999E-3</v>
      </c>
      <c r="P872" s="4">
        <f t="shared" si="80"/>
        <v>12.4</v>
      </c>
      <c r="Q872" t="str">
        <f t="shared" si="81"/>
        <v>music</v>
      </c>
      <c r="R872" t="str">
        <f t="shared" si="82"/>
        <v>jazz</v>
      </c>
      <c r="S872" s="13">
        <f t="shared" si="83"/>
        <v>41487.855590277781</v>
      </c>
      <c r="T872" s="13">
        <f t="shared" si="84"/>
        <v>41517.855590277781</v>
      </c>
    </row>
    <row r="873" spans="1:20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9"/>
        <v>5.4166666666666669E-2</v>
      </c>
      <c r="P873" s="4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3">
        <f t="shared" si="83"/>
        <v>41577.394618055558</v>
      </c>
      <c r="T873" s="13">
        <f t="shared" si="84"/>
        <v>41607.436284722222</v>
      </c>
    </row>
    <row r="874" spans="1:20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9"/>
        <v>8.1250000000000003E-3</v>
      </c>
      <c r="P874" s="4">
        <f t="shared" si="80"/>
        <v>32.5</v>
      </c>
      <c r="Q874" t="str">
        <f t="shared" si="81"/>
        <v>music</v>
      </c>
      <c r="R874" t="str">
        <f t="shared" si="82"/>
        <v>jazz</v>
      </c>
      <c r="S874" s="13">
        <f t="shared" si="83"/>
        <v>40567.658877314818</v>
      </c>
      <c r="T874" s="13">
        <f t="shared" si="84"/>
        <v>40612.658877314818</v>
      </c>
    </row>
    <row r="875" spans="1:20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9"/>
        <v>1.2857142857142857E-2</v>
      </c>
      <c r="P875" s="4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83"/>
        <v>41184.000462962969</v>
      </c>
      <c r="T875" s="13">
        <f t="shared" si="84"/>
        <v>41224.042129629634</v>
      </c>
    </row>
    <row r="876" spans="1:20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9"/>
        <v>0.24333333333333335</v>
      </c>
      <c r="P876" s="4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3">
        <f t="shared" si="83"/>
        <v>41368.417060185187</v>
      </c>
      <c r="T876" s="13">
        <f t="shared" si="84"/>
        <v>41398.417060185187</v>
      </c>
    </row>
    <row r="877" spans="1:20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9"/>
        <v>0</v>
      </c>
      <c r="P877" s="4" t="str">
        <f t="shared" si="80"/>
        <v>0</v>
      </c>
      <c r="Q877" t="str">
        <f t="shared" si="81"/>
        <v>music</v>
      </c>
      <c r="R877" t="str">
        <f t="shared" si="82"/>
        <v>jazz</v>
      </c>
      <c r="S877" s="13">
        <f t="shared" si="83"/>
        <v>42248.557071759256</v>
      </c>
      <c r="T877" s="13">
        <f t="shared" si="84"/>
        <v>42268.557071759256</v>
      </c>
    </row>
    <row r="878" spans="1:20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9"/>
        <v>0.40799492385786801</v>
      </c>
      <c r="P878" s="4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3">
        <f t="shared" si="83"/>
        <v>41276.33017361111</v>
      </c>
      <c r="T878" s="13">
        <f t="shared" si="84"/>
        <v>41309.33017361111</v>
      </c>
    </row>
    <row r="879" spans="1:20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9"/>
        <v>0.67549999999999999</v>
      </c>
      <c r="P879" s="4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3">
        <f t="shared" si="83"/>
        <v>41597.622222222228</v>
      </c>
      <c r="T879" s="13">
        <f t="shared" si="84"/>
        <v>41627.622222222228</v>
      </c>
    </row>
    <row r="880" spans="1:20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9"/>
        <v>1.2999999999999999E-2</v>
      </c>
      <c r="P880" s="4">
        <f t="shared" si="80"/>
        <v>32.5</v>
      </c>
      <c r="Q880" t="str">
        <f t="shared" si="81"/>
        <v>music</v>
      </c>
      <c r="R880" t="str">
        <f t="shared" si="82"/>
        <v>jazz</v>
      </c>
      <c r="S880" s="13">
        <f t="shared" si="83"/>
        <v>40505.066250000003</v>
      </c>
      <c r="T880" s="13">
        <f t="shared" si="84"/>
        <v>40535.066250000003</v>
      </c>
    </row>
    <row r="881" spans="1:20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9"/>
        <v>0.30666666666666664</v>
      </c>
      <c r="P881" s="4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3">
        <f t="shared" si="83"/>
        <v>41037.663252314815</v>
      </c>
      <c r="T881" s="13">
        <f t="shared" si="84"/>
        <v>41058.663252314815</v>
      </c>
    </row>
    <row r="882" spans="1:20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9"/>
        <v>2.9894179894179893E-2</v>
      </c>
      <c r="P882" s="4">
        <f t="shared" si="80"/>
        <v>14.125</v>
      </c>
      <c r="Q882" t="str">
        <f t="shared" si="81"/>
        <v>music</v>
      </c>
      <c r="R882" t="str">
        <f t="shared" si="82"/>
        <v>indie rock</v>
      </c>
      <c r="S882" s="13">
        <f t="shared" si="83"/>
        <v>41179.154375000006</v>
      </c>
      <c r="T882" s="13">
        <f t="shared" si="84"/>
        <v>41212.154375000006</v>
      </c>
    </row>
    <row r="883" spans="1:20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9"/>
        <v>8.0000000000000002E-3</v>
      </c>
      <c r="P883" s="4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83"/>
        <v>40877.084328703706</v>
      </c>
      <c r="T883" s="13">
        <f t="shared" si="84"/>
        <v>40922.084328703706</v>
      </c>
    </row>
    <row r="884" spans="1:20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9"/>
        <v>0.20133333333333334</v>
      </c>
      <c r="P884" s="4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3">
        <f t="shared" si="83"/>
        <v>40759.693865740745</v>
      </c>
      <c r="T884" s="13">
        <f t="shared" si="84"/>
        <v>40792.693865740745</v>
      </c>
    </row>
    <row r="885" spans="1:20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9"/>
        <v>0.4002</v>
      </c>
      <c r="P885" s="4">
        <f t="shared" si="80"/>
        <v>83.375</v>
      </c>
      <c r="Q885" t="str">
        <f t="shared" si="81"/>
        <v>music</v>
      </c>
      <c r="R885" t="str">
        <f t="shared" si="82"/>
        <v>indie rock</v>
      </c>
      <c r="S885" s="13">
        <f t="shared" si="83"/>
        <v>42371.768923611111</v>
      </c>
      <c r="T885" s="13">
        <f t="shared" si="84"/>
        <v>42431.768923611111</v>
      </c>
    </row>
    <row r="886" spans="1:20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9"/>
        <v>0.01</v>
      </c>
      <c r="P886" s="4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83"/>
        <v>40981.635949074072</v>
      </c>
      <c r="T886" s="13">
        <f t="shared" si="84"/>
        <v>41040.938194444447</v>
      </c>
    </row>
    <row r="887" spans="1:20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9"/>
        <v>0.75</v>
      </c>
      <c r="P887" s="4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3">
        <f t="shared" si="83"/>
        <v>42713.774432870377</v>
      </c>
      <c r="T887" s="13">
        <f t="shared" si="84"/>
        <v>42734.774432870377</v>
      </c>
    </row>
    <row r="888" spans="1:20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9"/>
        <v>0.41</v>
      </c>
      <c r="P888" s="4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3">
        <f t="shared" si="83"/>
        <v>42603.70385416667</v>
      </c>
      <c r="T888" s="13">
        <f t="shared" si="84"/>
        <v>42628.70385416667</v>
      </c>
    </row>
    <row r="889" spans="1:20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9"/>
        <v>0</v>
      </c>
      <c r="P889" s="4" t="str">
        <f t="shared" si="80"/>
        <v>0</v>
      </c>
      <c r="Q889" t="str">
        <f t="shared" si="81"/>
        <v>music</v>
      </c>
      <c r="R889" t="str">
        <f t="shared" si="82"/>
        <v>indie rock</v>
      </c>
      <c r="S889" s="13">
        <f t="shared" si="83"/>
        <v>41026.792303240742</v>
      </c>
      <c r="T889" s="13">
        <f t="shared" si="84"/>
        <v>41056.792303240742</v>
      </c>
    </row>
    <row r="890" spans="1:20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9"/>
        <v>7.1999999999999995E-2</v>
      </c>
      <c r="P890" s="4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83"/>
        <v>40751.586631944447</v>
      </c>
      <c r="T890" s="13">
        <f t="shared" si="84"/>
        <v>40787.083333333336</v>
      </c>
    </row>
    <row r="891" spans="1:20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9"/>
        <v>9.4412800000000005E-2</v>
      </c>
      <c r="P891" s="4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3">
        <f t="shared" si="83"/>
        <v>41887.617395833338</v>
      </c>
      <c r="T891" s="13">
        <f t="shared" si="84"/>
        <v>41917.617395833338</v>
      </c>
    </row>
    <row r="892" spans="1:20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9"/>
        <v>4.1666666666666664E-2</v>
      </c>
      <c r="P892" s="4">
        <f t="shared" si="80"/>
        <v>31.25</v>
      </c>
      <c r="Q892" t="str">
        <f t="shared" si="81"/>
        <v>music</v>
      </c>
      <c r="R892" t="str">
        <f t="shared" si="82"/>
        <v>indie rock</v>
      </c>
      <c r="S892" s="13">
        <f t="shared" si="83"/>
        <v>41569.532164351855</v>
      </c>
      <c r="T892" s="13">
        <f t="shared" si="84"/>
        <v>41599.573831018519</v>
      </c>
    </row>
    <row r="893" spans="1:20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9"/>
        <v>3.2500000000000001E-2</v>
      </c>
      <c r="P893" s="4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3">
        <f t="shared" si="83"/>
        <v>41841.864930555559</v>
      </c>
      <c r="T893" s="13">
        <f t="shared" si="84"/>
        <v>41871.864930555559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9"/>
        <v>0.40749999999999997</v>
      </c>
      <c r="P894" s="4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3">
        <f t="shared" si="83"/>
        <v>40304.033368055556</v>
      </c>
      <c r="T894" s="13">
        <f t="shared" si="84"/>
        <v>40391</v>
      </c>
    </row>
    <row r="895" spans="1:20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9"/>
        <v>0.1</v>
      </c>
      <c r="P895" s="4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83"/>
        <v>42065.731053240743</v>
      </c>
      <c r="T895" s="13">
        <f t="shared" si="84"/>
        <v>42095.689386574079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9"/>
        <v>0.39169999999999999</v>
      </c>
      <c r="P896" s="4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3">
        <f t="shared" si="83"/>
        <v>42496.814930555563</v>
      </c>
      <c r="T896" s="13">
        <f t="shared" si="84"/>
        <v>42526.814930555563</v>
      </c>
    </row>
    <row r="897" spans="1:20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9"/>
        <v>2.4375000000000001E-2</v>
      </c>
      <c r="P897" s="4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3">
        <f t="shared" si="83"/>
        <v>40430.9609837963</v>
      </c>
      <c r="T897" s="13">
        <f t="shared" si="84"/>
        <v>40475.9609837963</v>
      </c>
    </row>
    <row r="898" spans="1:20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9"/>
        <v>0.4</v>
      </c>
      <c r="P898" s="4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3">
        <f t="shared" si="83"/>
        <v>42218.706319444449</v>
      </c>
      <c r="T898" s="13">
        <f t="shared" si="84"/>
        <v>42244.000000000007</v>
      </c>
    </row>
    <row r="899" spans="1:20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5">E899/D899</f>
        <v>0</v>
      </c>
      <c r="P899" s="4" t="str">
        <f t="shared" ref="P899:P962" si="86">IF(L899=0, "0", E899/L899)</f>
        <v>0</v>
      </c>
      <c r="Q899" t="str">
        <f t="shared" ref="Q899:Q962" si="87">LEFT(N899, FIND("/", N899)-1)</f>
        <v>music</v>
      </c>
      <c r="R899" t="str">
        <f t="shared" ref="R899:R962" si="88">RIGHT(N899, LEN(N899)-FIND("/", N899))</f>
        <v>indie rock</v>
      </c>
      <c r="S899" s="13">
        <f t="shared" ref="S899:S962" si="89">(((J899/60)/60)/24)+DATE(1970,1,1)+(-4/24)</f>
        <v>41211.522083333337</v>
      </c>
      <c r="T899" s="13">
        <f t="shared" ref="T899:T962" si="90">(((I899/60)/60)/24)+DATE(1970,1,1)+(-4/24)</f>
        <v>41241.563750000001</v>
      </c>
    </row>
    <row r="900" spans="1:20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5"/>
        <v>2.8000000000000001E-2</v>
      </c>
      <c r="P900" s="4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si="89"/>
        <v>40878.591550925928</v>
      </c>
      <c r="T900" s="13">
        <f t="shared" si="90"/>
        <v>40923.591550925928</v>
      </c>
    </row>
    <row r="901" spans="1:20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5"/>
        <v>0.37333333333333335</v>
      </c>
      <c r="P901" s="4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9"/>
        <v>40645.932430555556</v>
      </c>
      <c r="T901" s="13">
        <f t="shared" si="90"/>
        <v>40690.932430555556</v>
      </c>
    </row>
    <row r="902" spans="1:20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5"/>
        <v>4.1999999999999997E-3</v>
      </c>
      <c r="P902" s="4">
        <f t="shared" si="86"/>
        <v>10.5</v>
      </c>
      <c r="Q902" t="str">
        <f t="shared" si="87"/>
        <v>music</v>
      </c>
      <c r="R902" t="str">
        <f t="shared" si="88"/>
        <v>jazz</v>
      </c>
      <c r="S902" s="13">
        <f t="shared" si="89"/>
        <v>42429.682893518526</v>
      </c>
      <c r="T902" s="13">
        <f t="shared" si="90"/>
        <v>42459.641226851854</v>
      </c>
    </row>
    <row r="903" spans="1:20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5"/>
        <v>0</v>
      </c>
      <c r="P903" s="4" t="str">
        <f t="shared" si="86"/>
        <v>0</v>
      </c>
      <c r="Q903" t="str">
        <f t="shared" si="87"/>
        <v>music</v>
      </c>
      <c r="R903" t="str">
        <f t="shared" si="88"/>
        <v>jazz</v>
      </c>
      <c r="S903" s="13">
        <f t="shared" si="89"/>
        <v>40291.644837962966</v>
      </c>
      <c r="T903" s="13">
        <f t="shared" si="90"/>
        <v>40337.632638888892</v>
      </c>
    </row>
    <row r="904" spans="1:20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5"/>
        <v>3.0000000000000001E-3</v>
      </c>
      <c r="P904" s="4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9"/>
        <v>41829.79886574074</v>
      </c>
      <c r="T904" s="13">
        <f t="shared" si="90"/>
        <v>41881.479166666672</v>
      </c>
    </row>
    <row r="905" spans="1:20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5"/>
        <v>3.2000000000000001E-2</v>
      </c>
      <c r="P905" s="4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9"/>
        <v>41149.62939814815</v>
      </c>
      <c r="T905" s="13">
        <f t="shared" si="90"/>
        <v>41174.934027777781</v>
      </c>
    </row>
    <row r="906" spans="1:20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5"/>
        <v>3.0200000000000001E-3</v>
      </c>
      <c r="P906" s="4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3">
        <f t="shared" si="89"/>
        <v>42341.913622685192</v>
      </c>
      <c r="T906" s="13">
        <f t="shared" si="90"/>
        <v>42371.913622685192</v>
      </c>
    </row>
    <row r="907" spans="1:20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5"/>
        <v>3.0153846153846153E-2</v>
      </c>
      <c r="P907" s="4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3">
        <f t="shared" si="89"/>
        <v>40507.073217592595</v>
      </c>
      <c r="T907" s="13">
        <f t="shared" si="90"/>
        <v>40567.073217592595</v>
      </c>
    </row>
    <row r="908" spans="1:20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5"/>
        <v>0</v>
      </c>
      <c r="P908" s="4" t="str">
        <f t="shared" si="86"/>
        <v>0</v>
      </c>
      <c r="Q908" t="str">
        <f t="shared" si="87"/>
        <v>music</v>
      </c>
      <c r="R908" t="str">
        <f t="shared" si="88"/>
        <v>jazz</v>
      </c>
      <c r="S908" s="13">
        <f t="shared" si="89"/>
        <v>41681.023032407407</v>
      </c>
      <c r="T908" s="13">
        <f t="shared" si="90"/>
        <v>41710.981365740743</v>
      </c>
    </row>
    <row r="909" spans="1:20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5"/>
        <v>0</v>
      </c>
      <c r="P909" s="4" t="str">
        <f t="shared" si="86"/>
        <v>0</v>
      </c>
      <c r="Q909" t="str">
        <f t="shared" si="87"/>
        <v>music</v>
      </c>
      <c r="R909" t="str">
        <f t="shared" si="88"/>
        <v>jazz</v>
      </c>
      <c r="S909" s="13">
        <f t="shared" si="89"/>
        <v>40767.025729166671</v>
      </c>
      <c r="T909" s="13">
        <f t="shared" si="90"/>
        <v>40797.025729166671</v>
      </c>
    </row>
    <row r="910" spans="1:20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5"/>
        <v>0</v>
      </c>
      <c r="P910" s="4" t="str">
        <f t="shared" si="86"/>
        <v>0</v>
      </c>
      <c r="Q910" t="str">
        <f t="shared" si="87"/>
        <v>music</v>
      </c>
      <c r="R910" t="str">
        <f t="shared" si="88"/>
        <v>jazz</v>
      </c>
      <c r="S910" s="13">
        <f t="shared" si="89"/>
        <v>40340.634895833333</v>
      </c>
      <c r="T910" s="13">
        <f t="shared" si="90"/>
        <v>40386.040972222225</v>
      </c>
    </row>
    <row r="911" spans="1:20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5"/>
        <v>3.2500000000000001E-2</v>
      </c>
      <c r="P911" s="4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9"/>
        <v>41081.523611111115</v>
      </c>
      <c r="T911" s="13">
        <f t="shared" si="90"/>
        <v>41113</v>
      </c>
    </row>
    <row r="912" spans="1:20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5"/>
        <v>0.22363636363636363</v>
      </c>
      <c r="P912" s="4">
        <f t="shared" si="86"/>
        <v>24.6</v>
      </c>
      <c r="Q912" t="str">
        <f t="shared" si="87"/>
        <v>music</v>
      </c>
      <c r="R912" t="str">
        <f t="shared" si="88"/>
        <v>jazz</v>
      </c>
      <c r="S912" s="13">
        <f t="shared" si="89"/>
        <v>42737.378692129634</v>
      </c>
      <c r="T912" s="13">
        <f t="shared" si="90"/>
        <v>42797.378692129634</v>
      </c>
    </row>
    <row r="913" spans="1:20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5"/>
        <v>0</v>
      </c>
      <c r="P913" s="4" t="str">
        <f t="shared" si="86"/>
        <v>0</v>
      </c>
      <c r="Q913" t="str">
        <f t="shared" si="87"/>
        <v>music</v>
      </c>
      <c r="R913" t="str">
        <f t="shared" si="88"/>
        <v>jazz</v>
      </c>
      <c r="S913" s="13">
        <f t="shared" si="89"/>
        <v>41641.838483796302</v>
      </c>
      <c r="T913" s="13">
        <f t="shared" si="90"/>
        <v>41662.838483796302</v>
      </c>
    </row>
    <row r="914" spans="1:20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5"/>
        <v>8.5714285714285719E-3</v>
      </c>
      <c r="P914" s="4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9"/>
        <v>41193.942673611113</v>
      </c>
      <c r="T914" s="13">
        <f t="shared" si="90"/>
        <v>41253.984340277777</v>
      </c>
    </row>
    <row r="915" spans="1:20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5"/>
        <v>6.6066666666666662E-2</v>
      </c>
      <c r="P915" s="4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3">
        <f t="shared" si="89"/>
        <v>41003.972442129634</v>
      </c>
      <c r="T915" s="13">
        <f t="shared" si="90"/>
        <v>41033.972442129634</v>
      </c>
    </row>
    <row r="916" spans="1:20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5"/>
        <v>0</v>
      </c>
      <c r="P916" s="4" t="str">
        <f t="shared" si="86"/>
        <v>0</v>
      </c>
      <c r="Q916" t="str">
        <f t="shared" si="87"/>
        <v>music</v>
      </c>
      <c r="R916" t="str">
        <f t="shared" si="88"/>
        <v>jazz</v>
      </c>
      <c r="S916" s="13">
        <f t="shared" si="89"/>
        <v>41116.596608796302</v>
      </c>
      <c r="T916" s="13">
        <f t="shared" si="90"/>
        <v>41146.596608796302</v>
      </c>
    </row>
    <row r="917" spans="1:20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5"/>
        <v>5.7692307692307696E-2</v>
      </c>
      <c r="P917" s="4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3">
        <f t="shared" si="89"/>
        <v>40937.51289351852</v>
      </c>
      <c r="T917" s="13">
        <f t="shared" si="90"/>
        <v>40969.040972222225</v>
      </c>
    </row>
    <row r="918" spans="1:20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5"/>
        <v>0</v>
      </c>
      <c r="P918" s="4" t="str">
        <f t="shared" si="86"/>
        <v>0</v>
      </c>
      <c r="Q918" t="str">
        <f t="shared" si="87"/>
        <v>music</v>
      </c>
      <c r="R918" t="str">
        <f t="shared" si="88"/>
        <v>jazz</v>
      </c>
      <c r="S918" s="13">
        <f t="shared" si="89"/>
        <v>40434.686736111114</v>
      </c>
      <c r="T918" s="13">
        <f t="shared" si="90"/>
        <v>40473.041666666672</v>
      </c>
    </row>
    <row r="919" spans="1:20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5"/>
        <v>6.0000000000000001E-3</v>
      </c>
      <c r="P919" s="4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9"/>
        <v>41802.776967592596</v>
      </c>
      <c r="T919" s="13">
        <f t="shared" si="90"/>
        <v>41833.9375</v>
      </c>
    </row>
    <row r="920" spans="1:20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5"/>
        <v>5.0256410256410255E-2</v>
      </c>
      <c r="P920" s="4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3">
        <f t="shared" si="89"/>
        <v>41944.749548611115</v>
      </c>
      <c r="T920" s="13">
        <f t="shared" si="90"/>
        <v>41974.791215277779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5"/>
        <v>5.0000000000000001E-3</v>
      </c>
      <c r="P921" s="4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9"/>
        <v>41227.475057870375</v>
      </c>
      <c r="T921" s="13">
        <f t="shared" si="90"/>
        <v>41262.475057870375</v>
      </c>
    </row>
    <row r="922" spans="1:20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5"/>
        <v>0</v>
      </c>
      <c r="P922" s="4" t="str">
        <f t="shared" si="86"/>
        <v>0</v>
      </c>
      <c r="Q922" t="str">
        <f t="shared" si="87"/>
        <v>music</v>
      </c>
      <c r="R922" t="str">
        <f t="shared" si="88"/>
        <v>jazz</v>
      </c>
      <c r="S922" s="13">
        <f t="shared" si="89"/>
        <v>41562.504884259266</v>
      </c>
      <c r="T922" s="13">
        <f t="shared" si="90"/>
        <v>41592.54655092593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5"/>
        <v>0.309</v>
      </c>
      <c r="P923" s="4">
        <f t="shared" si="86"/>
        <v>231.75</v>
      </c>
      <c r="Q923" t="str">
        <f t="shared" si="87"/>
        <v>music</v>
      </c>
      <c r="R923" t="str">
        <f t="shared" si="88"/>
        <v>jazz</v>
      </c>
      <c r="S923" s="13">
        <f t="shared" si="89"/>
        <v>40847.004351851851</v>
      </c>
      <c r="T923" s="13">
        <f t="shared" si="90"/>
        <v>40889.046018518522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5"/>
        <v>0.21037037037037037</v>
      </c>
      <c r="P924" s="4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3">
        <f t="shared" si="89"/>
        <v>41878.363344907411</v>
      </c>
      <c r="T924" s="13">
        <f t="shared" si="90"/>
        <v>41913.363344907411</v>
      </c>
    </row>
    <row r="925" spans="1:20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5"/>
        <v>2.1999999999999999E-2</v>
      </c>
      <c r="P925" s="4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9"/>
        <v>41934.793090277781</v>
      </c>
      <c r="T925" s="13">
        <f t="shared" si="90"/>
        <v>41964.834756944452</v>
      </c>
    </row>
    <row r="926" spans="1:20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5"/>
        <v>0.109</v>
      </c>
      <c r="P926" s="4">
        <f t="shared" si="86"/>
        <v>21.8</v>
      </c>
      <c r="Q926" t="str">
        <f t="shared" si="87"/>
        <v>music</v>
      </c>
      <c r="R926" t="str">
        <f t="shared" si="88"/>
        <v>jazz</v>
      </c>
      <c r="S926" s="13">
        <f t="shared" si="89"/>
        <v>41288.776261574079</v>
      </c>
      <c r="T926" s="13">
        <f t="shared" si="90"/>
        <v>41318.776261574079</v>
      </c>
    </row>
    <row r="927" spans="1:20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5"/>
        <v>2.6666666666666668E-2</v>
      </c>
      <c r="P927" s="4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9"/>
        <v>41575.714247685188</v>
      </c>
      <c r="T927" s="13">
        <f t="shared" si="90"/>
        <v>41605.755914351852</v>
      </c>
    </row>
    <row r="928" spans="1:20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5"/>
        <v>0</v>
      </c>
      <c r="P928" s="4" t="str">
        <f t="shared" si="86"/>
        <v>0</v>
      </c>
      <c r="Q928" t="str">
        <f t="shared" si="87"/>
        <v>music</v>
      </c>
      <c r="R928" t="str">
        <f t="shared" si="88"/>
        <v>jazz</v>
      </c>
      <c r="S928" s="13">
        <f t="shared" si="89"/>
        <v>40337.853356481486</v>
      </c>
      <c r="T928" s="13">
        <f t="shared" si="90"/>
        <v>40367.777777777781</v>
      </c>
    </row>
    <row r="929" spans="1:20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5"/>
        <v>0</v>
      </c>
      <c r="P929" s="4" t="str">
        <f t="shared" si="86"/>
        <v>0</v>
      </c>
      <c r="Q929" t="str">
        <f t="shared" si="87"/>
        <v>music</v>
      </c>
      <c r="R929" t="str">
        <f t="shared" si="88"/>
        <v>jazz</v>
      </c>
      <c r="S929" s="13">
        <f t="shared" si="89"/>
        <v>41013.656192129631</v>
      </c>
      <c r="T929" s="13">
        <f t="shared" si="90"/>
        <v>41043.656192129631</v>
      </c>
    </row>
    <row r="930" spans="1:20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5"/>
        <v>0.10862068965517241</v>
      </c>
      <c r="P930" s="4">
        <f t="shared" si="86"/>
        <v>56.25</v>
      </c>
      <c r="Q930" t="str">
        <f t="shared" si="87"/>
        <v>music</v>
      </c>
      <c r="R930" t="str">
        <f t="shared" si="88"/>
        <v>jazz</v>
      </c>
      <c r="S930" s="13">
        <f t="shared" si="89"/>
        <v>41180.695752314816</v>
      </c>
      <c r="T930" s="13">
        <f t="shared" si="90"/>
        <v>41230.833333333336</v>
      </c>
    </row>
    <row r="931" spans="1:20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5"/>
        <v>0</v>
      </c>
      <c r="P931" s="4" t="str">
        <f t="shared" si="86"/>
        <v>0</v>
      </c>
      <c r="Q931" t="str">
        <f t="shared" si="87"/>
        <v>music</v>
      </c>
      <c r="R931" t="str">
        <f t="shared" si="88"/>
        <v>jazz</v>
      </c>
      <c r="S931" s="13">
        <f t="shared" si="89"/>
        <v>40978.071400462963</v>
      </c>
      <c r="T931" s="13">
        <f t="shared" si="90"/>
        <v>41008.029733796298</v>
      </c>
    </row>
    <row r="932" spans="1:20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5"/>
        <v>0.38333333333333336</v>
      </c>
      <c r="P932" s="4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9"/>
        <v>40312.748912037037</v>
      </c>
      <c r="T932" s="13">
        <f t="shared" si="90"/>
        <v>40354.730555555558</v>
      </c>
    </row>
    <row r="933" spans="1:20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5"/>
        <v>6.5500000000000003E-2</v>
      </c>
      <c r="P933" s="4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3">
        <f t="shared" si="89"/>
        <v>41680.19331018519</v>
      </c>
      <c r="T933" s="13">
        <f t="shared" si="90"/>
        <v>41714.75</v>
      </c>
    </row>
    <row r="934" spans="1:20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5"/>
        <v>0.14536842105263159</v>
      </c>
      <c r="P934" s="4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3">
        <f t="shared" si="89"/>
        <v>41310.802604166667</v>
      </c>
      <c r="T934" s="13">
        <f t="shared" si="90"/>
        <v>41355.760937500003</v>
      </c>
    </row>
    <row r="935" spans="1:20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5"/>
        <v>0.06</v>
      </c>
      <c r="P935" s="4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9"/>
        <v>41711.002418981487</v>
      </c>
      <c r="T935" s="13">
        <f t="shared" si="90"/>
        <v>41771.002418981487</v>
      </c>
    </row>
    <row r="936" spans="1:20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5"/>
        <v>0.30399999999999999</v>
      </c>
      <c r="P936" s="4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3">
        <f t="shared" si="89"/>
        <v>41733.570416666669</v>
      </c>
      <c r="T936" s="13">
        <f t="shared" si="90"/>
        <v>41763.083333333336</v>
      </c>
    </row>
    <row r="937" spans="1:20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5"/>
        <v>1.4285714285714285E-2</v>
      </c>
      <c r="P937" s="4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9"/>
        <v>42368.167002314818</v>
      </c>
      <c r="T937" s="13">
        <f t="shared" si="90"/>
        <v>42398.167002314818</v>
      </c>
    </row>
    <row r="938" spans="1:20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5"/>
        <v>0</v>
      </c>
      <c r="P938" s="4" t="str">
        <f t="shared" si="86"/>
        <v>0</v>
      </c>
      <c r="Q938" t="str">
        <f t="shared" si="87"/>
        <v>music</v>
      </c>
      <c r="R938" t="str">
        <f t="shared" si="88"/>
        <v>jazz</v>
      </c>
      <c r="S938" s="13">
        <f t="shared" si="89"/>
        <v>40882.857511574075</v>
      </c>
      <c r="T938" s="13">
        <f t="shared" si="90"/>
        <v>40926.666666666672</v>
      </c>
    </row>
    <row r="939" spans="1:20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5"/>
        <v>1.1428571428571429E-2</v>
      </c>
      <c r="P939" s="4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9"/>
        <v>41551.63144675926</v>
      </c>
      <c r="T939" s="13">
        <f t="shared" si="90"/>
        <v>41581.673113425932</v>
      </c>
    </row>
    <row r="940" spans="1:20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5"/>
        <v>3.5714285714285713E-3</v>
      </c>
      <c r="P940" s="4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9"/>
        <v>41124.313055555562</v>
      </c>
      <c r="T940" s="13">
        <f t="shared" si="90"/>
        <v>41154.313055555562</v>
      </c>
    </row>
    <row r="941" spans="1:20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5"/>
        <v>1.4545454545454545E-2</v>
      </c>
      <c r="P941" s="4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9"/>
        <v>41416.596504629633</v>
      </c>
      <c r="T941" s="13">
        <f t="shared" si="90"/>
        <v>41455.665277777778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5"/>
        <v>0.17155555555555554</v>
      </c>
      <c r="P942" s="4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3">
        <f t="shared" si="89"/>
        <v>42181.841736111113</v>
      </c>
      <c r="T942" s="13">
        <f t="shared" si="90"/>
        <v>42226.841736111113</v>
      </c>
    </row>
    <row r="943" spans="1:20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5"/>
        <v>2.3220000000000001E-2</v>
      </c>
      <c r="P943" s="4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3">
        <f t="shared" si="89"/>
        <v>42745.929918981485</v>
      </c>
      <c r="T943" s="13">
        <f t="shared" si="90"/>
        <v>42775.929918981485</v>
      </c>
    </row>
    <row r="944" spans="1:20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5"/>
        <v>8.9066666666666669E-2</v>
      </c>
      <c r="P944" s="4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3">
        <f t="shared" si="89"/>
        <v>42382.676620370366</v>
      </c>
      <c r="T944" s="13">
        <f t="shared" si="90"/>
        <v>42418.676620370366</v>
      </c>
    </row>
    <row r="945" spans="1:20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5"/>
        <v>9.633333333333334E-2</v>
      </c>
      <c r="P945" s="4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3">
        <f t="shared" si="89"/>
        <v>42673.501215277785</v>
      </c>
      <c r="T945" s="13">
        <f t="shared" si="90"/>
        <v>42703.542881944442</v>
      </c>
    </row>
    <row r="946" spans="1:20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5"/>
        <v>0.13325999999999999</v>
      </c>
      <c r="P946" s="4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3">
        <f t="shared" si="89"/>
        <v>42444.417245370372</v>
      </c>
      <c r="T946" s="13">
        <f t="shared" si="90"/>
        <v>42478.416666666664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5"/>
        <v>2.4840000000000001E-2</v>
      </c>
      <c r="P947" s="4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3">
        <f t="shared" si="89"/>
        <v>42732.706319444449</v>
      </c>
      <c r="T947" s="13">
        <f t="shared" si="90"/>
        <v>42784.832638888889</v>
      </c>
    </row>
    <row r="948" spans="1:20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5"/>
        <v>1.9066666666666666E-2</v>
      </c>
      <c r="P948" s="4">
        <f t="shared" si="86"/>
        <v>57.2</v>
      </c>
      <c r="Q948" t="str">
        <f t="shared" si="87"/>
        <v>technology</v>
      </c>
      <c r="R948" t="str">
        <f t="shared" si="88"/>
        <v>wearables</v>
      </c>
      <c r="S948" s="13">
        <f t="shared" si="89"/>
        <v>42592.58388888889</v>
      </c>
      <c r="T948" s="13">
        <f t="shared" si="90"/>
        <v>42622.58388888889</v>
      </c>
    </row>
    <row r="949" spans="1:20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5"/>
        <v>0</v>
      </c>
      <c r="P949" s="4" t="str">
        <f t="shared" si="86"/>
        <v>0</v>
      </c>
      <c r="Q949" t="str">
        <f t="shared" si="87"/>
        <v>technology</v>
      </c>
      <c r="R949" t="str">
        <f t="shared" si="88"/>
        <v>wearables</v>
      </c>
      <c r="S949" s="13">
        <f t="shared" si="89"/>
        <v>42491.614652777782</v>
      </c>
      <c r="T949" s="13">
        <f t="shared" si="90"/>
        <v>42551.614652777782</v>
      </c>
    </row>
    <row r="950" spans="1:20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5"/>
        <v>0.12</v>
      </c>
      <c r="P950" s="4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9"/>
        <v>42411.661620370374</v>
      </c>
      <c r="T950" s="13">
        <f t="shared" si="90"/>
        <v>42441.661620370374</v>
      </c>
    </row>
    <row r="951" spans="1:20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5"/>
        <v>1.3650000000000001E-2</v>
      </c>
      <c r="P951" s="4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9"/>
        <v>42360.87703703704</v>
      </c>
      <c r="T951" s="13">
        <f t="shared" si="90"/>
        <v>42420.87703703704</v>
      </c>
    </row>
    <row r="952" spans="1:20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5"/>
        <v>0.28039999999999998</v>
      </c>
      <c r="P952" s="4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3">
        <f t="shared" si="89"/>
        <v>42356.584039351852</v>
      </c>
      <c r="T952" s="13">
        <f t="shared" si="90"/>
        <v>42386.584039351852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5"/>
        <v>0.38390000000000002</v>
      </c>
      <c r="P953" s="4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3">
        <f t="shared" si="89"/>
        <v>42480.486944444441</v>
      </c>
      <c r="T953" s="13">
        <f t="shared" si="90"/>
        <v>42525.486944444441</v>
      </c>
    </row>
    <row r="954" spans="1:20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5"/>
        <v>0.39942857142857141</v>
      </c>
      <c r="P954" s="4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3">
        <f t="shared" si="89"/>
        <v>42662.446898148155</v>
      </c>
      <c r="T954" s="13">
        <f t="shared" si="90"/>
        <v>42692.488564814819</v>
      </c>
    </row>
    <row r="955" spans="1:20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5"/>
        <v>8.3999999999999995E-3</v>
      </c>
      <c r="P955" s="4">
        <f t="shared" si="86"/>
        <v>25.2</v>
      </c>
      <c r="Q955" t="str">
        <f t="shared" si="87"/>
        <v>technology</v>
      </c>
      <c r="R955" t="str">
        <f t="shared" si="88"/>
        <v>wearables</v>
      </c>
      <c r="S955" s="13">
        <f t="shared" si="89"/>
        <v>41998.997673611113</v>
      </c>
      <c r="T955" s="13">
        <f t="shared" si="90"/>
        <v>42028.997673611113</v>
      </c>
    </row>
    <row r="956" spans="1:20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5"/>
        <v>0.43406666666666666</v>
      </c>
      <c r="P956" s="4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3">
        <f t="shared" si="89"/>
        <v>42194.667118055557</v>
      </c>
      <c r="T956" s="13">
        <f t="shared" si="90"/>
        <v>42236.667118055557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5"/>
        <v>5.6613333333333335E-2</v>
      </c>
      <c r="P957" s="4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3">
        <f t="shared" si="89"/>
        <v>42586.128472222226</v>
      </c>
      <c r="T957" s="13">
        <f t="shared" si="90"/>
        <v>42626.128472222226</v>
      </c>
    </row>
    <row r="958" spans="1:20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5"/>
        <v>1.7219999999999999E-2</v>
      </c>
      <c r="P958" s="4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3">
        <f t="shared" si="89"/>
        <v>42060.747210648151</v>
      </c>
      <c r="T958" s="13">
        <f t="shared" si="90"/>
        <v>42120.705543981479</v>
      </c>
    </row>
    <row r="959" spans="1:20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5"/>
        <v>1.9416666666666665E-2</v>
      </c>
      <c r="P959" s="4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3">
        <f t="shared" si="89"/>
        <v>42660.385798611118</v>
      </c>
      <c r="T959" s="13">
        <f t="shared" si="90"/>
        <v>42691.427465277775</v>
      </c>
    </row>
    <row r="960" spans="1:20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5"/>
        <v>0.11328275684711328</v>
      </c>
      <c r="P960" s="4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3">
        <f t="shared" si="89"/>
        <v>42082.636145833334</v>
      </c>
      <c r="T960" s="13">
        <f t="shared" si="90"/>
        <v>42104.040972222225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5"/>
        <v>0.3886</v>
      </c>
      <c r="P961" s="4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3">
        <f t="shared" si="89"/>
        <v>41993.007696759261</v>
      </c>
      <c r="T961" s="13">
        <f t="shared" si="90"/>
        <v>42023.007696759261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5"/>
        <v>0.46100628930817611</v>
      </c>
      <c r="P962" s="4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3">
        <f t="shared" si="89"/>
        <v>42766.460127314822</v>
      </c>
      <c r="T962" s="13">
        <f t="shared" si="90"/>
        <v>42808.41846064815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1">E963/D963</f>
        <v>0.42188421052631581</v>
      </c>
      <c r="P963" s="4">
        <f t="shared" ref="P963:P1026" si="92">IF(L963=0, "0", E963/L963)</f>
        <v>364.35454545454547</v>
      </c>
      <c r="Q963" t="str">
        <f t="shared" ref="Q963:Q1026" si="93">LEFT(N963, FIND("/", N963)-1)</f>
        <v>technology</v>
      </c>
      <c r="R963" t="str">
        <f t="shared" ref="R963:R1026" si="94">RIGHT(N963, LEN(N963)-FIND("/", N963))</f>
        <v>wearables</v>
      </c>
      <c r="S963" s="13">
        <f t="shared" ref="S963:S1026" si="95">(((J963/60)/60)/24)+DATE(1970,1,1)+(-4/24)</f>
        <v>42740.527025462965</v>
      </c>
      <c r="T963" s="13">
        <f t="shared" ref="T963:T1026" si="96">(((I963/60)/60)/24)+DATE(1970,1,1)+(-4/24)</f>
        <v>42786.625000000007</v>
      </c>
    </row>
    <row r="964" spans="1:20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1"/>
        <v>0.2848</v>
      </c>
      <c r="P964" s="4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3">
        <f t="shared" si="95"/>
        <v>42373.545752314814</v>
      </c>
      <c r="T964" s="13">
        <f t="shared" si="96"/>
        <v>42411.545752314814</v>
      </c>
    </row>
    <row r="965" spans="1:20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1"/>
        <v>1.0771428571428571E-2</v>
      </c>
      <c r="P965" s="4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3">
        <f t="shared" si="95"/>
        <v>42625.468969907415</v>
      </c>
      <c r="T965" s="13">
        <f t="shared" si="96"/>
        <v>42660.468969907415</v>
      </c>
    </row>
    <row r="966" spans="1:20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1"/>
        <v>7.9909090909090902E-3</v>
      </c>
      <c r="P966" s="4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3">
        <f t="shared" si="95"/>
        <v>42208.462025462963</v>
      </c>
      <c r="T966" s="13">
        <f t="shared" si="96"/>
        <v>42248.462025462963</v>
      </c>
    </row>
    <row r="967" spans="1:20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1"/>
        <v>1.192E-2</v>
      </c>
      <c r="P967" s="4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3">
        <f t="shared" si="95"/>
        <v>42636.850069444445</v>
      </c>
      <c r="T967" s="13">
        <f t="shared" si="96"/>
        <v>42668.999305555561</v>
      </c>
    </row>
    <row r="968" spans="1:20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1"/>
        <v>0.14799999999999999</v>
      </c>
      <c r="P968" s="4">
        <f t="shared" si="92"/>
        <v>59.2</v>
      </c>
      <c r="Q968" t="str">
        <f t="shared" si="93"/>
        <v>technology</v>
      </c>
      <c r="R968" t="str">
        <f t="shared" si="94"/>
        <v>wearables</v>
      </c>
      <c r="S968" s="13">
        <f t="shared" si="95"/>
        <v>42619.469120370377</v>
      </c>
      <c r="T968" s="13">
        <f t="shared" si="96"/>
        <v>42649.469120370377</v>
      </c>
    </row>
    <row r="969" spans="1:20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1"/>
        <v>0.17810000000000001</v>
      </c>
      <c r="P969" s="4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3">
        <f t="shared" si="95"/>
        <v>42422.08766203704</v>
      </c>
      <c r="T969" s="13">
        <f t="shared" si="96"/>
        <v>42482.045995370376</v>
      </c>
    </row>
    <row r="970" spans="1:20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1"/>
        <v>1.325E-2</v>
      </c>
      <c r="P970" s="4">
        <f t="shared" si="92"/>
        <v>26.5</v>
      </c>
      <c r="Q970" t="str">
        <f t="shared" si="93"/>
        <v>technology</v>
      </c>
      <c r="R970" t="str">
        <f t="shared" si="94"/>
        <v>wearables</v>
      </c>
      <c r="S970" s="13">
        <f t="shared" si="95"/>
        <v>41836.680949074078</v>
      </c>
      <c r="T970" s="13">
        <f t="shared" si="96"/>
        <v>41866.680949074078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1"/>
        <v>0.46666666666666667</v>
      </c>
      <c r="P971" s="4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3">
        <f t="shared" si="95"/>
        <v>42742.136655092596</v>
      </c>
      <c r="T971" s="13">
        <f t="shared" si="96"/>
        <v>42775.136655092596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1"/>
        <v>0.4592</v>
      </c>
      <c r="P972" s="4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5"/>
        <v>42721.053854166668</v>
      </c>
      <c r="T972" s="13">
        <f t="shared" si="96"/>
        <v>42758.040972222225</v>
      </c>
    </row>
    <row r="973" spans="1:20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1"/>
        <v>2.2599999999999999E-3</v>
      </c>
      <c r="P973" s="4">
        <f t="shared" si="92"/>
        <v>45.2</v>
      </c>
      <c r="Q973" t="str">
        <f t="shared" si="93"/>
        <v>technology</v>
      </c>
      <c r="R973" t="str">
        <f t="shared" si="94"/>
        <v>wearables</v>
      </c>
      <c r="S973" s="13">
        <f t="shared" si="95"/>
        <v>42111.542361111111</v>
      </c>
      <c r="T973" s="13">
        <f t="shared" si="96"/>
        <v>42156.542361111111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1"/>
        <v>0.34625</v>
      </c>
      <c r="P974" s="4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3">
        <f t="shared" si="95"/>
        <v>41856.699050925927</v>
      </c>
      <c r="T974" s="13">
        <f t="shared" si="96"/>
        <v>41886.124305555561</v>
      </c>
    </row>
    <row r="975" spans="1:20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1"/>
        <v>2.0549999999999999E-2</v>
      </c>
      <c r="P975" s="4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3">
        <f t="shared" si="95"/>
        <v>42256.848298611112</v>
      </c>
      <c r="T975" s="13">
        <f t="shared" si="96"/>
        <v>42316.889965277784</v>
      </c>
    </row>
    <row r="976" spans="1:20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1"/>
        <v>5.5999999999999999E-3</v>
      </c>
      <c r="P976" s="4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3">
        <f t="shared" si="95"/>
        <v>42424.582824074074</v>
      </c>
      <c r="T976" s="13">
        <f t="shared" si="96"/>
        <v>42454.54115740741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1"/>
        <v>2.6069999999999999E-2</v>
      </c>
      <c r="P977" s="4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3">
        <f t="shared" si="95"/>
        <v>42489.529918981483</v>
      </c>
      <c r="T977" s="13">
        <f t="shared" si="96"/>
        <v>42549.529918981483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1"/>
        <v>1.9259999999999999E-2</v>
      </c>
      <c r="P978" s="4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3">
        <f t="shared" si="95"/>
        <v>42184.892326388894</v>
      </c>
      <c r="T978" s="13">
        <f t="shared" si="96"/>
        <v>42229.892326388894</v>
      </c>
    </row>
    <row r="979" spans="1:20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1"/>
        <v>0.33666666666666667</v>
      </c>
      <c r="P979" s="4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3">
        <f t="shared" si="95"/>
        <v>42391.775428240748</v>
      </c>
      <c r="T979" s="13">
        <f t="shared" si="96"/>
        <v>42421.775428240748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1"/>
        <v>0.5626326718299024</v>
      </c>
      <c r="P980" s="4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3">
        <f t="shared" si="95"/>
        <v>42395.142372685186</v>
      </c>
      <c r="T980" s="13">
        <f t="shared" si="96"/>
        <v>42425.142372685186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1"/>
        <v>0.82817600000000002</v>
      </c>
      <c r="P981" s="4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3">
        <f t="shared" si="95"/>
        <v>42506.25032407407</v>
      </c>
      <c r="T981" s="13">
        <f t="shared" si="96"/>
        <v>42541.624305555561</v>
      </c>
    </row>
    <row r="982" spans="1:20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1"/>
        <v>0.14860000000000001</v>
      </c>
      <c r="P982" s="4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3">
        <f t="shared" si="95"/>
        <v>41928.737523148149</v>
      </c>
      <c r="T982" s="13">
        <f t="shared" si="96"/>
        <v>41973.779189814821</v>
      </c>
    </row>
    <row r="983" spans="1:20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1"/>
        <v>1.2375123751237513E-4</v>
      </c>
      <c r="P983" s="4">
        <f t="shared" si="92"/>
        <v>2.75</v>
      </c>
      <c r="Q983" t="str">
        <f t="shared" si="93"/>
        <v>technology</v>
      </c>
      <c r="R983" t="str">
        <f t="shared" si="94"/>
        <v>wearables</v>
      </c>
      <c r="S983" s="13">
        <f t="shared" si="95"/>
        <v>41830.780347222222</v>
      </c>
      <c r="T983" s="13">
        <f t="shared" si="96"/>
        <v>41860.780347222222</v>
      </c>
    </row>
    <row r="984" spans="1:20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1"/>
        <v>1.7142857142857143E-4</v>
      </c>
      <c r="P984" s="4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5"/>
        <v>42615.586643518523</v>
      </c>
      <c r="T984" s="13">
        <f t="shared" si="96"/>
        <v>42645.586643518523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1"/>
        <v>0.2950613611721471</v>
      </c>
      <c r="P985" s="4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3">
        <f t="shared" si="95"/>
        <v>42574.500983796301</v>
      </c>
      <c r="T985" s="13">
        <f t="shared" si="96"/>
        <v>42605.70416666667</v>
      </c>
    </row>
    <row r="986" spans="1:20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1"/>
        <v>1.06E-2</v>
      </c>
      <c r="P986" s="4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3">
        <f t="shared" si="95"/>
        <v>42060.949166666665</v>
      </c>
      <c r="T986" s="13">
        <f t="shared" si="96"/>
        <v>42090.907500000008</v>
      </c>
    </row>
    <row r="987" spans="1:20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1"/>
        <v>6.2933333333333327E-2</v>
      </c>
      <c r="P987" s="4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3">
        <f t="shared" si="95"/>
        <v>42339.801041666673</v>
      </c>
      <c r="T987" s="13">
        <f t="shared" si="96"/>
        <v>42369.791666666664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1"/>
        <v>0.1275</v>
      </c>
      <c r="P988" s="4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3">
        <f t="shared" si="95"/>
        <v>42324.600694444445</v>
      </c>
      <c r="T988" s="13">
        <f t="shared" si="96"/>
        <v>42378.833333333336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1"/>
        <v>0.13220000000000001</v>
      </c>
      <c r="P989" s="4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3">
        <f t="shared" si="95"/>
        <v>41773.127893518518</v>
      </c>
      <c r="T989" s="13">
        <f t="shared" si="96"/>
        <v>41813.127893518518</v>
      </c>
    </row>
    <row r="990" spans="1:20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1"/>
        <v>0</v>
      </c>
      <c r="P990" s="4" t="str">
        <f t="shared" si="92"/>
        <v>0</v>
      </c>
      <c r="Q990" t="str">
        <f t="shared" si="93"/>
        <v>technology</v>
      </c>
      <c r="R990" t="str">
        <f t="shared" si="94"/>
        <v>wearables</v>
      </c>
      <c r="S990" s="13">
        <f t="shared" si="95"/>
        <v>42614.190104166664</v>
      </c>
      <c r="T990" s="13">
        <f t="shared" si="96"/>
        <v>42644.190104166664</v>
      </c>
    </row>
    <row r="991" spans="1:20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1"/>
        <v>0.16769999999999999</v>
      </c>
      <c r="P991" s="4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3">
        <f t="shared" si="95"/>
        <v>42611.76730324074</v>
      </c>
      <c r="T991" s="13">
        <f t="shared" si="96"/>
        <v>42641.76730324074</v>
      </c>
    </row>
    <row r="992" spans="1:20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1"/>
        <v>1.0399999999999999E-3</v>
      </c>
      <c r="P992" s="4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5"/>
        <v>41855.617638888893</v>
      </c>
      <c r="T992" s="13">
        <f t="shared" si="96"/>
        <v>41885.617638888893</v>
      </c>
    </row>
    <row r="993" spans="1:20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1"/>
        <v>4.24E-2</v>
      </c>
      <c r="P993" s="4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3">
        <f t="shared" si="95"/>
        <v>42538.590138888896</v>
      </c>
      <c r="T993" s="13">
        <f t="shared" si="96"/>
        <v>42563.618750000001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1"/>
        <v>4.6699999999999997E-3</v>
      </c>
      <c r="P994" s="4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3">
        <f t="shared" si="95"/>
        <v>42437.758321759262</v>
      </c>
      <c r="T994" s="13">
        <f t="shared" si="96"/>
        <v>42497.716655092598</v>
      </c>
    </row>
    <row r="995" spans="1:20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1"/>
        <v>0.25087142857142858</v>
      </c>
      <c r="P995" s="4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3">
        <f t="shared" si="95"/>
        <v>42652.798240740747</v>
      </c>
      <c r="T995" s="13">
        <f t="shared" si="96"/>
        <v>42686.041666666664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1"/>
        <v>2.3345000000000001E-2</v>
      </c>
      <c r="P996" s="4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3">
        <f t="shared" si="95"/>
        <v>41921.096412037041</v>
      </c>
      <c r="T996" s="13">
        <f t="shared" si="96"/>
        <v>41973.790972222225</v>
      </c>
    </row>
    <row r="997" spans="1:20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1"/>
        <v>7.2599999999999998E-2</v>
      </c>
      <c r="P997" s="4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3">
        <f t="shared" si="95"/>
        <v>41947.774074074077</v>
      </c>
      <c r="T997" s="13">
        <f t="shared" si="96"/>
        <v>41972.500000000007</v>
      </c>
    </row>
    <row r="998" spans="1:20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1"/>
        <v>1.6250000000000001E-2</v>
      </c>
      <c r="P998" s="4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5"/>
        <v>41817.69976851852</v>
      </c>
      <c r="T998" s="13">
        <f t="shared" si="96"/>
        <v>41847.477083333339</v>
      </c>
    </row>
    <row r="999" spans="1:20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1"/>
        <v>1.2999999999999999E-2</v>
      </c>
      <c r="P999" s="4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3">
        <f t="shared" si="95"/>
        <v>41940.936307870375</v>
      </c>
      <c r="T999" s="13">
        <f t="shared" si="96"/>
        <v>41970.97797453704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1"/>
        <v>0.58558333333333334</v>
      </c>
      <c r="P1000" s="4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3">
        <f t="shared" si="95"/>
        <v>42282.002326388894</v>
      </c>
      <c r="T1000" s="13">
        <f t="shared" si="96"/>
        <v>42327.043993055559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1"/>
        <v>7.7886666666666673E-2</v>
      </c>
      <c r="P1001" s="4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3">
        <f t="shared" si="95"/>
        <v>41926.132986111115</v>
      </c>
      <c r="T1001" s="13">
        <f t="shared" si="96"/>
        <v>41956.168055555558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1"/>
        <v>2.2157147647256063E-2</v>
      </c>
      <c r="P1002" s="4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5"/>
        <v>42748.893055555563</v>
      </c>
      <c r="T1002" s="13">
        <f t="shared" si="96"/>
        <v>42808.851388888892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1"/>
        <v>1.04</v>
      </c>
      <c r="P1003" s="4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5"/>
        <v>42720.553391203706</v>
      </c>
      <c r="T1003" s="13">
        <f t="shared" si="96"/>
        <v>42765.553391203706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1"/>
        <v>0.29602960296029601</v>
      </c>
      <c r="P1004" s="4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3">
        <f t="shared" si="95"/>
        <v>42325.517523148148</v>
      </c>
      <c r="T1004" s="13">
        <f t="shared" si="96"/>
        <v>42355.082638888889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1"/>
        <v>0.16055</v>
      </c>
      <c r="P1005" s="4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3">
        <f t="shared" si="95"/>
        <v>42780.542372685188</v>
      </c>
      <c r="T1005" s="13">
        <f t="shared" si="96"/>
        <v>42810.500706018523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1"/>
        <v>0.82208000000000003</v>
      </c>
      <c r="P1006" s="4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3">
        <f t="shared" si="95"/>
        <v>42388.541979166672</v>
      </c>
      <c r="T1006" s="13">
        <f t="shared" si="96"/>
        <v>42418.541979166672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1"/>
        <v>0.75051000000000001</v>
      </c>
      <c r="P1007" s="4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3">
        <f t="shared" si="95"/>
        <v>42276.458136574074</v>
      </c>
      <c r="T1007" s="13">
        <f t="shared" si="96"/>
        <v>42307.458136574074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1"/>
        <v>5.8500000000000003E-2</v>
      </c>
      <c r="P1008" s="4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3">
        <f t="shared" si="95"/>
        <v>41976.873518518521</v>
      </c>
      <c r="T1008" s="13">
        <f t="shared" si="96"/>
        <v>41985.132638888892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1"/>
        <v>0.44319999999999998</v>
      </c>
      <c r="P1009" s="4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3">
        <f t="shared" si="95"/>
        <v>42676.416932870372</v>
      </c>
      <c r="T1009" s="13">
        <f t="shared" si="96"/>
        <v>42718.458599537036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1"/>
        <v>2.6737967914438501E-3</v>
      </c>
      <c r="P1010" s="4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5"/>
        <v>42702.642534722225</v>
      </c>
      <c r="T1010" s="13">
        <f t="shared" si="96"/>
        <v>42732.642534722225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1"/>
        <v>0.1313</v>
      </c>
      <c r="P1011" s="4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5"/>
        <v>42510.438032407408</v>
      </c>
      <c r="T1011" s="13">
        <f t="shared" si="96"/>
        <v>42540.438032407408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1"/>
        <v>1.9088937093275488E-3</v>
      </c>
      <c r="P1012" s="4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5"/>
        <v>42561.662754629629</v>
      </c>
      <c r="T1012" s="13">
        <f t="shared" si="96"/>
        <v>42617.957638888889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1"/>
        <v>3.7499999999999999E-3</v>
      </c>
      <c r="P1013" s="4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5"/>
        <v>41946.731423611112</v>
      </c>
      <c r="T1013" s="13">
        <f t="shared" si="96"/>
        <v>41991.731423611112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1"/>
        <v>215.35021</v>
      </c>
      <c r="P1014" s="4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3">
        <f t="shared" si="95"/>
        <v>42714.27375</v>
      </c>
      <c r="T1014" s="13">
        <f t="shared" si="96"/>
        <v>42759.27375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1"/>
        <v>0.34527999999999998</v>
      </c>
      <c r="P1015" s="4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3">
        <f t="shared" si="95"/>
        <v>42339.667314814818</v>
      </c>
      <c r="T1015" s="13">
        <f t="shared" si="96"/>
        <v>42367.666666666664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1"/>
        <v>0.30599999999999999</v>
      </c>
      <c r="P1016" s="4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3">
        <f t="shared" si="95"/>
        <v>41954.835821759261</v>
      </c>
      <c r="T1016" s="13">
        <f t="shared" si="96"/>
        <v>42004.835821759261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1"/>
        <v>2.6666666666666668E-2</v>
      </c>
      <c r="P1017" s="4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5"/>
        <v>42303.711747685193</v>
      </c>
      <c r="T1017" s="13">
        <f t="shared" si="96"/>
        <v>42333.75341435185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1"/>
        <v>2.8420000000000001E-2</v>
      </c>
      <c r="P1018" s="4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3">
        <f t="shared" si="95"/>
        <v>42421.940462962964</v>
      </c>
      <c r="T1018" s="13">
        <f t="shared" si="96"/>
        <v>42466.898796296293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1"/>
        <v>0.22878799999999999</v>
      </c>
      <c r="P1019" s="4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3">
        <f t="shared" si="95"/>
        <v>42289.508506944447</v>
      </c>
      <c r="T1019" s="13">
        <f t="shared" si="96"/>
        <v>42329.550173611111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1"/>
        <v>3.1050000000000001E-2</v>
      </c>
      <c r="P1020" s="4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3">
        <f t="shared" si="95"/>
        <v>42535.325613425928</v>
      </c>
      <c r="T1020" s="13">
        <f t="shared" si="96"/>
        <v>42565.325613425928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1"/>
        <v>0.47333333333333333</v>
      </c>
      <c r="P1021" s="4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3">
        <f t="shared" si="95"/>
        <v>42009.807280092595</v>
      </c>
      <c r="T1021" s="13">
        <f t="shared" si="96"/>
        <v>42039.807280092595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1"/>
        <v>2.0554838709677421</v>
      </c>
      <c r="P1022" s="4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3">
        <f t="shared" si="95"/>
        <v>42126.902881944443</v>
      </c>
      <c r="T1022" s="13">
        <f t="shared" si="96"/>
        <v>42156.865972222229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1"/>
        <v>3.5180366666666667</v>
      </c>
      <c r="P1023" s="4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3">
        <f t="shared" si="95"/>
        <v>42271.085312500007</v>
      </c>
      <c r="T1023" s="13">
        <f t="shared" si="96"/>
        <v>42294.000000000007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1"/>
        <v>1.149</v>
      </c>
      <c r="P1024" s="4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3">
        <f t="shared" si="95"/>
        <v>42111.48005787038</v>
      </c>
      <c r="T1024" s="13">
        <f t="shared" si="96"/>
        <v>42141.48005787038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1"/>
        <v>2.3715000000000002</v>
      </c>
      <c r="P1025" s="4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3">
        <f t="shared" si="95"/>
        <v>42145.753020833341</v>
      </c>
      <c r="T1025" s="13">
        <f t="shared" si="96"/>
        <v>42175.753020833341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1"/>
        <v>1.1863774999999999</v>
      </c>
      <c r="P1026" s="4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3">
        <f t="shared" si="95"/>
        <v>42370.413923611115</v>
      </c>
      <c r="T1026" s="13">
        <f t="shared" si="96"/>
        <v>42400.413923611115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7">E1027/D1027</f>
        <v>1.099283142857143</v>
      </c>
      <c r="P1027" s="4">
        <f t="shared" ref="P1027:P1090" si="98">IF(L1027=0, "0", E1027/L1027)</f>
        <v>71.848571428571432</v>
      </c>
      <c r="Q1027" t="str">
        <f t="shared" ref="Q1027:Q1090" si="99">LEFT(N1027, FIND("/", N1027)-1)</f>
        <v>music</v>
      </c>
      <c r="R1027" t="str">
        <f t="shared" ref="R1027:R1090" si="100">RIGHT(N1027, LEN(N1027)-FIND("/", N1027))</f>
        <v>electronic music</v>
      </c>
      <c r="S1027" s="13">
        <f t="shared" ref="S1027:S1090" si="101">(((J1027/60)/60)/24)+DATE(1970,1,1)+(-4/24)</f>
        <v>42049.667094907411</v>
      </c>
      <c r="T1027" s="13">
        <f t="shared" ref="T1027:T1090" si="102">(((I1027/60)/60)/24)+DATE(1970,1,1)+(-4/24)</f>
        <v>42079.625428240739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7"/>
        <v>1.0000828571428571</v>
      </c>
      <c r="P1028" s="4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3">
        <f t="shared" si="101"/>
        <v>42426.240925925929</v>
      </c>
      <c r="T1028" s="13">
        <f t="shared" si="102"/>
        <v>42460.199259259265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7"/>
        <v>1.0309292094387414</v>
      </c>
      <c r="P1029" s="4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3">
        <f t="shared" si="101"/>
        <v>41904.867442129631</v>
      </c>
      <c r="T1029" s="13">
        <f t="shared" si="102"/>
        <v>41934.867442129631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7"/>
        <v>1.1727000000000001</v>
      </c>
      <c r="P1030" s="4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3">
        <f t="shared" si="101"/>
        <v>42755.460706018523</v>
      </c>
      <c r="T1030" s="13">
        <f t="shared" si="102"/>
        <v>42800.666666666664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7"/>
        <v>1.1175999999999999</v>
      </c>
      <c r="P1031" s="4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3">
        <f t="shared" si="101"/>
        <v>42044.545219907413</v>
      </c>
      <c r="T1031" s="13">
        <f t="shared" si="102"/>
        <v>42098.749305555561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7"/>
        <v>3.4209999999999998</v>
      </c>
      <c r="P1032" s="4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3">
        <f t="shared" si="101"/>
        <v>42611.31653935185</v>
      </c>
      <c r="T1032" s="13">
        <f t="shared" si="102"/>
        <v>42625.31653935185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7"/>
        <v>1.0740000000000001</v>
      </c>
      <c r="P1033" s="4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3">
        <f t="shared" si="101"/>
        <v>42324.597337962965</v>
      </c>
      <c r="T1033" s="13">
        <f t="shared" si="102"/>
        <v>42354.597337962965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7"/>
        <v>1.0849703703703704</v>
      </c>
      <c r="P1034" s="4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3">
        <f t="shared" si="101"/>
        <v>42514.500289351854</v>
      </c>
      <c r="T1034" s="13">
        <f t="shared" si="102"/>
        <v>42544.500289351854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7"/>
        <v>1.0286144578313252</v>
      </c>
      <c r="P1035" s="4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3">
        <f t="shared" si="101"/>
        <v>42688.565740740749</v>
      </c>
      <c r="T1035" s="13">
        <f t="shared" si="102"/>
        <v>42716.565740740749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7"/>
        <v>1.3000180000000001</v>
      </c>
      <c r="P1036" s="4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3">
        <f t="shared" si="101"/>
        <v>42555.0000462963</v>
      </c>
      <c r="T1036" s="13">
        <f t="shared" si="102"/>
        <v>42586.999305555561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7"/>
        <v>1.0765217391304347</v>
      </c>
      <c r="P1037" s="4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3">
        <f t="shared" si="101"/>
        <v>42016.474768518521</v>
      </c>
      <c r="T1037" s="13">
        <f t="shared" si="102"/>
        <v>42046.474768518521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7"/>
        <v>1.1236044444444444</v>
      </c>
      <c r="P1038" s="4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3">
        <f t="shared" si="101"/>
        <v>41249.28229166667</v>
      </c>
      <c r="T1038" s="13">
        <f t="shared" si="102"/>
        <v>41281.166666666672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7"/>
        <v>1.0209999999999999</v>
      </c>
      <c r="P1039" s="4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3">
        <f t="shared" si="101"/>
        <v>42119.655810185192</v>
      </c>
      <c r="T1039" s="13">
        <f t="shared" si="102"/>
        <v>42142.041666666664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7"/>
        <v>1.4533333333333334</v>
      </c>
      <c r="P1040" s="4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3">
        <f t="shared" si="101"/>
        <v>42418.065081018525</v>
      </c>
      <c r="T1040" s="13">
        <f t="shared" si="102"/>
        <v>42448.023414351854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7"/>
        <v>1.282</v>
      </c>
      <c r="P1041" s="4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3">
        <f t="shared" si="101"/>
        <v>42691.942662037043</v>
      </c>
      <c r="T1041" s="13">
        <f t="shared" si="102"/>
        <v>42717.165972222225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7"/>
        <v>2.9411764705882353E-3</v>
      </c>
      <c r="P1042" s="4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101"/>
        <v>42579.541770833333</v>
      </c>
      <c r="T1042" s="13">
        <f t="shared" si="102"/>
        <v>42609.541770833333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7"/>
        <v>0</v>
      </c>
      <c r="P1043" s="4" t="str">
        <f t="shared" si="98"/>
        <v>0</v>
      </c>
      <c r="Q1043" t="str">
        <f t="shared" si="99"/>
        <v>journalism</v>
      </c>
      <c r="R1043" t="str">
        <f t="shared" si="100"/>
        <v>audio</v>
      </c>
      <c r="S1043" s="13">
        <f t="shared" si="101"/>
        <v>41830.893425925933</v>
      </c>
      <c r="T1043" s="13">
        <f t="shared" si="102"/>
        <v>41850.893425925933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7"/>
        <v>1.5384615384615385E-2</v>
      </c>
      <c r="P1044" s="4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101"/>
        <v>41851.529490740744</v>
      </c>
      <c r="T1044" s="13">
        <f t="shared" si="102"/>
        <v>41894.25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7"/>
        <v>8.5370000000000001E-2</v>
      </c>
      <c r="P1045" s="4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3">
        <f t="shared" si="101"/>
        <v>42114.086284722223</v>
      </c>
      <c r="T1045" s="13">
        <f t="shared" si="102"/>
        <v>42144.086284722223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7"/>
        <v>8.571428571428571E-4</v>
      </c>
      <c r="P1046" s="4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101"/>
        <v>42011.759270833332</v>
      </c>
      <c r="T1046" s="13">
        <f t="shared" si="102"/>
        <v>42068.685416666667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7"/>
        <v>2.6599999999999999E-2</v>
      </c>
      <c r="P1047" s="4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3">
        <f t="shared" si="101"/>
        <v>41844.707754629635</v>
      </c>
      <c r="T1047" s="13">
        <f t="shared" si="102"/>
        <v>41874.707754629635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7"/>
        <v>0</v>
      </c>
      <c r="P1048" s="4" t="str">
        <f t="shared" si="98"/>
        <v>0</v>
      </c>
      <c r="Q1048" t="str">
        <f t="shared" si="99"/>
        <v>journalism</v>
      </c>
      <c r="R1048" t="str">
        <f t="shared" si="100"/>
        <v>audio</v>
      </c>
      <c r="S1048" s="13">
        <f t="shared" si="101"/>
        <v>42319.68472222222</v>
      </c>
      <c r="T1048" s="13">
        <f t="shared" si="102"/>
        <v>42364.68472222222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7"/>
        <v>5.0000000000000001E-4</v>
      </c>
      <c r="P1049" s="4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101"/>
        <v>41918.65179398148</v>
      </c>
      <c r="T1049" s="13">
        <f t="shared" si="102"/>
        <v>41948.693460648152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7"/>
        <v>1.4133333333333333E-2</v>
      </c>
      <c r="P1050" s="4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101"/>
        <v>42597.886446759258</v>
      </c>
      <c r="T1050" s="13">
        <f t="shared" si="102"/>
        <v>42637.886446759258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7"/>
        <v>0</v>
      </c>
      <c r="P1051" s="4" t="str">
        <f t="shared" si="98"/>
        <v>0</v>
      </c>
      <c r="Q1051" t="str">
        <f t="shared" si="99"/>
        <v>journalism</v>
      </c>
      <c r="R1051" t="str">
        <f t="shared" si="100"/>
        <v>audio</v>
      </c>
      <c r="S1051" s="13">
        <f t="shared" si="101"/>
        <v>42382.264409722229</v>
      </c>
      <c r="T1051" s="13">
        <f t="shared" si="102"/>
        <v>42412.264409722229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7"/>
        <v>0</v>
      </c>
      <c r="P1052" s="4" t="str">
        <f t="shared" si="98"/>
        <v>0</v>
      </c>
      <c r="Q1052" t="str">
        <f t="shared" si="99"/>
        <v>journalism</v>
      </c>
      <c r="R1052" t="str">
        <f t="shared" si="100"/>
        <v>audio</v>
      </c>
      <c r="S1052" s="13">
        <f t="shared" si="101"/>
        <v>42231.630520833336</v>
      </c>
      <c r="T1052" s="13">
        <f t="shared" si="102"/>
        <v>42261.630520833336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7"/>
        <v>0</v>
      </c>
      <c r="P1053" s="4" t="str">
        <f t="shared" si="98"/>
        <v>0</v>
      </c>
      <c r="Q1053" t="str">
        <f t="shared" si="99"/>
        <v>journalism</v>
      </c>
      <c r="R1053" t="str">
        <f t="shared" si="100"/>
        <v>audio</v>
      </c>
      <c r="S1053" s="13">
        <f t="shared" si="101"/>
        <v>41849.84751157408</v>
      </c>
      <c r="T1053" s="13">
        <f t="shared" si="102"/>
        <v>41877.84751157408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7"/>
        <v>0</v>
      </c>
      <c r="P1054" s="4" t="str">
        <f t="shared" si="98"/>
        <v>0</v>
      </c>
      <c r="Q1054" t="str">
        <f t="shared" si="99"/>
        <v>journalism</v>
      </c>
      <c r="R1054" t="str">
        <f t="shared" si="100"/>
        <v>audio</v>
      </c>
      <c r="S1054" s="13">
        <f t="shared" si="101"/>
        <v>42483.630729166667</v>
      </c>
      <c r="T1054" s="13">
        <f t="shared" si="102"/>
        <v>42527.67291666667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7"/>
        <v>0.01</v>
      </c>
      <c r="P1055" s="4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101"/>
        <v>42775.006157407413</v>
      </c>
      <c r="T1055" s="13">
        <f t="shared" si="102"/>
        <v>42800.006157407413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7"/>
        <v>0</v>
      </c>
      <c r="P1056" s="4" t="str">
        <f t="shared" si="98"/>
        <v>0</v>
      </c>
      <c r="Q1056" t="str">
        <f t="shared" si="99"/>
        <v>journalism</v>
      </c>
      <c r="R1056" t="str">
        <f t="shared" si="100"/>
        <v>audio</v>
      </c>
      <c r="S1056" s="13">
        <f t="shared" si="101"/>
        <v>41831.685173611113</v>
      </c>
      <c r="T1056" s="13">
        <f t="shared" si="102"/>
        <v>41861.75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7"/>
        <v>0</v>
      </c>
      <c r="P1057" s="4" t="str">
        <f t="shared" si="98"/>
        <v>0</v>
      </c>
      <c r="Q1057" t="str">
        <f t="shared" si="99"/>
        <v>journalism</v>
      </c>
      <c r="R1057" t="str">
        <f t="shared" si="100"/>
        <v>audio</v>
      </c>
      <c r="S1057" s="13">
        <f t="shared" si="101"/>
        <v>42406.825752314813</v>
      </c>
      <c r="T1057" s="13">
        <f t="shared" si="102"/>
        <v>42436.825752314813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7"/>
        <v>0</v>
      </c>
      <c r="P1058" s="4" t="str">
        <f t="shared" si="98"/>
        <v>0</v>
      </c>
      <c r="Q1058" t="str">
        <f t="shared" si="99"/>
        <v>journalism</v>
      </c>
      <c r="R1058" t="str">
        <f t="shared" si="100"/>
        <v>audio</v>
      </c>
      <c r="S1058" s="13">
        <f t="shared" si="101"/>
        <v>42058.552974537037</v>
      </c>
      <c r="T1058" s="13">
        <f t="shared" si="102"/>
        <v>42118.51130787038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7"/>
        <v>0</v>
      </c>
      <c r="P1059" s="4" t="str">
        <f t="shared" si="98"/>
        <v>0</v>
      </c>
      <c r="Q1059" t="str">
        <f t="shared" si="99"/>
        <v>journalism</v>
      </c>
      <c r="R1059" t="str">
        <f t="shared" si="100"/>
        <v>audio</v>
      </c>
      <c r="S1059" s="13">
        <f t="shared" si="101"/>
        <v>42678.704664351848</v>
      </c>
      <c r="T1059" s="13">
        <f t="shared" si="102"/>
        <v>42708.746331018519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7"/>
        <v>0</v>
      </c>
      <c r="P1060" s="4" t="str">
        <f t="shared" si="98"/>
        <v>0</v>
      </c>
      <c r="Q1060" t="str">
        <f t="shared" si="99"/>
        <v>journalism</v>
      </c>
      <c r="R1060" t="str">
        <f t="shared" si="100"/>
        <v>audio</v>
      </c>
      <c r="S1060" s="13">
        <f t="shared" si="101"/>
        <v>42047.734293981484</v>
      </c>
      <c r="T1060" s="13">
        <f t="shared" si="102"/>
        <v>42088.833333333336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7"/>
        <v>0</v>
      </c>
      <c r="P1061" s="4" t="str">
        <f t="shared" si="98"/>
        <v>0</v>
      </c>
      <c r="Q1061" t="str">
        <f t="shared" si="99"/>
        <v>journalism</v>
      </c>
      <c r="R1061" t="str">
        <f t="shared" si="100"/>
        <v>audio</v>
      </c>
      <c r="S1061" s="13">
        <f t="shared" si="101"/>
        <v>42046.623333333337</v>
      </c>
      <c r="T1061" s="13">
        <f t="shared" si="102"/>
        <v>42076.581666666672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7"/>
        <v>0.01</v>
      </c>
      <c r="P1062" s="4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101"/>
        <v>42079.746446759258</v>
      </c>
      <c r="T1062" s="13">
        <f t="shared" si="102"/>
        <v>42109.746446759258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7"/>
        <v>0</v>
      </c>
      <c r="P1063" s="4" t="str">
        <f t="shared" si="98"/>
        <v>0</v>
      </c>
      <c r="Q1063" t="str">
        <f t="shared" si="99"/>
        <v>journalism</v>
      </c>
      <c r="R1063" t="str">
        <f t="shared" si="100"/>
        <v>audio</v>
      </c>
      <c r="S1063" s="13">
        <f t="shared" si="101"/>
        <v>42432.1100462963</v>
      </c>
      <c r="T1063" s="13">
        <f t="shared" si="102"/>
        <v>42491.875000000007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7"/>
        <v>0.95477386934673369</v>
      </c>
      <c r="P1064" s="4">
        <f t="shared" si="98"/>
        <v>47.5</v>
      </c>
      <c r="Q1064" t="str">
        <f t="shared" si="99"/>
        <v>journalism</v>
      </c>
      <c r="R1064" t="str">
        <f t="shared" si="100"/>
        <v>audio</v>
      </c>
      <c r="S1064" s="13">
        <f t="shared" si="101"/>
        <v>42556.640520833338</v>
      </c>
      <c r="T1064" s="13">
        <f t="shared" si="102"/>
        <v>42563.640520833338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7"/>
        <v>0</v>
      </c>
      <c r="P1065" s="4" t="str">
        <f t="shared" si="98"/>
        <v>0</v>
      </c>
      <c r="Q1065" t="str">
        <f t="shared" si="99"/>
        <v>journalism</v>
      </c>
      <c r="R1065" t="str">
        <f t="shared" si="100"/>
        <v>audio</v>
      </c>
      <c r="S1065" s="13">
        <f t="shared" si="101"/>
        <v>42582.86414351852</v>
      </c>
      <c r="T1065" s="13">
        <f t="shared" si="102"/>
        <v>42612.86414351852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7"/>
        <v>8.9744444444444446E-2</v>
      </c>
      <c r="P1066" s="4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3">
        <f t="shared" si="101"/>
        <v>41417.061377314814</v>
      </c>
      <c r="T1066" s="13">
        <f t="shared" si="102"/>
        <v>41462.061377314814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7"/>
        <v>2.7E-2</v>
      </c>
      <c r="P1067" s="4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3">
        <f t="shared" si="101"/>
        <v>41661.214375000003</v>
      </c>
      <c r="T1067" s="13">
        <f t="shared" si="102"/>
        <v>41689.214375000003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7"/>
        <v>3.3673333333333333E-2</v>
      </c>
      <c r="P1068" s="4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3">
        <f t="shared" si="101"/>
        <v>41445.796087962968</v>
      </c>
      <c r="T1068" s="13">
        <f t="shared" si="102"/>
        <v>41490.796087962968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7"/>
        <v>0.26</v>
      </c>
      <c r="P1069" s="4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101"/>
        <v>41599.689016203709</v>
      </c>
      <c r="T1069" s="13">
        <f t="shared" si="102"/>
        <v>41629.689016203709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7"/>
        <v>1.5E-3</v>
      </c>
      <c r="P1070" s="4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3">
        <f t="shared" si="101"/>
        <v>42440.20444444444</v>
      </c>
      <c r="T1070" s="13">
        <f t="shared" si="102"/>
        <v>42470.162777777783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7"/>
        <v>0.38636363636363635</v>
      </c>
      <c r="P1071" s="4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3">
        <f t="shared" si="101"/>
        <v>41572.06318287037</v>
      </c>
      <c r="T1071" s="13">
        <f t="shared" si="102"/>
        <v>41604.104849537041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7"/>
        <v>7.0000000000000001E-3</v>
      </c>
      <c r="P1072" s="4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101"/>
        <v>41162.84516203704</v>
      </c>
      <c r="T1072" s="13">
        <f t="shared" si="102"/>
        <v>41182.84516203704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7"/>
        <v>0</v>
      </c>
      <c r="P1073" s="4" t="str">
        <f t="shared" si="98"/>
        <v>0</v>
      </c>
      <c r="Q1073" t="str">
        <f t="shared" si="99"/>
        <v>games</v>
      </c>
      <c r="R1073" t="str">
        <f t="shared" si="100"/>
        <v>video games</v>
      </c>
      <c r="S1073" s="13">
        <f t="shared" si="101"/>
        <v>42295.586724537039</v>
      </c>
      <c r="T1073" s="13">
        <f t="shared" si="102"/>
        <v>42325.628391203711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7"/>
        <v>6.8000000000000005E-4</v>
      </c>
      <c r="P1074" s="4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3">
        <f t="shared" si="101"/>
        <v>41645.66547453704</v>
      </c>
      <c r="T1074" s="13">
        <f t="shared" si="102"/>
        <v>41675.66547453704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7"/>
        <v>1.3333333333333334E-2</v>
      </c>
      <c r="P1075" s="4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101"/>
        <v>40802.79792824074</v>
      </c>
      <c r="T1075" s="13">
        <f t="shared" si="102"/>
        <v>40832.79792824074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7"/>
        <v>6.3092592592592589E-2</v>
      </c>
      <c r="P1076" s="4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3">
        <f t="shared" si="101"/>
        <v>41613.006307870375</v>
      </c>
      <c r="T1076" s="13">
        <f t="shared" si="102"/>
        <v>41643.006307870375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7"/>
        <v>4.4999999999999998E-2</v>
      </c>
      <c r="P1077" s="4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101"/>
        <v>41005.737453703703</v>
      </c>
      <c r="T1077" s="13">
        <f t="shared" si="102"/>
        <v>41035.737453703703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7"/>
        <v>0.62765333333333329</v>
      </c>
      <c r="P1078" s="4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3">
        <f t="shared" si="101"/>
        <v>41838.211226851854</v>
      </c>
      <c r="T1078" s="13">
        <f t="shared" si="102"/>
        <v>41893.211226851854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7"/>
        <v>0.29376000000000002</v>
      </c>
      <c r="P1079" s="4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3">
        <f t="shared" si="101"/>
        <v>42353.000127314815</v>
      </c>
      <c r="T1079" s="13">
        <f t="shared" si="102"/>
        <v>42383.000127314815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7"/>
        <v>7.4999999999999997E-2</v>
      </c>
      <c r="P1080" s="4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101"/>
        <v>40701.029178240744</v>
      </c>
      <c r="T1080" s="13">
        <f t="shared" si="102"/>
        <v>40746.029178240744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7"/>
        <v>2.6076923076923077E-2</v>
      </c>
      <c r="P1081" s="4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3">
        <f t="shared" si="101"/>
        <v>42479.399722222232</v>
      </c>
      <c r="T1081" s="13">
        <f t="shared" si="102"/>
        <v>42504.399722222232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7"/>
        <v>9.1050000000000006E-2</v>
      </c>
      <c r="P1082" s="4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3">
        <f t="shared" si="101"/>
        <v>41739.971446759264</v>
      </c>
      <c r="T1082" s="13">
        <f t="shared" si="102"/>
        <v>41769.971446759264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7"/>
        <v>1.7647058823529413E-4</v>
      </c>
      <c r="P1083" s="4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101"/>
        <v>42002.760324074079</v>
      </c>
      <c r="T1083" s="13">
        <f t="shared" si="102"/>
        <v>42032.760324074079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7"/>
        <v>5.5999999999999999E-3</v>
      </c>
      <c r="P1084" s="4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3">
        <f t="shared" si="101"/>
        <v>41101.739444444451</v>
      </c>
      <c r="T1084" s="13">
        <f t="shared" si="102"/>
        <v>41131.739444444451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7"/>
        <v>8.2000000000000007E-3</v>
      </c>
      <c r="P1085" s="4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101"/>
        <v>41793.4928587963</v>
      </c>
      <c r="T1085" s="13">
        <f t="shared" si="102"/>
        <v>41853.4928587963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7"/>
        <v>0</v>
      </c>
      <c r="P1086" s="4" t="str">
        <f t="shared" si="98"/>
        <v>0</v>
      </c>
      <c r="Q1086" t="str">
        <f t="shared" si="99"/>
        <v>games</v>
      </c>
      <c r="R1086" t="str">
        <f t="shared" si="100"/>
        <v>video games</v>
      </c>
      <c r="S1086" s="13">
        <f t="shared" si="101"/>
        <v>41829.745416666665</v>
      </c>
      <c r="T1086" s="13">
        <f t="shared" si="102"/>
        <v>41859.745416666665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7"/>
        <v>3.4200000000000001E-2</v>
      </c>
      <c r="P1087" s="4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101"/>
        <v>42413.504340277781</v>
      </c>
      <c r="T1087" s="13">
        <f t="shared" si="102"/>
        <v>42443.462673611117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7"/>
        <v>8.3333333333333339E-4</v>
      </c>
      <c r="P1088" s="4">
        <f t="shared" si="98"/>
        <v>7.5</v>
      </c>
      <c r="Q1088" t="str">
        <f t="shared" si="99"/>
        <v>games</v>
      </c>
      <c r="R1088" t="str">
        <f t="shared" si="100"/>
        <v>video games</v>
      </c>
      <c r="S1088" s="13">
        <f t="shared" si="101"/>
        <v>41845.70012731482</v>
      </c>
      <c r="T1088" s="13">
        <f t="shared" si="102"/>
        <v>41875.70012731482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7"/>
        <v>0</v>
      </c>
      <c r="P1089" s="4" t="str">
        <f t="shared" si="98"/>
        <v>0</v>
      </c>
      <c r="Q1089" t="str">
        <f t="shared" si="99"/>
        <v>games</v>
      </c>
      <c r="R1089" t="str">
        <f t="shared" si="100"/>
        <v>video games</v>
      </c>
      <c r="S1089" s="13">
        <f t="shared" si="101"/>
        <v>41775.547303240746</v>
      </c>
      <c r="T1089" s="13">
        <f t="shared" si="102"/>
        <v>41805.547303240746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7"/>
        <v>0.14182977777777778</v>
      </c>
      <c r="P1090" s="4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3">
        <f t="shared" si="101"/>
        <v>41723.632719907408</v>
      </c>
      <c r="T1090" s="13">
        <f t="shared" si="102"/>
        <v>41753.632719907408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3">E1091/D1091</f>
        <v>7.8266666666666665E-2</v>
      </c>
      <c r="P1091" s="4">
        <f t="shared" ref="P1091:P1154" si="104">IF(L1091=0, "0", E1091/L1091)</f>
        <v>23.959183673469386</v>
      </c>
      <c r="Q1091" t="str">
        <f t="shared" ref="Q1091:Q1154" si="105">LEFT(N1091, FIND("/", N1091)-1)</f>
        <v>games</v>
      </c>
      <c r="R1091" t="str">
        <f t="shared" ref="R1091:R1154" si="106">RIGHT(N1091, LEN(N1091)-FIND("/", N1091))</f>
        <v>video games</v>
      </c>
      <c r="S1091" s="13">
        <f t="shared" ref="S1091:S1154" si="107">(((J1091/60)/60)/24)+DATE(1970,1,1)+(-4/24)</f>
        <v>42151.022858796299</v>
      </c>
      <c r="T1091" s="13">
        <f t="shared" ref="T1091:T1154" si="108">(((I1091/60)/60)/24)+DATE(1970,1,1)+(-4/24)</f>
        <v>42181.022858796299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3"/>
        <v>3.8464497269020693E-4</v>
      </c>
      <c r="P1092" s="4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si="107"/>
        <v>42123.019131944449</v>
      </c>
      <c r="T1092" s="13">
        <f t="shared" si="108"/>
        <v>42153.019131944449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3"/>
        <v>0.125</v>
      </c>
      <c r="P1093" s="4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3">
        <f t="shared" si="107"/>
        <v>42440.653611111113</v>
      </c>
      <c r="T1093" s="13">
        <f t="shared" si="108"/>
        <v>42470.611944444441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3"/>
        <v>1.0500000000000001E-2</v>
      </c>
      <c r="P1094" s="4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7"/>
        <v>41249.859236111115</v>
      </c>
      <c r="T1094" s="13">
        <f t="shared" si="108"/>
        <v>41279.859236111115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3"/>
        <v>0.14083333333333334</v>
      </c>
      <c r="P1095" s="4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3">
        <f t="shared" si="107"/>
        <v>42396.807141203702</v>
      </c>
      <c r="T1095" s="13">
        <f t="shared" si="108"/>
        <v>42411.807141203702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3"/>
        <v>0.18300055555555556</v>
      </c>
      <c r="P1096" s="4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3">
        <f t="shared" si="107"/>
        <v>40795.546678240738</v>
      </c>
      <c r="T1096" s="13">
        <f t="shared" si="108"/>
        <v>40825.546678240738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3"/>
        <v>5.0347999999999997E-2</v>
      </c>
      <c r="P1097" s="4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3">
        <f t="shared" si="107"/>
        <v>41486.370601851857</v>
      </c>
      <c r="T1097" s="13">
        <f t="shared" si="108"/>
        <v>41516.370601851857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3"/>
        <v>0.17933333333333334</v>
      </c>
      <c r="P1098" s="4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3">
        <f t="shared" si="107"/>
        <v>41885.351319444446</v>
      </c>
      <c r="T1098" s="13">
        <f t="shared" si="108"/>
        <v>41915.979166666672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3"/>
        <v>4.6999999999999999E-4</v>
      </c>
      <c r="P1099" s="4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3">
        <f t="shared" si="107"/>
        <v>41660.625891203708</v>
      </c>
      <c r="T1099" s="13">
        <f t="shared" si="108"/>
        <v>41700.625891203708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3"/>
        <v>7.2120000000000004E-2</v>
      </c>
      <c r="P1100" s="4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3">
        <f t="shared" si="107"/>
        <v>41712.596006944448</v>
      </c>
      <c r="T1100" s="13">
        <f t="shared" si="108"/>
        <v>41742.596006944448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3"/>
        <v>5.0000000000000001E-3</v>
      </c>
      <c r="P1101" s="4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7"/>
        <v>42107.669768518521</v>
      </c>
      <c r="T1101" s="13">
        <f t="shared" si="108"/>
        <v>42137.669768518521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3"/>
        <v>2.5000000000000001E-2</v>
      </c>
      <c r="P1102" s="4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7"/>
        <v>42383.944108796299</v>
      </c>
      <c r="T1102" s="13">
        <f t="shared" si="108"/>
        <v>42413.944108796299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3"/>
        <v>4.0999999999999999E-4</v>
      </c>
      <c r="P1103" s="4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3">
        <f t="shared" si="107"/>
        <v>42538.605763888896</v>
      </c>
      <c r="T1103" s="13">
        <f t="shared" si="108"/>
        <v>42565.591666666667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3"/>
        <v>5.3124999999999999E-2</v>
      </c>
      <c r="P1104" s="4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3">
        <f t="shared" si="107"/>
        <v>41576.87876157408</v>
      </c>
      <c r="T1104" s="13">
        <f t="shared" si="108"/>
        <v>41617.082638888889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3"/>
        <v>1.6199999999999999E-2</v>
      </c>
      <c r="P1105" s="4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3">
        <f t="shared" si="107"/>
        <v>42479.055439814816</v>
      </c>
      <c r="T1105" s="13">
        <f t="shared" si="108"/>
        <v>42539.055439814816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3"/>
        <v>4.9516666666666667E-2</v>
      </c>
      <c r="P1106" s="4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3">
        <f t="shared" si="107"/>
        <v>41771.243298611116</v>
      </c>
      <c r="T1106" s="13">
        <f t="shared" si="108"/>
        <v>41801.243298611116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3"/>
        <v>1.5900000000000001E-3</v>
      </c>
      <c r="P1107" s="4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3">
        <f t="shared" si="107"/>
        <v>41691.9690625</v>
      </c>
      <c r="T1107" s="13">
        <f t="shared" si="108"/>
        <v>41721.927395833336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3"/>
        <v>0.41249999999999998</v>
      </c>
      <c r="P1108" s="4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3">
        <f t="shared" si="107"/>
        <v>40973.573784722226</v>
      </c>
      <c r="T1108" s="13">
        <f t="shared" si="108"/>
        <v>41003.532118055555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3"/>
        <v>0</v>
      </c>
      <c r="P1109" s="4" t="str">
        <f t="shared" si="104"/>
        <v>0</v>
      </c>
      <c r="Q1109" t="str">
        <f t="shared" si="105"/>
        <v>games</v>
      </c>
      <c r="R1109" t="str">
        <f t="shared" si="106"/>
        <v>video games</v>
      </c>
      <c r="S1109" s="13">
        <f t="shared" si="107"/>
        <v>41813.694722222222</v>
      </c>
      <c r="T1109" s="13">
        <f t="shared" si="108"/>
        <v>41843.694722222222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3"/>
        <v>2.93E-2</v>
      </c>
      <c r="P1110" s="4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3">
        <f t="shared" si="107"/>
        <v>40952.470312500001</v>
      </c>
      <c r="T1110" s="13">
        <f t="shared" si="108"/>
        <v>41012.428645833337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3"/>
        <v>4.4999999999999997E-3</v>
      </c>
      <c r="P1111" s="4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7"/>
        <v>42662.585532407415</v>
      </c>
      <c r="T1111" s="13">
        <f t="shared" si="108"/>
        <v>42692.627199074072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3"/>
        <v>5.1000000000000004E-3</v>
      </c>
      <c r="P1112" s="4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3">
        <f t="shared" si="107"/>
        <v>41220.766458333332</v>
      </c>
      <c r="T1112" s="13">
        <f t="shared" si="108"/>
        <v>41250.766458333332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3"/>
        <v>4.0000000000000002E-4</v>
      </c>
      <c r="P1113" s="4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7"/>
        <v>42347.036921296305</v>
      </c>
      <c r="T1113" s="13">
        <f t="shared" si="108"/>
        <v>42377.036921296305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3"/>
        <v>0.35537409090909089</v>
      </c>
      <c r="P1114" s="4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3">
        <f t="shared" si="107"/>
        <v>41963.592719907414</v>
      </c>
      <c r="T1114" s="13">
        <f t="shared" si="108"/>
        <v>42023.187500000007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3"/>
        <v>5.0000000000000001E-3</v>
      </c>
      <c r="P1115" s="4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7"/>
        <v>41835.810416666667</v>
      </c>
      <c r="T1115" s="13">
        <f t="shared" si="108"/>
        <v>41865.810416666667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3"/>
        <v>1.6666666666666668E-3</v>
      </c>
      <c r="P1116" s="4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3">
        <f t="shared" si="107"/>
        <v>41526.179247685192</v>
      </c>
      <c r="T1116" s="13">
        <f t="shared" si="108"/>
        <v>41556.179247685192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3"/>
        <v>1.325E-3</v>
      </c>
      <c r="P1117" s="4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3">
        <f t="shared" si="107"/>
        <v>42429.528877314813</v>
      </c>
      <c r="T1117" s="13">
        <f t="shared" si="108"/>
        <v>42459.487210648149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3"/>
        <v>3.5704000000000004E-4</v>
      </c>
      <c r="P1118" s="4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3">
        <f t="shared" si="107"/>
        <v>41009.680648148147</v>
      </c>
      <c r="T1118" s="13">
        <f t="shared" si="108"/>
        <v>41069.680648148147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3"/>
        <v>8.3000000000000004E-2</v>
      </c>
      <c r="P1119" s="4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3">
        <f t="shared" si="107"/>
        <v>42333.431863425933</v>
      </c>
      <c r="T1119" s="13">
        <f t="shared" si="108"/>
        <v>42363.431863425933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3"/>
        <v>2.4222222222222221E-2</v>
      </c>
      <c r="P1120" s="4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3">
        <f t="shared" si="107"/>
        <v>41703.999756944446</v>
      </c>
      <c r="T1120" s="13">
        <f t="shared" si="108"/>
        <v>41733.958090277782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3"/>
        <v>2.3809523809523812E-3</v>
      </c>
      <c r="P1121" s="4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7"/>
        <v>41722.625740740747</v>
      </c>
      <c r="T1121" s="13">
        <f t="shared" si="108"/>
        <v>41735.625740740747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3"/>
        <v>0</v>
      </c>
      <c r="P1122" s="4" t="str">
        <f t="shared" si="104"/>
        <v>0</v>
      </c>
      <c r="Q1122" t="str">
        <f t="shared" si="105"/>
        <v>games</v>
      </c>
      <c r="R1122" t="str">
        <f t="shared" si="106"/>
        <v>video games</v>
      </c>
      <c r="S1122" s="13">
        <f t="shared" si="107"/>
        <v>40799.706018518518</v>
      </c>
      <c r="T1122" s="13">
        <f t="shared" si="108"/>
        <v>40844.706018518518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3"/>
        <v>1.16E-4</v>
      </c>
      <c r="P1123" s="4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3">
        <f t="shared" si="107"/>
        <v>42412.767546296302</v>
      </c>
      <c r="T1123" s="13">
        <f t="shared" si="108"/>
        <v>42442.72587962963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3"/>
        <v>0</v>
      </c>
      <c r="P1124" s="4" t="str">
        <f t="shared" si="104"/>
        <v>0</v>
      </c>
      <c r="Q1124" t="str">
        <f t="shared" si="105"/>
        <v>games</v>
      </c>
      <c r="R1124" t="str">
        <f t="shared" si="106"/>
        <v>video games</v>
      </c>
      <c r="S1124" s="13">
        <f t="shared" si="107"/>
        <v>41410.537326388891</v>
      </c>
      <c r="T1124" s="13">
        <f t="shared" si="108"/>
        <v>41424.537326388891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3"/>
        <v>2.2000000000000001E-3</v>
      </c>
      <c r="P1125" s="4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3">
        <f t="shared" si="107"/>
        <v>41718.357037037036</v>
      </c>
      <c r="T1125" s="13">
        <f t="shared" si="108"/>
        <v>41748.357037037036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3"/>
        <v>4.7222222222222223E-3</v>
      </c>
      <c r="P1126" s="4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3">
        <f t="shared" si="107"/>
        <v>42094.500590277785</v>
      </c>
      <c r="T1126" s="13">
        <f t="shared" si="108"/>
        <v>42124.500590277785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3"/>
        <v>0</v>
      </c>
      <c r="P1127" s="4" t="str">
        <f t="shared" si="104"/>
        <v>0</v>
      </c>
      <c r="Q1127" t="str">
        <f t="shared" si="105"/>
        <v>games</v>
      </c>
      <c r="R1127" t="str">
        <f t="shared" si="106"/>
        <v>mobile games</v>
      </c>
      <c r="S1127" s="13">
        <f t="shared" si="107"/>
        <v>42212.45752314815</v>
      </c>
      <c r="T1127" s="13">
        <f t="shared" si="108"/>
        <v>42272.45752314815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3"/>
        <v>5.0000000000000001E-3</v>
      </c>
      <c r="P1128" s="4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7"/>
        <v>42535.160810185182</v>
      </c>
      <c r="T1128" s="13">
        <f t="shared" si="108"/>
        <v>42565.160810185182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3"/>
        <v>1.6714285714285713E-2</v>
      </c>
      <c r="P1129" s="4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3">
        <f t="shared" si="107"/>
        <v>41926.6875</v>
      </c>
      <c r="T1129" s="13">
        <f t="shared" si="108"/>
        <v>41957.729166666664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3"/>
        <v>1E-3</v>
      </c>
      <c r="P1130" s="4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7"/>
        <v>41828.482835648152</v>
      </c>
      <c r="T1130" s="13">
        <f t="shared" si="108"/>
        <v>41858.482835648152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3"/>
        <v>1.0499999999999999E-3</v>
      </c>
      <c r="P1131" s="4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3">
        <f t="shared" si="107"/>
        <v>42496.098298611112</v>
      </c>
      <c r="T1131" s="13">
        <f t="shared" si="108"/>
        <v>42526.098298611112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3"/>
        <v>2.2000000000000001E-3</v>
      </c>
      <c r="P1132" s="4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3">
        <f t="shared" si="107"/>
        <v>41908.829861111117</v>
      </c>
      <c r="T1132" s="13">
        <f t="shared" si="108"/>
        <v>41968.871527777781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3"/>
        <v>0</v>
      </c>
      <c r="P1133" s="4" t="str">
        <f t="shared" si="104"/>
        <v>0</v>
      </c>
      <c r="Q1133" t="str">
        <f t="shared" si="105"/>
        <v>games</v>
      </c>
      <c r="R1133" t="str">
        <f t="shared" si="106"/>
        <v>mobile games</v>
      </c>
      <c r="S1133" s="13">
        <f t="shared" si="107"/>
        <v>42332.741527777784</v>
      </c>
      <c r="T1133" s="13">
        <f t="shared" si="108"/>
        <v>42362.741527777784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3"/>
        <v>0.14380000000000001</v>
      </c>
      <c r="P1134" s="4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3">
        <f t="shared" si="107"/>
        <v>42705.948738425934</v>
      </c>
      <c r="T1134" s="13">
        <f t="shared" si="108"/>
        <v>42735.948738425934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3"/>
        <v>6.6666666666666671E-3</v>
      </c>
      <c r="P1135" s="4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7"/>
        <v>41821.240520833337</v>
      </c>
      <c r="T1135" s="13">
        <f t="shared" si="108"/>
        <v>41851.240520833337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3"/>
        <v>4.0000000000000003E-5</v>
      </c>
      <c r="P1136" s="4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7"/>
        <v>41958.118379629632</v>
      </c>
      <c r="T1136" s="13">
        <f t="shared" si="108"/>
        <v>41972.022916666669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3"/>
        <v>0.05</v>
      </c>
      <c r="P1137" s="4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7"/>
        <v>42558.822847222218</v>
      </c>
      <c r="T1137" s="13">
        <f t="shared" si="108"/>
        <v>42588.822847222218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3"/>
        <v>6.4439140811455853E-2</v>
      </c>
      <c r="P1138" s="4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7"/>
        <v>42327.504965277774</v>
      </c>
      <c r="T1138" s="13">
        <f t="shared" si="108"/>
        <v>42357.504965277774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3"/>
        <v>0.39500000000000002</v>
      </c>
      <c r="P1139" s="4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3">
        <f t="shared" si="107"/>
        <v>42453.653020833335</v>
      </c>
      <c r="T1139" s="13">
        <f t="shared" si="108"/>
        <v>42483.653020833335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3"/>
        <v>3.5714285714285713E-3</v>
      </c>
      <c r="P1140" s="4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3">
        <f t="shared" si="107"/>
        <v>42736.739942129636</v>
      </c>
      <c r="T1140" s="13">
        <f t="shared" si="108"/>
        <v>42756.739942129636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3"/>
        <v>6.2500000000000001E-4</v>
      </c>
      <c r="P1141" s="4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7"/>
        <v>41975.180856481478</v>
      </c>
      <c r="T1141" s="13">
        <f t="shared" si="108"/>
        <v>42005.180856481478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3"/>
        <v>0</v>
      </c>
      <c r="P1142" s="4" t="str">
        <f t="shared" si="104"/>
        <v>0</v>
      </c>
      <c r="Q1142" t="str">
        <f t="shared" si="105"/>
        <v>games</v>
      </c>
      <c r="R1142" t="str">
        <f t="shared" si="106"/>
        <v>mobile games</v>
      </c>
      <c r="S1142" s="13">
        <f t="shared" si="107"/>
        <v>42192.295381944445</v>
      </c>
      <c r="T1142" s="13">
        <f t="shared" si="108"/>
        <v>42222.295381944445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3"/>
        <v>0</v>
      </c>
      <c r="P1143" s="4" t="str">
        <f t="shared" si="104"/>
        <v>0</v>
      </c>
      <c r="Q1143" t="str">
        <f t="shared" si="105"/>
        <v>games</v>
      </c>
      <c r="R1143" t="str">
        <f t="shared" si="106"/>
        <v>mobile games</v>
      </c>
      <c r="S1143" s="13">
        <f t="shared" si="107"/>
        <v>42164.532986111117</v>
      </c>
      <c r="T1143" s="13">
        <f t="shared" si="108"/>
        <v>42194.532986111117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3"/>
        <v>0</v>
      </c>
      <c r="P1144" s="4" t="str">
        <f t="shared" si="104"/>
        <v>0</v>
      </c>
      <c r="Q1144" t="str">
        <f t="shared" si="105"/>
        <v>games</v>
      </c>
      <c r="R1144" t="str">
        <f t="shared" si="106"/>
        <v>mobile games</v>
      </c>
      <c r="S1144" s="13">
        <f t="shared" si="107"/>
        <v>42021.83943287038</v>
      </c>
      <c r="T1144" s="13">
        <f t="shared" si="108"/>
        <v>42051.83943287038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3"/>
        <v>4.1333333333333335E-3</v>
      </c>
      <c r="P1145" s="4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3">
        <f t="shared" si="107"/>
        <v>42325.026921296296</v>
      </c>
      <c r="T1145" s="13">
        <f t="shared" si="108"/>
        <v>42355.026921296296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3"/>
        <v>0</v>
      </c>
      <c r="P1146" s="4" t="str">
        <f t="shared" si="104"/>
        <v>0</v>
      </c>
      <c r="Q1146" t="str">
        <f t="shared" si="105"/>
        <v>food</v>
      </c>
      <c r="R1146" t="str">
        <f t="shared" si="106"/>
        <v>food trucks</v>
      </c>
      <c r="S1146" s="13">
        <f t="shared" si="107"/>
        <v>42093.015277777777</v>
      </c>
      <c r="T1146" s="13">
        <f t="shared" si="108"/>
        <v>42123.015277777777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3"/>
        <v>1.25E-3</v>
      </c>
      <c r="P1147" s="4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7"/>
        <v>41854.580925925933</v>
      </c>
      <c r="T1147" s="13">
        <f t="shared" si="108"/>
        <v>41914.580925925933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3"/>
        <v>8.8333333333333333E-2</v>
      </c>
      <c r="P1148" s="4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3">
        <f t="shared" si="107"/>
        <v>41723.786724537036</v>
      </c>
      <c r="T1148" s="13">
        <f t="shared" si="108"/>
        <v>41761.786724537036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3"/>
        <v>0</v>
      </c>
      <c r="P1149" s="4" t="str">
        <f t="shared" si="104"/>
        <v>0</v>
      </c>
      <c r="Q1149" t="str">
        <f t="shared" si="105"/>
        <v>food</v>
      </c>
      <c r="R1149" t="str">
        <f t="shared" si="106"/>
        <v>food trucks</v>
      </c>
      <c r="S1149" s="13">
        <f t="shared" si="107"/>
        <v>41871.8053587963</v>
      </c>
      <c r="T1149" s="13">
        <f t="shared" si="108"/>
        <v>41931.8053587963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3"/>
        <v>4.8666666666666667E-3</v>
      </c>
      <c r="P1150" s="4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3">
        <f t="shared" si="107"/>
        <v>42675.00440972222</v>
      </c>
      <c r="T1150" s="13">
        <f t="shared" si="108"/>
        <v>42705.046076388891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3"/>
        <v>1.5E-3</v>
      </c>
      <c r="P1151" s="4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3">
        <f t="shared" si="107"/>
        <v>42507.543587962966</v>
      </c>
      <c r="T1151" s="13">
        <f t="shared" si="108"/>
        <v>42537.543587962966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3"/>
        <v>0.1008</v>
      </c>
      <c r="P1152" s="4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7"/>
        <v>42317.787905092591</v>
      </c>
      <c r="T1152" s="13">
        <f t="shared" si="108"/>
        <v>42377.787905092591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3"/>
        <v>0</v>
      </c>
      <c r="P1153" s="4" t="str">
        <f t="shared" si="104"/>
        <v>0</v>
      </c>
      <c r="Q1153" t="str">
        <f t="shared" si="105"/>
        <v>food</v>
      </c>
      <c r="R1153" t="str">
        <f t="shared" si="106"/>
        <v>food trucks</v>
      </c>
      <c r="S1153" s="13">
        <f t="shared" si="107"/>
        <v>42223.935914351852</v>
      </c>
      <c r="T1153" s="13">
        <f t="shared" si="108"/>
        <v>42253.935914351852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3"/>
        <v>5.6937500000000002E-2</v>
      </c>
      <c r="P1154" s="4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3">
        <f t="shared" si="107"/>
        <v>42109.542962962965</v>
      </c>
      <c r="T1154" s="13">
        <f t="shared" si="108"/>
        <v>42139.542962962965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9">E1155/D1155</f>
        <v>6.2500000000000003E-3</v>
      </c>
      <c r="P1155" s="4">
        <f t="shared" ref="P1155:P1218" si="110">IF(L1155=0, "0", E1155/L1155)</f>
        <v>50</v>
      </c>
      <c r="Q1155" t="str">
        <f t="shared" ref="Q1155:Q1218" si="111">LEFT(N1155, FIND("/", N1155)-1)</f>
        <v>food</v>
      </c>
      <c r="R1155" t="str">
        <f t="shared" ref="R1155:R1218" si="112">RIGHT(N1155, LEN(N1155)-FIND("/", N1155))</f>
        <v>food trucks</v>
      </c>
      <c r="S1155" s="13">
        <f t="shared" ref="S1155:S1218" si="113">(((J1155/60)/60)/24)+DATE(1970,1,1)+(-4/24)</f>
        <v>42143.547511574077</v>
      </c>
      <c r="T1155" s="13">
        <f t="shared" ref="T1155:T1218" si="114">(((I1155/60)/60)/24)+DATE(1970,1,1)+(-4/24)</f>
        <v>42173.547511574077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9"/>
        <v>6.5000000000000002E-2</v>
      </c>
      <c r="P1156" s="4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3">
        <f t="shared" si="113"/>
        <v>42222.942199074074</v>
      </c>
      <c r="T1156" s="13">
        <f t="shared" si="114"/>
        <v>42252.942199074074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9"/>
        <v>7.5199999999999998E-3</v>
      </c>
      <c r="P1157" s="4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3">
        <f t="shared" si="113"/>
        <v>41835.597314814819</v>
      </c>
      <c r="T1157" s="13">
        <f t="shared" si="114"/>
        <v>41865.597314814819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9"/>
        <v>0</v>
      </c>
      <c r="P1158" s="4" t="str">
        <f t="shared" si="110"/>
        <v>0</v>
      </c>
      <c r="Q1158" t="str">
        <f t="shared" si="111"/>
        <v>food</v>
      </c>
      <c r="R1158" t="str">
        <f t="shared" si="112"/>
        <v>food trucks</v>
      </c>
      <c r="S1158" s="13">
        <f t="shared" si="113"/>
        <v>42028.904652777775</v>
      </c>
      <c r="T1158" s="13">
        <f t="shared" si="114"/>
        <v>42058.904652777775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9"/>
        <v>1.5100000000000001E-2</v>
      </c>
      <c r="P1159" s="4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3">
        <f t="shared" si="113"/>
        <v>41918.461574074077</v>
      </c>
      <c r="T1159" s="13">
        <f t="shared" si="114"/>
        <v>41978.503240740749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9"/>
        <v>4.6666666666666671E-3</v>
      </c>
      <c r="P1160" s="4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3">
        <f t="shared" si="113"/>
        <v>41951.925092592595</v>
      </c>
      <c r="T1160" s="13">
        <f t="shared" si="114"/>
        <v>41981.925092592595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9"/>
        <v>0</v>
      </c>
      <c r="P1161" s="4" t="str">
        <f t="shared" si="110"/>
        <v>0</v>
      </c>
      <c r="Q1161" t="str">
        <f t="shared" si="111"/>
        <v>food</v>
      </c>
      <c r="R1161" t="str">
        <f t="shared" si="112"/>
        <v>food trucks</v>
      </c>
      <c r="S1161" s="13">
        <f t="shared" si="113"/>
        <v>42154.559780092597</v>
      </c>
      <c r="T1161" s="13">
        <f t="shared" si="114"/>
        <v>42185.489583333336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9"/>
        <v>3.85E-2</v>
      </c>
      <c r="P1162" s="4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3">
        <f t="shared" si="113"/>
        <v>42060.988263888888</v>
      </c>
      <c r="T1162" s="13">
        <f t="shared" si="114"/>
        <v>42090.946597222232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9"/>
        <v>0</v>
      </c>
      <c r="P1163" s="4" t="str">
        <f t="shared" si="110"/>
        <v>0</v>
      </c>
      <c r="Q1163" t="str">
        <f t="shared" si="111"/>
        <v>food</v>
      </c>
      <c r="R1163" t="str">
        <f t="shared" si="112"/>
        <v>food trucks</v>
      </c>
      <c r="S1163" s="13">
        <f t="shared" si="113"/>
        <v>42122.462835648148</v>
      </c>
      <c r="T1163" s="13">
        <f t="shared" si="114"/>
        <v>42143.462835648148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9"/>
        <v>5.8333333333333338E-4</v>
      </c>
      <c r="P1164" s="4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3">
        <f t="shared" si="113"/>
        <v>41876.516944444447</v>
      </c>
      <c r="T1164" s="13">
        <f t="shared" si="114"/>
        <v>41907.516944444447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9"/>
        <v>0</v>
      </c>
      <c r="P1165" s="4" t="str">
        <f t="shared" si="110"/>
        <v>0</v>
      </c>
      <c r="Q1165" t="str">
        <f t="shared" si="111"/>
        <v>food</v>
      </c>
      <c r="R1165" t="str">
        <f t="shared" si="112"/>
        <v>food trucks</v>
      </c>
      <c r="S1165" s="13">
        <f t="shared" si="113"/>
        <v>41830.556944444448</v>
      </c>
      <c r="T1165" s="13">
        <f t="shared" si="114"/>
        <v>41860.556944444448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9"/>
        <v>0</v>
      </c>
      <c r="P1166" s="4" t="str">
        <f t="shared" si="110"/>
        <v>0</v>
      </c>
      <c r="Q1166" t="str">
        <f t="shared" si="111"/>
        <v>food</v>
      </c>
      <c r="R1166" t="str">
        <f t="shared" si="112"/>
        <v>food trucks</v>
      </c>
      <c r="S1166" s="13">
        <f t="shared" si="113"/>
        <v>42509.557662037041</v>
      </c>
      <c r="T1166" s="13">
        <f t="shared" si="114"/>
        <v>42539.557662037041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9"/>
        <v>0.20705000000000001</v>
      </c>
      <c r="P1167" s="4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3">
        <f t="shared" si="113"/>
        <v>41792.047800925924</v>
      </c>
      <c r="T1167" s="13">
        <f t="shared" si="114"/>
        <v>41826.047800925924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9"/>
        <v>0.19139999999999999</v>
      </c>
      <c r="P1168" s="4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3">
        <f t="shared" si="113"/>
        <v>42150.318773148152</v>
      </c>
      <c r="T1168" s="13">
        <f t="shared" si="114"/>
        <v>42181.000000000007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9"/>
        <v>1.6316666666666667E-2</v>
      </c>
      <c r="P1169" s="4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3">
        <f t="shared" si="113"/>
        <v>41863.568229166667</v>
      </c>
      <c r="T1169" s="13">
        <f t="shared" si="114"/>
        <v>41894.568229166667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9"/>
        <v>5.6666666666666664E-2</v>
      </c>
      <c r="P1170" s="4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13"/>
        <v>42604.887326388889</v>
      </c>
      <c r="T1170" s="13">
        <f t="shared" si="114"/>
        <v>42634.887326388889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9"/>
        <v>1.6999999999999999E-3</v>
      </c>
      <c r="P1171" s="4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3">
        <f t="shared" si="113"/>
        <v>42027.187071759261</v>
      </c>
      <c r="T1171" s="13">
        <f t="shared" si="114"/>
        <v>42057.187071759261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9"/>
        <v>4.0000000000000001E-3</v>
      </c>
      <c r="P1172" s="4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13"/>
        <v>42124.726516203707</v>
      </c>
      <c r="T1172" s="13">
        <f t="shared" si="114"/>
        <v>42154.726516203707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9"/>
        <v>1E-3</v>
      </c>
      <c r="P1173" s="4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13"/>
        <v>41938.638043981482</v>
      </c>
      <c r="T1173" s="13">
        <f t="shared" si="114"/>
        <v>41956.679710648146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9"/>
        <v>0</v>
      </c>
      <c r="P1174" s="4" t="str">
        <f t="shared" si="110"/>
        <v>0</v>
      </c>
      <c r="Q1174" t="str">
        <f t="shared" si="111"/>
        <v>food</v>
      </c>
      <c r="R1174" t="str">
        <f t="shared" si="112"/>
        <v>food trucks</v>
      </c>
      <c r="S1174" s="13">
        <f t="shared" si="113"/>
        <v>41841.515648148154</v>
      </c>
      <c r="T1174" s="13">
        <f t="shared" si="114"/>
        <v>41871.515648148154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9"/>
        <v>2.4000000000000001E-4</v>
      </c>
      <c r="P1175" s="4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13"/>
        <v>42184.019178240742</v>
      </c>
      <c r="T1175" s="13">
        <f t="shared" si="114"/>
        <v>42219.019178240742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9"/>
        <v>5.906666666666667E-2</v>
      </c>
      <c r="P1176" s="4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3">
        <f t="shared" si="113"/>
        <v>42468.675081018526</v>
      </c>
      <c r="T1176" s="13">
        <f t="shared" si="114"/>
        <v>42498.675081018526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9"/>
        <v>2.9250000000000002E-2</v>
      </c>
      <c r="P1177" s="4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13"/>
        <v>42170.561793981484</v>
      </c>
      <c r="T1177" s="13">
        <f t="shared" si="114"/>
        <v>42200.561793981484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9"/>
        <v>5.7142857142857142E-5</v>
      </c>
      <c r="P1178" s="4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13"/>
        <v>42745.852986111109</v>
      </c>
      <c r="T1178" s="13">
        <f t="shared" si="114"/>
        <v>42800.375000000007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9"/>
        <v>0</v>
      </c>
      <c r="P1179" s="4" t="str">
        <f t="shared" si="110"/>
        <v>0</v>
      </c>
      <c r="Q1179" t="str">
        <f t="shared" si="111"/>
        <v>food</v>
      </c>
      <c r="R1179" t="str">
        <f t="shared" si="112"/>
        <v>food trucks</v>
      </c>
      <c r="S1179" s="13">
        <f t="shared" si="113"/>
        <v>41897.494166666671</v>
      </c>
      <c r="T1179" s="13">
        <f t="shared" si="114"/>
        <v>41927.494166666671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9"/>
        <v>6.666666666666667E-5</v>
      </c>
      <c r="P1180" s="4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13"/>
        <v>41837.739027777781</v>
      </c>
      <c r="T1180" s="13">
        <f t="shared" si="114"/>
        <v>41867.739027777781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9"/>
        <v>5.3333333333333337E-2</v>
      </c>
      <c r="P1181" s="4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13"/>
        <v>42275.553553240745</v>
      </c>
      <c r="T1181" s="13">
        <f t="shared" si="114"/>
        <v>42305.553553240745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9"/>
        <v>0.11749999999999999</v>
      </c>
      <c r="P1182" s="4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3">
        <f t="shared" si="113"/>
        <v>41781.640208333338</v>
      </c>
      <c r="T1182" s="13">
        <f t="shared" si="114"/>
        <v>41818.640208333338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9"/>
        <v>8.0000000000000007E-5</v>
      </c>
      <c r="P1183" s="4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3">
        <f t="shared" si="113"/>
        <v>42034.172696759262</v>
      </c>
      <c r="T1183" s="13">
        <f t="shared" si="114"/>
        <v>42064.172696759262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9"/>
        <v>4.2000000000000003E-2</v>
      </c>
      <c r="P1184" s="4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3">
        <f t="shared" si="113"/>
        <v>42728.660740740743</v>
      </c>
      <c r="T1184" s="13">
        <f t="shared" si="114"/>
        <v>42747.529166666667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9"/>
        <v>0.04</v>
      </c>
      <c r="P1185" s="4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3">
        <f t="shared" si="113"/>
        <v>42656.694710648146</v>
      </c>
      <c r="T1185" s="13">
        <f t="shared" si="114"/>
        <v>42675.999305555561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9"/>
        <v>1.0493636363636363</v>
      </c>
      <c r="P1186" s="4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3">
        <f t="shared" si="113"/>
        <v>42741.432997685188</v>
      </c>
      <c r="T1186" s="13">
        <f t="shared" si="114"/>
        <v>42772.432997685188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9"/>
        <v>1.0544</v>
      </c>
      <c r="P1187" s="4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3">
        <f t="shared" si="113"/>
        <v>42130.698483796303</v>
      </c>
      <c r="T1187" s="13">
        <f t="shared" si="114"/>
        <v>42163.000000000007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9"/>
        <v>1.0673333333333332</v>
      </c>
      <c r="P1188" s="4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3">
        <f t="shared" si="113"/>
        <v>42123.696701388886</v>
      </c>
      <c r="T1188" s="13">
        <f t="shared" si="114"/>
        <v>42156.779166666667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9"/>
        <v>1.0412571428571429</v>
      </c>
      <c r="P1189" s="4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3">
        <f t="shared" si="113"/>
        <v>42109.728275462963</v>
      </c>
      <c r="T1189" s="13">
        <f t="shared" si="114"/>
        <v>42141.583333333336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9"/>
        <v>1.6054999999999999</v>
      </c>
      <c r="P1190" s="4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3">
        <f t="shared" si="113"/>
        <v>42711.53402777778</v>
      </c>
      <c r="T1190" s="13">
        <f t="shared" si="114"/>
        <v>42732.53402777778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9"/>
        <v>1.0777777777777777</v>
      </c>
      <c r="P1191" s="4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3">
        <f t="shared" si="113"/>
        <v>42529.812442129631</v>
      </c>
      <c r="T1191" s="13">
        <f t="shared" si="114"/>
        <v>42550.812442129631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9"/>
        <v>1.35</v>
      </c>
      <c r="P1192" s="4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3">
        <f t="shared" si="113"/>
        <v>41852.499131944445</v>
      </c>
      <c r="T1192" s="13">
        <f t="shared" si="114"/>
        <v>41882.499131944445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9"/>
        <v>1.0907407407407408</v>
      </c>
      <c r="P1193" s="4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3">
        <f t="shared" si="113"/>
        <v>42419.437037037038</v>
      </c>
      <c r="T1193" s="13">
        <f t="shared" si="114"/>
        <v>42449.395370370366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9"/>
        <v>2.9</v>
      </c>
      <c r="P1194" s="4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3">
        <f t="shared" si="113"/>
        <v>42747.34002314815</v>
      </c>
      <c r="T1194" s="13">
        <f t="shared" si="114"/>
        <v>42777.34002314815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9"/>
        <v>1.0395714285714286</v>
      </c>
      <c r="P1195" s="4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3">
        <f t="shared" si="113"/>
        <v>42409.60940972223</v>
      </c>
      <c r="T1195" s="13">
        <f t="shared" si="114"/>
        <v>42469.567743055559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9"/>
        <v>3.2223999999999999</v>
      </c>
      <c r="P1196" s="4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3">
        <f t="shared" si="113"/>
        <v>42072.321516203701</v>
      </c>
      <c r="T1196" s="13">
        <f t="shared" si="114"/>
        <v>42102.321516203701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9"/>
        <v>1.35</v>
      </c>
      <c r="P1197" s="4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3">
        <f t="shared" si="113"/>
        <v>42298.181168981486</v>
      </c>
      <c r="T1197" s="13">
        <f t="shared" si="114"/>
        <v>42358.208333333336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9"/>
        <v>2.6991034482758622</v>
      </c>
      <c r="P1198" s="4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3">
        <f t="shared" si="113"/>
        <v>42326.652071759258</v>
      </c>
      <c r="T1198" s="13">
        <f t="shared" si="114"/>
        <v>42356.652071759258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9"/>
        <v>2.5329333333333333</v>
      </c>
      <c r="P1199" s="4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13"/>
        <v>42503.498078703706</v>
      </c>
      <c r="T1199" s="13">
        <f t="shared" si="114"/>
        <v>42534.082638888889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9"/>
        <v>2.6059999999999999</v>
      </c>
      <c r="P1200" s="4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3">
        <f t="shared" si="113"/>
        <v>42333.452384259261</v>
      </c>
      <c r="T1200" s="13">
        <f t="shared" si="114"/>
        <v>42368.958333333336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9"/>
        <v>1.0131677953348381</v>
      </c>
      <c r="P1201" s="4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3">
        <f t="shared" si="113"/>
        <v>42161.604166666664</v>
      </c>
      <c r="T1201" s="13">
        <f t="shared" si="114"/>
        <v>42193.604166666664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9"/>
        <v>1.2560416666666667</v>
      </c>
      <c r="P1202" s="4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3">
        <f t="shared" si="113"/>
        <v>42089.310833333337</v>
      </c>
      <c r="T1202" s="13">
        <f t="shared" si="114"/>
        <v>42110.310833333337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9"/>
        <v>1.0243783333333334</v>
      </c>
      <c r="P1203" s="4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3">
        <f t="shared" si="113"/>
        <v>42536.440347222226</v>
      </c>
      <c r="T1203" s="13">
        <f t="shared" si="114"/>
        <v>42566.440347222226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9"/>
        <v>1.99244</v>
      </c>
      <c r="P1204" s="4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3">
        <f t="shared" si="113"/>
        <v>42152.122152777774</v>
      </c>
      <c r="T1204" s="13">
        <f t="shared" si="114"/>
        <v>42182.122152777774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9"/>
        <v>1.0245398773006136</v>
      </c>
      <c r="P1205" s="4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3">
        <f t="shared" si="113"/>
        <v>42125.448229166672</v>
      </c>
      <c r="T1205" s="13">
        <f t="shared" si="114"/>
        <v>42155.448229166672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9"/>
        <v>1.0294615384615384</v>
      </c>
      <c r="P1206" s="4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3">
        <f t="shared" si="113"/>
        <v>42297.581400462965</v>
      </c>
      <c r="T1206" s="13">
        <f t="shared" si="114"/>
        <v>42342.041666666664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9"/>
        <v>1.0086153846153847</v>
      </c>
      <c r="P1207" s="4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3">
        <f t="shared" si="113"/>
        <v>42138.33971064815</v>
      </c>
      <c r="T1207" s="13">
        <f t="shared" si="114"/>
        <v>42168.33971064815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9"/>
        <v>1.1499999999999999</v>
      </c>
      <c r="P1208" s="4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3">
        <f t="shared" si="113"/>
        <v>42772.60940972223</v>
      </c>
      <c r="T1208" s="13">
        <f t="shared" si="114"/>
        <v>42805.395138888889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9"/>
        <v>1.0416766467065868</v>
      </c>
      <c r="P1209" s="4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3">
        <f t="shared" si="113"/>
        <v>42430.26357638889</v>
      </c>
      <c r="T1209" s="13">
        <f t="shared" si="114"/>
        <v>42460.250000000007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9"/>
        <v>1.5529999999999999</v>
      </c>
      <c r="P1210" s="4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3">
        <f t="shared" si="113"/>
        <v>42423.542407407411</v>
      </c>
      <c r="T1210" s="13">
        <f t="shared" si="114"/>
        <v>42453.500740740747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9"/>
        <v>1.06</v>
      </c>
      <c r="P1211" s="4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3">
        <f t="shared" si="113"/>
        <v>42761.679456018523</v>
      </c>
      <c r="T1211" s="13">
        <f t="shared" si="114"/>
        <v>42791.679456018523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9"/>
        <v>2.5431499999999998</v>
      </c>
      <c r="P1212" s="4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3">
        <f t="shared" si="113"/>
        <v>42132.775138888894</v>
      </c>
      <c r="T1212" s="13">
        <f t="shared" si="114"/>
        <v>42155.708333333336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9"/>
        <v>1.0109999999999999</v>
      </c>
      <c r="P1213" s="4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3">
        <f t="shared" si="113"/>
        <v>42515.699780092596</v>
      </c>
      <c r="T1213" s="13">
        <f t="shared" si="114"/>
        <v>42530.699780092596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9"/>
        <v>1.2904</v>
      </c>
      <c r="P1214" s="4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3">
        <f t="shared" si="113"/>
        <v>42318.783506944448</v>
      </c>
      <c r="T1214" s="13">
        <f t="shared" si="114"/>
        <v>42334.875000000007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9"/>
        <v>1.0223076923076924</v>
      </c>
      <c r="P1215" s="4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3">
        <f t="shared" si="113"/>
        <v>42731.589120370372</v>
      </c>
      <c r="T1215" s="13">
        <f t="shared" si="114"/>
        <v>42766.589120370372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9"/>
        <v>1.3180000000000001</v>
      </c>
      <c r="P1216" s="4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3">
        <f t="shared" si="113"/>
        <v>42104.673668981479</v>
      </c>
      <c r="T1216" s="13">
        <f t="shared" si="114"/>
        <v>42164.673668981479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9"/>
        <v>7.8608020000000005</v>
      </c>
      <c r="P1217" s="4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3">
        <f t="shared" si="113"/>
        <v>41759.756435185183</v>
      </c>
      <c r="T1217" s="13">
        <f t="shared" si="114"/>
        <v>41789.756435185183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9"/>
        <v>1.4570000000000001</v>
      </c>
      <c r="P1218" s="4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3">
        <f t="shared" si="113"/>
        <v>42247.449733796304</v>
      </c>
      <c r="T1218" s="13">
        <f t="shared" si="114"/>
        <v>42279.793750000004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5">E1219/D1219</f>
        <v>1.026</v>
      </c>
      <c r="P1219" s="4">
        <f t="shared" ref="P1219:P1282" si="116">IF(L1219=0, "0", E1219/L1219)</f>
        <v>148.57377049180329</v>
      </c>
      <c r="Q1219" t="str">
        <f t="shared" ref="Q1219:Q1282" si="117">LEFT(N1219, FIND("/", N1219)-1)</f>
        <v>photography</v>
      </c>
      <c r="R1219" t="str">
        <f t="shared" ref="R1219:R1282" si="118">RIGHT(N1219, LEN(N1219)-FIND("/", N1219))</f>
        <v>photobooks</v>
      </c>
      <c r="S1219" s="13">
        <f t="shared" ref="S1219:S1282" si="119">(((J1219/60)/60)/24)+DATE(1970,1,1)+(-4/24)</f>
        <v>42535.642824074072</v>
      </c>
      <c r="T1219" s="13">
        <f t="shared" ref="T1219:T1282" si="120">(((I1219/60)/60)/24)+DATE(1970,1,1)+(-4/24)</f>
        <v>42565.642824074072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5"/>
        <v>1.7227777777777777</v>
      </c>
      <c r="P1220" s="4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3">
        <f t="shared" si="119"/>
        <v>42278.495370370372</v>
      </c>
      <c r="T1220" s="13">
        <f t="shared" si="120"/>
        <v>42308.958333333336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5"/>
        <v>1.5916819571865444</v>
      </c>
      <c r="P1221" s="4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3">
        <f t="shared" si="119"/>
        <v>42633.295289351852</v>
      </c>
      <c r="T1221" s="13">
        <f t="shared" si="120"/>
        <v>42663.295289351852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5"/>
        <v>1.0376666666666667</v>
      </c>
      <c r="P1222" s="4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3">
        <f t="shared" si="119"/>
        <v>42211.461944444447</v>
      </c>
      <c r="T1222" s="13">
        <f t="shared" si="120"/>
        <v>42241.461944444447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5"/>
        <v>1.1140954545454547</v>
      </c>
      <c r="P1223" s="4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3">
        <f t="shared" si="119"/>
        <v>42680.308888888896</v>
      </c>
      <c r="T1223" s="13">
        <f t="shared" si="120"/>
        <v>42707.833333333336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5"/>
        <v>2.80375</v>
      </c>
      <c r="P1224" s="4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3">
        <f t="shared" si="119"/>
        <v>42430.553784722222</v>
      </c>
      <c r="T1224" s="13">
        <f t="shared" si="120"/>
        <v>42461.000000000007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5"/>
        <v>1.1210606060606061</v>
      </c>
      <c r="P1225" s="4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3">
        <f t="shared" si="119"/>
        <v>42654.010520833333</v>
      </c>
      <c r="T1225" s="13">
        <f t="shared" si="120"/>
        <v>42684.052187500005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5"/>
        <v>7.0666666666666669E-2</v>
      </c>
      <c r="P1226" s="4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3">
        <f t="shared" si="119"/>
        <v>41736.383125</v>
      </c>
      <c r="T1226" s="13">
        <f t="shared" si="120"/>
        <v>41796.383125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5"/>
        <v>4.3999999999999997E-2</v>
      </c>
      <c r="P1227" s="4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9"/>
        <v>41509.739328703705</v>
      </c>
      <c r="T1227" s="13">
        <f t="shared" si="120"/>
        <v>41569.739328703705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5"/>
        <v>3.8739999999999997E-2</v>
      </c>
      <c r="P1228" s="4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3">
        <f t="shared" si="119"/>
        <v>41715.708113425928</v>
      </c>
      <c r="T1228" s="13">
        <f t="shared" si="120"/>
        <v>41749.875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5"/>
        <v>0</v>
      </c>
      <c r="P1229" s="4" t="str">
        <f t="shared" si="116"/>
        <v>0</v>
      </c>
      <c r="Q1229" t="str">
        <f t="shared" si="117"/>
        <v>music</v>
      </c>
      <c r="R1229" t="str">
        <f t="shared" si="118"/>
        <v>world music</v>
      </c>
      <c r="S1229" s="13">
        <f t="shared" si="119"/>
        <v>41827.752500000002</v>
      </c>
      <c r="T1229" s="13">
        <f t="shared" si="120"/>
        <v>41858.125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5"/>
        <v>0.29299999999999998</v>
      </c>
      <c r="P1230" s="4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3">
        <f t="shared" si="119"/>
        <v>40754.562592592592</v>
      </c>
      <c r="T1230" s="13">
        <f t="shared" si="120"/>
        <v>40814.562592592592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5"/>
        <v>9.0909090909090905E-3</v>
      </c>
      <c r="P1231" s="4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9"/>
        <v>40985.293136574073</v>
      </c>
      <c r="T1231" s="13">
        <f t="shared" si="120"/>
        <v>41015.5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5"/>
        <v>0</v>
      </c>
      <c r="P1232" s="4" t="str">
        <f t="shared" si="116"/>
        <v>0</v>
      </c>
      <c r="Q1232" t="str">
        <f t="shared" si="117"/>
        <v>music</v>
      </c>
      <c r="R1232" t="str">
        <f t="shared" si="118"/>
        <v>world music</v>
      </c>
      <c r="S1232" s="13">
        <f t="shared" si="119"/>
        <v>40568.805902777778</v>
      </c>
      <c r="T1232" s="13">
        <f t="shared" si="120"/>
        <v>40598.805902777778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5"/>
        <v>0</v>
      </c>
      <c r="P1233" s="4" t="str">
        <f t="shared" si="116"/>
        <v>0</v>
      </c>
      <c r="Q1233" t="str">
        <f t="shared" si="117"/>
        <v>music</v>
      </c>
      <c r="R1233" t="str">
        <f t="shared" si="118"/>
        <v>world music</v>
      </c>
      <c r="S1233" s="13">
        <f t="shared" si="119"/>
        <v>42193.775092592594</v>
      </c>
      <c r="T1233" s="13">
        <f t="shared" si="120"/>
        <v>42243.875000000007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5"/>
        <v>8.0000000000000002E-3</v>
      </c>
      <c r="P1234" s="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9"/>
        <v>41506.681365740747</v>
      </c>
      <c r="T1234" s="13">
        <f t="shared" si="120"/>
        <v>41553.681365740747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5"/>
        <v>0.11600000000000001</v>
      </c>
      <c r="P1235" s="4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3">
        <f t="shared" si="119"/>
        <v>40939.782106481485</v>
      </c>
      <c r="T1235" s="13">
        <f t="shared" si="120"/>
        <v>40960.782106481485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5"/>
        <v>0</v>
      </c>
      <c r="P1236" s="4" t="str">
        <f t="shared" si="116"/>
        <v>0</v>
      </c>
      <c r="Q1236" t="str">
        <f t="shared" si="117"/>
        <v>music</v>
      </c>
      <c r="R1236" t="str">
        <f t="shared" si="118"/>
        <v>world music</v>
      </c>
      <c r="S1236" s="13">
        <f t="shared" si="119"/>
        <v>42007.622013888897</v>
      </c>
      <c r="T1236" s="13">
        <f t="shared" si="120"/>
        <v>42037.622013888897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5"/>
        <v>2.787363950092912E-2</v>
      </c>
      <c r="P1237" s="4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9"/>
        <v>41582.96873842593</v>
      </c>
      <c r="T1237" s="13">
        <f t="shared" si="120"/>
        <v>41622.96873842593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5"/>
        <v>0</v>
      </c>
      <c r="P1238" s="4" t="str">
        <f t="shared" si="116"/>
        <v>0</v>
      </c>
      <c r="Q1238" t="str">
        <f t="shared" si="117"/>
        <v>music</v>
      </c>
      <c r="R1238" t="str">
        <f t="shared" si="118"/>
        <v>world music</v>
      </c>
      <c r="S1238" s="13">
        <f t="shared" si="119"/>
        <v>41110.513472222221</v>
      </c>
      <c r="T1238" s="13">
        <f t="shared" si="120"/>
        <v>41118.5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5"/>
        <v>0</v>
      </c>
      <c r="P1239" s="4" t="str">
        <f t="shared" si="116"/>
        <v>0</v>
      </c>
      <c r="Q1239" t="str">
        <f t="shared" si="117"/>
        <v>music</v>
      </c>
      <c r="R1239" t="str">
        <f t="shared" si="118"/>
        <v>world music</v>
      </c>
      <c r="S1239" s="13">
        <f t="shared" si="119"/>
        <v>41125.116493055561</v>
      </c>
      <c r="T1239" s="13">
        <f t="shared" si="120"/>
        <v>41145.116493055561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5"/>
        <v>0.17799999999999999</v>
      </c>
      <c r="P1240" s="4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3">
        <f t="shared" si="119"/>
        <v>40731.443703703706</v>
      </c>
      <c r="T1240" s="13">
        <f t="shared" si="120"/>
        <v>40761.443703703706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5"/>
        <v>0</v>
      </c>
      <c r="P1241" s="4" t="str">
        <f t="shared" si="116"/>
        <v>0</v>
      </c>
      <c r="Q1241" t="str">
        <f t="shared" si="117"/>
        <v>music</v>
      </c>
      <c r="R1241" t="str">
        <f t="shared" si="118"/>
        <v>world music</v>
      </c>
      <c r="S1241" s="13">
        <f t="shared" si="119"/>
        <v>40883.795914351853</v>
      </c>
      <c r="T1241" s="13">
        <f t="shared" si="120"/>
        <v>40913.795914351853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5"/>
        <v>3.0124999999999999E-2</v>
      </c>
      <c r="P1242" s="4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3">
        <f t="shared" si="119"/>
        <v>41408.873344907413</v>
      </c>
      <c r="T1242" s="13">
        <f t="shared" si="120"/>
        <v>41467.743750000001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5"/>
        <v>0.50739999999999996</v>
      </c>
      <c r="P1243" s="4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3">
        <f t="shared" si="119"/>
        <v>41923.671064814815</v>
      </c>
      <c r="T1243" s="13">
        <f t="shared" si="120"/>
        <v>41946.082638888889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5"/>
        <v>5.4884742041712408E-3</v>
      </c>
      <c r="P1244" s="4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9"/>
        <v>40781.998865740745</v>
      </c>
      <c r="T1244" s="13">
        <f t="shared" si="120"/>
        <v>40797.387500000004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5"/>
        <v>0.14091666666666666</v>
      </c>
      <c r="P1245" s="4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3">
        <f t="shared" si="119"/>
        <v>40671.712627314817</v>
      </c>
      <c r="T1245" s="13">
        <f t="shared" si="120"/>
        <v>40732.708333333336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5"/>
        <v>1.038</v>
      </c>
      <c r="P1246" s="4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3">
        <f t="shared" si="119"/>
        <v>41355.658831018518</v>
      </c>
      <c r="T1246" s="13">
        <f t="shared" si="120"/>
        <v>41386.708333333336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5"/>
        <v>1.2024999999999999</v>
      </c>
      <c r="P1247" s="4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3">
        <f t="shared" si="119"/>
        <v>41774.433263888888</v>
      </c>
      <c r="T1247" s="13">
        <f t="shared" si="120"/>
        <v>41804.433263888888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5"/>
        <v>1.17</v>
      </c>
      <c r="P1248" s="4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3">
        <f t="shared" si="119"/>
        <v>40837.87672453704</v>
      </c>
      <c r="T1248" s="13">
        <f t="shared" si="120"/>
        <v>40882.918391203704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5"/>
        <v>1.2214285714285715</v>
      </c>
      <c r="P1249" s="4">
        <f t="shared" si="116"/>
        <v>85.5</v>
      </c>
      <c r="Q1249" t="str">
        <f t="shared" si="117"/>
        <v>music</v>
      </c>
      <c r="R1249" t="str">
        <f t="shared" si="118"/>
        <v>rock</v>
      </c>
      <c r="S1249" s="13">
        <f t="shared" si="119"/>
        <v>41370.125636574077</v>
      </c>
      <c r="T1249" s="13">
        <f t="shared" si="120"/>
        <v>41400.125636574077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5"/>
        <v>1.5164</v>
      </c>
      <c r="P1250" s="4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3">
        <f t="shared" si="119"/>
        <v>41767.49019675926</v>
      </c>
      <c r="T1250" s="13">
        <f t="shared" si="120"/>
        <v>41803.124305555561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5"/>
        <v>1.0444</v>
      </c>
      <c r="P1251" s="4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3">
        <f t="shared" si="119"/>
        <v>41067.574201388896</v>
      </c>
      <c r="T1251" s="13">
        <f t="shared" si="120"/>
        <v>41097.574201388896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5"/>
        <v>2.0015333333333332</v>
      </c>
      <c r="P1252" s="4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3">
        <f t="shared" si="119"/>
        <v>41843.476053240745</v>
      </c>
      <c r="T1252" s="13">
        <f t="shared" si="120"/>
        <v>41888.476053240745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5"/>
        <v>1.018</v>
      </c>
      <c r="P1253" s="4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3">
        <f t="shared" si="119"/>
        <v>40751.647766203707</v>
      </c>
      <c r="T1253" s="13">
        <f t="shared" si="120"/>
        <v>40811.647766203707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5"/>
        <v>1.3765714285714286</v>
      </c>
      <c r="P1254" s="4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3">
        <f t="shared" si="119"/>
        <v>41543.821400462963</v>
      </c>
      <c r="T1254" s="13">
        <f t="shared" si="120"/>
        <v>41571.821400462963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5"/>
        <v>3038.3319999999999</v>
      </c>
      <c r="P1255" s="4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3">
        <f t="shared" si="119"/>
        <v>41855.616979166669</v>
      </c>
      <c r="T1255" s="13">
        <f t="shared" si="120"/>
        <v>41885.616979166669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5"/>
        <v>1.9885074626865671</v>
      </c>
      <c r="P1256" s="4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3">
        <f t="shared" si="119"/>
        <v>40487.454699074078</v>
      </c>
      <c r="T1256" s="13">
        <f t="shared" si="120"/>
        <v>40544.040972222225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5"/>
        <v>2.0236666666666667</v>
      </c>
      <c r="P1257" s="4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3">
        <f t="shared" si="119"/>
        <v>41579.678842592599</v>
      </c>
      <c r="T1257" s="13">
        <f t="shared" si="120"/>
        <v>41609.720509259263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5"/>
        <v>1.1796376666666666</v>
      </c>
      <c r="P1258" s="4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3">
        <f t="shared" si="119"/>
        <v>40921.752673611118</v>
      </c>
      <c r="T1258" s="13">
        <f t="shared" si="120"/>
        <v>40951.752673611118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5"/>
        <v>2.9472727272727273</v>
      </c>
      <c r="P1259" s="4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3">
        <f t="shared" si="119"/>
        <v>40586.918865740743</v>
      </c>
      <c r="T1259" s="13">
        <f t="shared" si="120"/>
        <v>40635.877199074079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5"/>
        <v>2.1314633333333335</v>
      </c>
      <c r="P1260" s="4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3">
        <f t="shared" si="119"/>
        <v>41487.444583333338</v>
      </c>
      <c r="T1260" s="13">
        <f t="shared" si="120"/>
        <v>41517.444583333338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5"/>
        <v>1.0424</v>
      </c>
      <c r="P1261" s="4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3">
        <f t="shared" si="119"/>
        <v>41766.803981481484</v>
      </c>
      <c r="T1261" s="13">
        <f t="shared" si="120"/>
        <v>41798.999305555561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5"/>
        <v>1.1366666666666667</v>
      </c>
      <c r="P1262" s="4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3">
        <f t="shared" si="119"/>
        <v>41666.676157407412</v>
      </c>
      <c r="T1262" s="13">
        <f t="shared" si="120"/>
        <v>41696.676157407412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5"/>
        <v>1.0125</v>
      </c>
      <c r="P1263" s="4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3">
        <f t="shared" si="119"/>
        <v>41638.176238425927</v>
      </c>
      <c r="T1263" s="13">
        <f t="shared" si="120"/>
        <v>41668.176238425927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5"/>
        <v>1.2541538461538462</v>
      </c>
      <c r="P1264" s="4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3">
        <f t="shared" si="119"/>
        <v>41656.595972222225</v>
      </c>
      <c r="T1264" s="13">
        <f t="shared" si="120"/>
        <v>41686.595972222225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5"/>
        <v>1.19</v>
      </c>
      <c r="P1265" s="4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3">
        <f t="shared" si="119"/>
        <v>41691.917476851857</v>
      </c>
      <c r="T1265" s="13">
        <f t="shared" si="120"/>
        <v>41726.875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5"/>
        <v>1.6646153846153846</v>
      </c>
      <c r="P1266" s="4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3">
        <f t="shared" si="119"/>
        <v>41547.496331018519</v>
      </c>
      <c r="T1266" s="13">
        <f t="shared" si="120"/>
        <v>41576.496331018519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5"/>
        <v>1.1914771428571429</v>
      </c>
      <c r="P1267" s="4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3">
        <f t="shared" si="119"/>
        <v>40465.488599537035</v>
      </c>
      <c r="T1267" s="13">
        <f t="shared" si="120"/>
        <v>40512.488599537035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5"/>
        <v>1.0047368421052632</v>
      </c>
      <c r="P1268" s="4">
        <f t="shared" si="116"/>
        <v>190.9</v>
      </c>
      <c r="Q1268" t="str">
        <f t="shared" si="117"/>
        <v>music</v>
      </c>
      <c r="R1268" t="str">
        <f t="shared" si="118"/>
        <v>rock</v>
      </c>
      <c r="S1268" s="13">
        <f t="shared" si="119"/>
        <v>41620.710011574076</v>
      </c>
      <c r="T1268" s="13">
        <f t="shared" si="120"/>
        <v>41650.710011574076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5"/>
        <v>1.018</v>
      </c>
      <c r="P1269" s="4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3">
        <f t="shared" si="119"/>
        <v>41449.418495370373</v>
      </c>
      <c r="T1269" s="13">
        <f t="shared" si="120"/>
        <v>41479.418495370373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5"/>
        <v>1.1666666666666667</v>
      </c>
      <c r="P1270" s="4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3">
        <f t="shared" si="119"/>
        <v>41507.678784722222</v>
      </c>
      <c r="T1270" s="13">
        <f t="shared" si="120"/>
        <v>41537.678784722222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5"/>
        <v>1.0864893617021276</v>
      </c>
      <c r="P1271" s="4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3">
        <f t="shared" si="119"/>
        <v>42445.656388888885</v>
      </c>
      <c r="T1271" s="13">
        <f t="shared" si="120"/>
        <v>42475.833333333336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5"/>
        <v>1.1472</v>
      </c>
      <c r="P1272" s="4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3">
        <f t="shared" si="119"/>
        <v>40933.690300925933</v>
      </c>
      <c r="T1272" s="13">
        <f t="shared" si="120"/>
        <v>40993.648634259262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5"/>
        <v>1.018</v>
      </c>
      <c r="P1273" s="4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3">
        <f t="shared" si="119"/>
        <v>41561.516886574078</v>
      </c>
      <c r="T1273" s="13">
        <f t="shared" si="120"/>
        <v>41591.558553240742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5"/>
        <v>1.06</v>
      </c>
      <c r="P1274" s="4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3">
        <f t="shared" si="119"/>
        <v>40274.578460648154</v>
      </c>
      <c r="T1274" s="13">
        <f t="shared" si="120"/>
        <v>40344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5"/>
        <v>1.0349999999999999</v>
      </c>
      <c r="P1275" s="4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3">
        <f t="shared" si="119"/>
        <v>41852.56355324074</v>
      </c>
      <c r="T1275" s="13">
        <f t="shared" si="120"/>
        <v>41882.56355324074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5"/>
        <v>1.5497535999999998</v>
      </c>
      <c r="P1276" s="4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3">
        <f t="shared" si="119"/>
        <v>41116.5234375</v>
      </c>
      <c r="T1276" s="13">
        <f t="shared" si="120"/>
        <v>41151.5234375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5"/>
        <v>1.6214066666666667</v>
      </c>
      <c r="P1277" s="4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3">
        <f t="shared" si="119"/>
        <v>41458.701238425929</v>
      </c>
      <c r="T1277" s="13">
        <f t="shared" si="120"/>
        <v>41493.701238425929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5"/>
        <v>1.0442100000000001</v>
      </c>
      <c r="P1278" s="4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3">
        <f t="shared" si="119"/>
        <v>40007.537581018521</v>
      </c>
      <c r="T1278" s="13">
        <f t="shared" si="120"/>
        <v>40057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5"/>
        <v>1.0612433333333333</v>
      </c>
      <c r="P1279" s="4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3">
        <f t="shared" si="119"/>
        <v>41121.395219907412</v>
      </c>
      <c r="T1279" s="13">
        <f t="shared" si="120"/>
        <v>41156.395219907412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5"/>
        <v>1.5493846153846154</v>
      </c>
      <c r="P1280" s="4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3">
        <f t="shared" si="119"/>
        <v>41786.388495370375</v>
      </c>
      <c r="T1280" s="13">
        <f t="shared" si="120"/>
        <v>41814.916666666672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5"/>
        <v>1.1077157238734421</v>
      </c>
      <c r="P1281" s="4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3">
        <f t="shared" si="119"/>
        <v>41681.932523148149</v>
      </c>
      <c r="T1281" s="13">
        <f t="shared" si="120"/>
        <v>41721.890856481485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5"/>
        <v>1.1091186666666666</v>
      </c>
      <c r="P1282" s="4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3">
        <f t="shared" si="119"/>
        <v>40513.590902777782</v>
      </c>
      <c r="T1282" s="13">
        <f t="shared" si="120"/>
        <v>40603.590902777782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1">E1283/D1283</f>
        <v>1.1071428571428572</v>
      </c>
      <c r="P1283" s="4">
        <f t="shared" ref="P1283:P1346" si="122">IF(L1283=0, "0", E1283/L1283)</f>
        <v>104.72972972972973</v>
      </c>
      <c r="Q1283" t="str">
        <f t="shared" ref="Q1283:Q1346" si="123">LEFT(N1283, FIND("/", N1283)-1)</f>
        <v>music</v>
      </c>
      <c r="R1283" t="str">
        <f t="shared" ref="R1283:R1346" si="124">RIGHT(N1283, LEN(N1283)-FIND("/", N1283))</f>
        <v>rock</v>
      </c>
      <c r="S1283" s="13">
        <f t="shared" ref="S1283:S1346" si="125">(((J1283/60)/60)/24)+DATE(1970,1,1)+(-4/24)</f>
        <v>41463.57680555556</v>
      </c>
      <c r="T1283" s="13">
        <f t="shared" ref="T1283:T1346" si="126">(((I1283/60)/60)/24)+DATE(1970,1,1)+(-4/24)</f>
        <v>41483.57680555556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1"/>
        <v>1.2361333333333333</v>
      </c>
      <c r="P1284" s="4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3">
        <f t="shared" si="125"/>
        <v>41586.30850694445</v>
      </c>
      <c r="T1284" s="13">
        <f t="shared" si="126"/>
        <v>41617.040972222225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1"/>
        <v>2.1105</v>
      </c>
      <c r="P1285" s="4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3">
        <f t="shared" si="125"/>
        <v>41320.550798611112</v>
      </c>
      <c r="T1285" s="13">
        <f t="shared" si="126"/>
        <v>41344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1"/>
        <v>1.01</v>
      </c>
      <c r="P1286" s="4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3">
        <f t="shared" si="125"/>
        <v>42712.068078703705</v>
      </c>
      <c r="T1286" s="13">
        <f t="shared" si="126"/>
        <v>42735.540972222225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1"/>
        <v>1.0165</v>
      </c>
      <c r="P1287" s="4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3">
        <f t="shared" si="125"/>
        <v>42160.416377314818</v>
      </c>
      <c r="T1287" s="13">
        <f t="shared" si="126"/>
        <v>42175.416377314818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1"/>
        <v>1.0833333333333333</v>
      </c>
      <c r="P1288" s="4">
        <f t="shared" si="122"/>
        <v>81.25</v>
      </c>
      <c r="Q1288" t="str">
        <f t="shared" si="123"/>
        <v>theater</v>
      </c>
      <c r="R1288" t="str">
        <f t="shared" si="124"/>
        <v>plays</v>
      </c>
      <c r="S1288" s="13">
        <f t="shared" si="125"/>
        <v>42039.217905092599</v>
      </c>
      <c r="T1288" s="13">
        <f t="shared" si="126"/>
        <v>42052.416666666664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1"/>
        <v>2.42</v>
      </c>
      <c r="P1289" s="4">
        <f t="shared" si="122"/>
        <v>24.2</v>
      </c>
      <c r="Q1289" t="str">
        <f t="shared" si="123"/>
        <v>theater</v>
      </c>
      <c r="R1289" t="str">
        <f t="shared" si="124"/>
        <v>plays</v>
      </c>
      <c r="S1289" s="13">
        <f t="shared" si="125"/>
        <v>42107.454351851855</v>
      </c>
      <c r="T1289" s="13">
        <f t="shared" si="126"/>
        <v>42167.454351851855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1"/>
        <v>1.0044999999999999</v>
      </c>
      <c r="P1290" s="4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3">
        <f t="shared" si="125"/>
        <v>42560.987997685188</v>
      </c>
      <c r="T1290" s="13">
        <f t="shared" si="126"/>
        <v>42592.000000000007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1"/>
        <v>1.2506666666666666</v>
      </c>
      <c r="P1291" s="4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3">
        <f t="shared" si="125"/>
        <v>42708.968113425923</v>
      </c>
      <c r="T1291" s="13">
        <f t="shared" si="126"/>
        <v>42738.968113425923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1"/>
        <v>1.0857142857142856</v>
      </c>
      <c r="P1292" s="4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3">
        <f t="shared" si="125"/>
        <v>42086.448275462964</v>
      </c>
      <c r="T1292" s="13">
        <f t="shared" si="126"/>
        <v>42117.124305555561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1"/>
        <v>1.4570000000000001</v>
      </c>
      <c r="P1293" s="4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3">
        <f t="shared" si="125"/>
        <v>42064.486006944448</v>
      </c>
      <c r="T1293" s="13">
        <f t="shared" si="126"/>
        <v>42101.125000000007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1"/>
        <v>1.1000000000000001</v>
      </c>
      <c r="P1294" s="4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3">
        <f t="shared" si="125"/>
        <v>42256.597546296303</v>
      </c>
      <c r="T1294" s="13">
        <f t="shared" si="126"/>
        <v>42283.790972222225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1"/>
        <v>1.0223333333333333</v>
      </c>
      <c r="P1295" s="4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3">
        <f t="shared" si="125"/>
        <v>42292.53438657408</v>
      </c>
      <c r="T1295" s="13">
        <f t="shared" si="126"/>
        <v>42322.576053240737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1"/>
        <v>1.22</v>
      </c>
      <c r="P1296" s="4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3">
        <f t="shared" si="125"/>
        <v>42278.287002314821</v>
      </c>
      <c r="T1296" s="13">
        <f t="shared" si="126"/>
        <v>42296.291666666664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1"/>
        <v>1.0196000000000001</v>
      </c>
      <c r="P1297" s="4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3">
        <f t="shared" si="125"/>
        <v>42184.406215277784</v>
      </c>
      <c r="T1297" s="13">
        <f t="shared" si="126"/>
        <v>42214.541666666664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1"/>
        <v>1.411764705882353</v>
      </c>
      <c r="P1298" s="4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3">
        <f t="shared" si="125"/>
        <v>42422.883946759262</v>
      </c>
      <c r="T1298" s="13">
        <f t="shared" si="126"/>
        <v>42442.842280092598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1"/>
        <v>1.0952500000000001</v>
      </c>
      <c r="P1299" s="4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3">
        <f t="shared" si="125"/>
        <v>42461.58053240741</v>
      </c>
      <c r="T1299" s="13">
        <f t="shared" si="126"/>
        <v>42491.58053240741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1"/>
        <v>1.0465</v>
      </c>
      <c r="P1300" s="4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3">
        <f t="shared" si="125"/>
        <v>42458.514259259267</v>
      </c>
      <c r="T1300" s="13">
        <f t="shared" si="126"/>
        <v>42488.514259259267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1"/>
        <v>1.24</v>
      </c>
      <c r="P1301" s="4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3">
        <f t="shared" si="125"/>
        <v>42169.647673611114</v>
      </c>
      <c r="T1301" s="13">
        <f t="shared" si="126"/>
        <v>42199.647673611114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1"/>
        <v>1.35</v>
      </c>
      <c r="P1302" s="4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3">
        <f t="shared" si="125"/>
        <v>42483.50854166667</v>
      </c>
      <c r="T1302" s="13">
        <f t="shared" si="126"/>
        <v>42522.622916666667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1"/>
        <v>1.0275000000000001</v>
      </c>
      <c r="P1303" s="4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3">
        <f t="shared" si="125"/>
        <v>42195.583078703705</v>
      </c>
      <c r="T1303" s="13">
        <f t="shared" si="126"/>
        <v>42205.958333333336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1"/>
        <v>1</v>
      </c>
      <c r="P1304" s="4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5"/>
        <v>42674.891331018523</v>
      </c>
      <c r="T1304" s="13">
        <f t="shared" si="126"/>
        <v>42704.932997685188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1"/>
        <v>1.3026085714285716</v>
      </c>
      <c r="P1305" s="4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3">
        <f t="shared" si="125"/>
        <v>42566.274537037039</v>
      </c>
      <c r="T1305" s="13">
        <f t="shared" si="126"/>
        <v>42582.291666666664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1"/>
        <v>0.39627499999999999</v>
      </c>
      <c r="P1306" s="4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3">
        <f t="shared" si="125"/>
        <v>42747.02783564815</v>
      </c>
      <c r="T1306" s="13">
        <f t="shared" si="126"/>
        <v>42806.986168981479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1"/>
        <v>0.25976666666666665</v>
      </c>
      <c r="P1307" s="4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3">
        <f t="shared" si="125"/>
        <v>42543.498935185191</v>
      </c>
      <c r="T1307" s="13">
        <f t="shared" si="126"/>
        <v>42572.562500000007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1"/>
        <v>0.65246363636363636</v>
      </c>
      <c r="P1308" s="4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3">
        <f t="shared" si="125"/>
        <v>41947.290902777779</v>
      </c>
      <c r="T1308" s="13">
        <f t="shared" si="126"/>
        <v>41977.290902777779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1"/>
        <v>0.11514000000000001</v>
      </c>
      <c r="P1309" s="4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3">
        <f t="shared" si="125"/>
        <v>42387.336562500001</v>
      </c>
      <c r="T1309" s="13">
        <f t="shared" si="126"/>
        <v>42417.336562500001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1"/>
        <v>0.11360000000000001</v>
      </c>
      <c r="P1310" s="4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3">
        <f t="shared" si="125"/>
        <v>42611.446898148155</v>
      </c>
      <c r="T1310" s="13">
        <f t="shared" si="126"/>
        <v>42651.446898148155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1"/>
        <v>1.1199130434782609</v>
      </c>
      <c r="P1311" s="4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3">
        <f t="shared" si="125"/>
        <v>42257.71606481482</v>
      </c>
      <c r="T1311" s="13">
        <f t="shared" si="126"/>
        <v>42292.71606481482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1"/>
        <v>0.155</v>
      </c>
      <c r="P1312" s="4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3">
        <f t="shared" si="125"/>
        <v>42556.500578703701</v>
      </c>
      <c r="T1312" s="13">
        <f t="shared" si="126"/>
        <v>42601.500578703701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1"/>
        <v>0.32028000000000001</v>
      </c>
      <c r="P1313" s="4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3">
        <f t="shared" si="125"/>
        <v>42669.635636574072</v>
      </c>
      <c r="T1313" s="13">
        <f t="shared" si="126"/>
        <v>42704.677303240744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1"/>
        <v>6.0869565217391303E-3</v>
      </c>
      <c r="P1314" s="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5"/>
        <v>42082.536134259259</v>
      </c>
      <c r="T1314" s="13">
        <f t="shared" si="126"/>
        <v>42112.536134259259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1"/>
        <v>0.31114999999999998</v>
      </c>
      <c r="P1315" s="4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3">
        <f t="shared" si="125"/>
        <v>42402.542986111112</v>
      </c>
      <c r="T1315" s="13">
        <f t="shared" si="126"/>
        <v>42432.542986111112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1"/>
        <v>1.1266666666666666E-2</v>
      </c>
      <c r="P1316" s="4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3">
        <f t="shared" si="125"/>
        <v>42604.503009259257</v>
      </c>
      <c r="T1316" s="13">
        <f t="shared" si="126"/>
        <v>42664.503009259257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1"/>
        <v>0.40404000000000001</v>
      </c>
      <c r="P1317" s="4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3">
        <f t="shared" si="125"/>
        <v>42278.331574074073</v>
      </c>
      <c r="T1317" s="13">
        <f t="shared" si="126"/>
        <v>42313.875000000007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1"/>
        <v>1.3333333333333333E-5</v>
      </c>
      <c r="P1318" s="4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5"/>
        <v>42393.795243055552</v>
      </c>
      <c r="T1318" s="13">
        <f t="shared" si="126"/>
        <v>42428.795243055552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1"/>
        <v>5.7334999999999997E-2</v>
      </c>
      <c r="P1319" s="4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3">
        <f t="shared" si="125"/>
        <v>42520.068819444445</v>
      </c>
      <c r="T1319" s="13">
        <f t="shared" si="126"/>
        <v>42572.416666666664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1"/>
        <v>0.15325</v>
      </c>
      <c r="P1320" s="4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3">
        <f t="shared" si="125"/>
        <v>41984.876990740748</v>
      </c>
      <c r="T1320" s="13">
        <f t="shared" si="126"/>
        <v>42014.876990740748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1"/>
        <v>0.15103448275862069</v>
      </c>
      <c r="P1321" s="4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3">
        <f t="shared" si="125"/>
        <v>41816.645428240743</v>
      </c>
      <c r="T1321" s="13">
        <f t="shared" si="126"/>
        <v>41831.5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1"/>
        <v>5.0299999999999997E-3</v>
      </c>
      <c r="P1322" s="4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3">
        <f t="shared" si="125"/>
        <v>42705.523680555554</v>
      </c>
      <c r="T1322" s="13">
        <f t="shared" si="126"/>
        <v>42734.791666666664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1"/>
        <v>1.3028138528138528E-2</v>
      </c>
      <c r="P1323" s="4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3">
        <f t="shared" si="125"/>
        <v>42697.582604166666</v>
      </c>
      <c r="T1323" s="13">
        <f t="shared" si="126"/>
        <v>42727.582604166666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1"/>
        <v>3.0285714285714286E-3</v>
      </c>
      <c r="P1324" s="4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3">
        <f t="shared" si="125"/>
        <v>42115.48987268519</v>
      </c>
      <c r="T1324" s="13">
        <f t="shared" si="126"/>
        <v>42145.48987268519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1"/>
        <v>8.8800000000000004E-2</v>
      </c>
      <c r="P1325" s="4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3">
        <f t="shared" si="125"/>
        <v>42451.531782407408</v>
      </c>
      <c r="T1325" s="13">
        <f t="shared" si="126"/>
        <v>42486.121527777781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1"/>
        <v>9.8400000000000001E-2</v>
      </c>
      <c r="P1326" s="4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3">
        <f t="shared" si="125"/>
        <v>42626.467037037037</v>
      </c>
      <c r="T1326" s="13">
        <f t="shared" si="126"/>
        <v>42656.467037037037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1"/>
        <v>2.4299999999999999E-2</v>
      </c>
      <c r="P1327" s="4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3">
        <f t="shared" si="125"/>
        <v>42703.919386574074</v>
      </c>
      <c r="T1327" s="13">
        <f t="shared" si="126"/>
        <v>42733.919386574074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1"/>
        <v>1.1299999999999999E-2</v>
      </c>
      <c r="P1328" s="4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3">
        <f t="shared" si="125"/>
        <v>41974.62532407407</v>
      </c>
      <c r="T1328" s="13">
        <f t="shared" si="126"/>
        <v>42019.62532407407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1"/>
        <v>3.5520833333333335E-2</v>
      </c>
      <c r="P1329" s="4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3">
        <f t="shared" si="125"/>
        <v>42123.511979166673</v>
      </c>
      <c r="T1329" s="13">
        <f t="shared" si="126"/>
        <v>42153.511979166673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1"/>
        <v>2.3306666666666667E-2</v>
      </c>
      <c r="P1330" s="4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3">
        <f t="shared" si="125"/>
        <v>42612.476087962968</v>
      </c>
      <c r="T1330" s="13">
        <f t="shared" si="126"/>
        <v>42657.476087962968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1"/>
        <v>8.1600000000000006E-3</v>
      </c>
      <c r="P1331" s="4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3">
        <f t="shared" si="125"/>
        <v>41935.054918981485</v>
      </c>
      <c r="T1331" s="13">
        <f t="shared" si="126"/>
        <v>41975.096585648149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1"/>
        <v>0.22494285714285714</v>
      </c>
      <c r="P1332" s="4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3">
        <f t="shared" si="125"/>
        <v>42522.11005787037</v>
      </c>
      <c r="T1332" s="13">
        <f t="shared" si="126"/>
        <v>42553.000000000007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1"/>
        <v>1.3668E-2</v>
      </c>
      <c r="P1333" s="4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3">
        <f t="shared" si="125"/>
        <v>42569.337430555555</v>
      </c>
      <c r="T1333" s="13">
        <f t="shared" si="126"/>
        <v>42599.337430555555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1"/>
        <v>0</v>
      </c>
      <c r="P1334" s="4" t="str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13">
        <f t="shared" si="125"/>
        <v>42731.893611111118</v>
      </c>
      <c r="T1334" s="13">
        <f t="shared" si="126"/>
        <v>42761.893611111118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1"/>
        <v>0</v>
      </c>
      <c r="P1335" s="4" t="str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13">
        <f t="shared" si="125"/>
        <v>41805.940104166672</v>
      </c>
      <c r="T1335" s="13">
        <f t="shared" si="126"/>
        <v>41835.940104166672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1"/>
        <v>0.10754135338345865</v>
      </c>
      <c r="P1336" s="4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3">
        <f t="shared" si="125"/>
        <v>42410.607488425929</v>
      </c>
      <c r="T1336" s="13">
        <f t="shared" si="126"/>
        <v>42440.607488425929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1"/>
        <v>0.1976</v>
      </c>
      <c r="P1337" s="4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3">
        <f t="shared" si="125"/>
        <v>42313.769699074073</v>
      </c>
      <c r="T1337" s="13">
        <f t="shared" si="126"/>
        <v>42343.769699074073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1"/>
        <v>0.84946999999999995</v>
      </c>
      <c r="P1338" s="4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3">
        <f t="shared" si="125"/>
        <v>41955.69708333334</v>
      </c>
      <c r="T1338" s="13">
        <f t="shared" si="126"/>
        <v>41990.69708333334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1"/>
        <v>0.49381999999999998</v>
      </c>
      <c r="P1339" s="4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3">
        <f t="shared" si="125"/>
        <v>42767.410636574081</v>
      </c>
      <c r="T1339" s="13">
        <f t="shared" si="126"/>
        <v>42797.410636574081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1"/>
        <v>3.3033333333333331E-2</v>
      </c>
      <c r="P1340" s="4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3">
        <f t="shared" si="125"/>
        <v>42188.636956018519</v>
      </c>
      <c r="T1340" s="13">
        <f t="shared" si="126"/>
        <v>42218.636956018519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1"/>
        <v>6.6339999999999996E-2</v>
      </c>
      <c r="P1341" s="4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3">
        <f t="shared" si="125"/>
        <v>41936.480497685188</v>
      </c>
      <c r="T1341" s="13">
        <f t="shared" si="126"/>
        <v>41981.522164351853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1"/>
        <v>0</v>
      </c>
      <c r="P1342" s="4" t="str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13">
        <f t="shared" si="125"/>
        <v>41836.428854166668</v>
      </c>
      <c r="T1342" s="13">
        <f t="shared" si="126"/>
        <v>41866.428854166668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1"/>
        <v>0.7036</v>
      </c>
      <c r="P1343" s="4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3">
        <f t="shared" si="125"/>
        <v>42612.457372685189</v>
      </c>
      <c r="T1343" s="13">
        <f t="shared" si="126"/>
        <v>42644.457372685189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1"/>
        <v>2E-3</v>
      </c>
      <c r="P1344" s="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5"/>
        <v>42172.64975694444</v>
      </c>
      <c r="T1344" s="13">
        <f t="shared" si="126"/>
        <v>42202.64975694444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1"/>
        <v>1.02298</v>
      </c>
      <c r="P1345" s="4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3">
        <f t="shared" si="125"/>
        <v>42542.359756944446</v>
      </c>
      <c r="T1345" s="13">
        <f t="shared" si="126"/>
        <v>42600.999305555561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1"/>
        <v>3.7773333333333334</v>
      </c>
      <c r="P1346" s="4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3">
        <f t="shared" si="125"/>
        <v>42522.623136574075</v>
      </c>
      <c r="T1346" s="13">
        <f t="shared" si="126"/>
        <v>42551.623136574075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7">E1347/D1347</f>
        <v>1.25</v>
      </c>
      <c r="P1347" s="4">
        <f t="shared" ref="P1347:P1410" si="128">IF(L1347=0, "0", E1347/L1347)</f>
        <v>53.571428571428569</v>
      </c>
      <c r="Q1347" t="str">
        <f t="shared" ref="Q1347:Q1410" si="129">LEFT(N1347, FIND("/", N1347)-1)</f>
        <v>publishing</v>
      </c>
      <c r="R1347" t="str">
        <f t="shared" ref="R1347:R1410" si="130">RIGHT(N1347, LEN(N1347)-FIND("/", N1347))</f>
        <v>nonfiction</v>
      </c>
      <c r="S1347" s="13">
        <f t="shared" ref="S1347:S1410" si="131">(((J1347/60)/60)/24)+DATE(1970,1,1)+(-4/24)</f>
        <v>41799.647673611114</v>
      </c>
      <c r="T1347" s="13">
        <f t="shared" ref="T1347:T1410" si="132">(((I1347/60)/60)/24)+DATE(1970,1,1)+(-4/24)</f>
        <v>41834.647673611114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7"/>
        <v>1.473265306122449</v>
      </c>
      <c r="P1348" s="4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3">
        <f t="shared" si="131"/>
        <v>41421.909155092595</v>
      </c>
      <c r="T1348" s="13">
        <f t="shared" si="132"/>
        <v>41451.909155092595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7"/>
        <v>1.022</v>
      </c>
      <c r="P1349" s="4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3">
        <f t="shared" si="131"/>
        <v>42040.471354166664</v>
      </c>
      <c r="T1349" s="13">
        <f t="shared" si="132"/>
        <v>42070.471354166664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7"/>
        <v>1.018723404255319</v>
      </c>
      <c r="P1350" s="4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3">
        <f t="shared" si="131"/>
        <v>41963.339502314811</v>
      </c>
      <c r="T1350" s="13">
        <f t="shared" si="132"/>
        <v>41991.339502314811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7"/>
        <v>2.0419999999999998</v>
      </c>
      <c r="P1351" s="4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3">
        <f t="shared" si="131"/>
        <v>42317.165914351855</v>
      </c>
      <c r="T1351" s="13">
        <f t="shared" si="132"/>
        <v>42354.124305555561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7"/>
        <v>1.0405</v>
      </c>
      <c r="P1352" s="4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3">
        <f t="shared" si="131"/>
        <v>42333.846458333333</v>
      </c>
      <c r="T1352" s="13">
        <f t="shared" si="132"/>
        <v>42363.846458333333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7"/>
        <v>1.0126500000000001</v>
      </c>
      <c r="P1353" s="4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3">
        <f t="shared" si="131"/>
        <v>42382.573425925926</v>
      </c>
      <c r="T1353" s="13">
        <f t="shared" si="132"/>
        <v>42412.573425925926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7"/>
        <v>1.3613999999999999</v>
      </c>
      <c r="P1354" s="4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3">
        <f t="shared" si="131"/>
        <v>42200.411643518521</v>
      </c>
      <c r="T1354" s="13">
        <f t="shared" si="132"/>
        <v>42251.999305555561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7"/>
        <v>1.3360000000000001</v>
      </c>
      <c r="P1355" s="4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3">
        <f t="shared" si="131"/>
        <v>41308.951250000006</v>
      </c>
      <c r="T1355" s="13">
        <f t="shared" si="132"/>
        <v>41343.833333333336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7"/>
        <v>1.3025</v>
      </c>
      <c r="P1356" s="4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3">
        <f t="shared" si="131"/>
        <v>42502.640960648154</v>
      </c>
      <c r="T1356" s="13">
        <f t="shared" si="132"/>
        <v>42532.640960648154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7"/>
        <v>1.2267999999999999</v>
      </c>
      <c r="P1357" s="4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3">
        <f t="shared" si="131"/>
        <v>41213.088020833333</v>
      </c>
      <c r="T1357" s="13">
        <f t="shared" si="132"/>
        <v>41243.25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7"/>
        <v>1.8281058823529412</v>
      </c>
      <c r="P1358" s="4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3">
        <f t="shared" si="131"/>
        <v>41429.872222222228</v>
      </c>
      <c r="T1358" s="13">
        <f t="shared" si="132"/>
        <v>41459.872222222228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7"/>
        <v>1.2529999999999999</v>
      </c>
      <c r="P1359" s="4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3">
        <f t="shared" si="131"/>
        <v>41304.795567129629</v>
      </c>
      <c r="T1359" s="13">
        <f t="shared" si="132"/>
        <v>41334.082638888889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7"/>
        <v>1.1166666666666667</v>
      </c>
      <c r="P1360" s="4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3">
        <f t="shared" si="131"/>
        <v>40689.40420138889</v>
      </c>
      <c r="T1360" s="13">
        <f t="shared" si="132"/>
        <v>40719.40420138889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7"/>
        <v>1.1575757575757575</v>
      </c>
      <c r="P1361" s="4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3">
        <f t="shared" si="131"/>
        <v>40668.648032407407</v>
      </c>
      <c r="T1361" s="13">
        <f t="shared" si="132"/>
        <v>40730.648032407407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7"/>
        <v>1.732</v>
      </c>
      <c r="P1362" s="4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3">
        <f t="shared" si="131"/>
        <v>41095.734027777777</v>
      </c>
      <c r="T1362" s="13">
        <f t="shared" si="132"/>
        <v>41123.734027777777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7"/>
        <v>1.2598333333333334</v>
      </c>
      <c r="P1363" s="4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3">
        <f t="shared" si="131"/>
        <v>41781.550601851857</v>
      </c>
      <c r="T1363" s="13">
        <f t="shared" si="132"/>
        <v>41811.550601851857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7"/>
        <v>1.091</v>
      </c>
      <c r="P1364" s="4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3">
        <f t="shared" si="131"/>
        <v>41464.76771990741</v>
      </c>
      <c r="T1364" s="13">
        <f t="shared" si="132"/>
        <v>41524.76771990741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7"/>
        <v>1</v>
      </c>
      <c r="P1365" s="4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31"/>
        <v>42396.677395833336</v>
      </c>
      <c r="T1365" s="13">
        <f t="shared" si="132"/>
        <v>42415.165972222225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7"/>
        <v>1.1864285714285714</v>
      </c>
      <c r="P1366" s="4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3">
        <f t="shared" si="131"/>
        <v>41951.529004629629</v>
      </c>
      <c r="T1366" s="13">
        <f t="shared" si="132"/>
        <v>42011.529004629636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7"/>
        <v>1.0026666666666666</v>
      </c>
      <c r="P1367" s="4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3">
        <f t="shared" si="131"/>
        <v>42049.566574074073</v>
      </c>
      <c r="T1367" s="13">
        <f t="shared" si="132"/>
        <v>42079.524907407409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7"/>
        <v>1.2648920000000001</v>
      </c>
      <c r="P1368" s="4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3">
        <f t="shared" si="131"/>
        <v>41924.829432870371</v>
      </c>
      <c r="T1368" s="13">
        <f t="shared" si="132"/>
        <v>41969.871099537042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7"/>
        <v>1.1426000000000001</v>
      </c>
      <c r="P1369" s="4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3">
        <f t="shared" si="131"/>
        <v>42291.836226851854</v>
      </c>
      <c r="T1369" s="13">
        <f t="shared" si="132"/>
        <v>42321.877893518518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7"/>
        <v>1.107</v>
      </c>
      <c r="P1370" s="4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3">
        <f t="shared" si="131"/>
        <v>42146.024236111109</v>
      </c>
      <c r="T1370" s="13">
        <f t="shared" si="132"/>
        <v>42170.024236111109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7"/>
        <v>1.0534805315203954</v>
      </c>
      <c r="P1371" s="4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3">
        <f t="shared" si="131"/>
        <v>41710.427615740744</v>
      </c>
      <c r="T1371" s="13">
        <f t="shared" si="132"/>
        <v>41740.427615740744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7"/>
        <v>1.0366666666666666</v>
      </c>
      <c r="P1372" s="4">
        <f t="shared" si="128"/>
        <v>77.75</v>
      </c>
      <c r="Q1372" t="str">
        <f t="shared" si="129"/>
        <v>music</v>
      </c>
      <c r="R1372" t="str">
        <f t="shared" si="130"/>
        <v>rock</v>
      </c>
      <c r="S1372" s="13">
        <f t="shared" si="131"/>
        <v>41547.836689814816</v>
      </c>
      <c r="T1372" s="13">
        <f t="shared" si="132"/>
        <v>41562.836689814816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7"/>
        <v>1.0708672667523933</v>
      </c>
      <c r="P1373" s="4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3">
        <f t="shared" si="131"/>
        <v>42101.591921296298</v>
      </c>
      <c r="T1373" s="13">
        <f t="shared" si="132"/>
        <v>42131.591921296298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7"/>
        <v>1.24</v>
      </c>
      <c r="P1374" s="4">
        <f t="shared" si="128"/>
        <v>38.75</v>
      </c>
      <c r="Q1374" t="str">
        <f t="shared" si="129"/>
        <v>music</v>
      </c>
      <c r="R1374" t="str">
        <f t="shared" si="130"/>
        <v>rock</v>
      </c>
      <c r="S1374" s="13">
        <f t="shared" si="131"/>
        <v>41072.573287037041</v>
      </c>
      <c r="T1374" s="13">
        <f t="shared" si="132"/>
        <v>41102.573287037041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7"/>
        <v>1.0501</v>
      </c>
      <c r="P1375" s="4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3">
        <f t="shared" si="131"/>
        <v>42704.785104166665</v>
      </c>
      <c r="T1375" s="13">
        <f t="shared" si="132"/>
        <v>42734.785104166665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7"/>
        <v>1.8946666666666667</v>
      </c>
      <c r="P1376" s="4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3">
        <f t="shared" si="131"/>
        <v>42423.99523148148</v>
      </c>
      <c r="T1376" s="13">
        <f t="shared" si="132"/>
        <v>42453.953564814816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7"/>
        <v>1.7132499999999999</v>
      </c>
      <c r="P1377" s="4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3">
        <f t="shared" si="131"/>
        <v>42719.899525462963</v>
      </c>
      <c r="T1377" s="13">
        <f t="shared" si="132"/>
        <v>42749.899525462963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7"/>
        <v>2.5248648648648651</v>
      </c>
      <c r="P1378" s="4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3">
        <f t="shared" si="131"/>
        <v>42677.502384259256</v>
      </c>
      <c r="T1378" s="13">
        <f t="shared" si="132"/>
        <v>42707.544050925928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7"/>
        <v>1.1615384615384616</v>
      </c>
      <c r="P1379" s="4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3">
        <f t="shared" si="131"/>
        <v>42747.052893518521</v>
      </c>
      <c r="T1379" s="13">
        <f t="shared" si="132"/>
        <v>42769.007638888892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7"/>
        <v>2.0335000000000001</v>
      </c>
      <c r="P1380" s="4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3">
        <f t="shared" si="131"/>
        <v>42568.59270833333</v>
      </c>
      <c r="T1380" s="13">
        <f t="shared" si="132"/>
        <v>42583.59270833333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7"/>
        <v>1.1160000000000001</v>
      </c>
      <c r="P1381" s="4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3">
        <f t="shared" si="131"/>
        <v>42130.324953703712</v>
      </c>
      <c r="T1381" s="13">
        <f t="shared" si="132"/>
        <v>42160.324953703712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7"/>
        <v>4.24</v>
      </c>
      <c r="P1382" s="4">
        <f t="shared" si="128"/>
        <v>21.2</v>
      </c>
      <c r="Q1382" t="str">
        <f t="shared" si="129"/>
        <v>music</v>
      </c>
      <c r="R1382" t="str">
        <f t="shared" si="130"/>
        <v>rock</v>
      </c>
      <c r="S1382" s="13">
        <f t="shared" si="131"/>
        <v>42141.596134259256</v>
      </c>
      <c r="T1382" s="13">
        <f t="shared" si="132"/>
        <v>42163.916666666664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7"/>
        <v>1.071</v>
      </c>
      <c r="P1383" s="4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3">
        <f t="shared" si="131"/>
        <v>42703.047743055555</v>
      </c>
      <c r="T1383" s="13">
        <f t="shared" si="132"/>
        <v>42733.047743055555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7"/>
        <v>1.043625</v>
      </c>
      <c r="P1384" s="4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3">
        <f t="shared" si="131"/>
        <v>41370.633518518523</v>
      </c>
      <c r="T1384" s="13">
        <f t="shared" si="132"/>
        <v>41400.633518518523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7"/>
        <v>2.124090909090909</v>
      </c>
      <c r="P1385" s="4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3">
        <f t="shared" si="131"/>
        <v>42706.908310185187</v>
      </c>
      <c r="T1385" s="13">
        <f t="shared" si="132"/>
        <v>42726.908310185187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7"/>
        <v>1.2408571428571429</v>
      </c>
      <c r="P1386" s="4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3">
        <f t="shared" si="131"/>
        <v>42160.568541666667</v>
      </c>
      <c r="T1386" s="13">
        <f t="shared" si="132"/>
        <v>42190.568541666667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7"/>
        <v>1.10406125</v>
      </c>
      <c r="P1387" s="4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3">
        <f t="shared" si="131"/>
        <v>42433.522233796299</v>
      </c>
      <c r="T1387" s="13">
        <f t="shared" si="132"/>
        <v>42489.34097222222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7"/>
        <v>2.1875</v>
      </c>
      <c r="P1388" s="4">
        <f t="shared" si="128"/>
        <v>62.5</v>
      </c>
      <c r="Q1388" t="str">
        <f t="shared" si="129"/>
        <v>music</v>
      </c>
      <c r="R1388" t="str">
        <f t="shared" si="130"/>
        <v>rock</v>
      </c>
      <c r="S1388" s="13">
        <f t="shared" si="131"/>
        <v>42184.480196759258</v>
      </c>
      <c r="T1388" s="13">
        <f t="shared" si="132"/>
        <v>42214.480196759258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7"/>
        <v>1.36625</v>
      </c>
      <c r="P1389" s="4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3">
        <f t="shared" si="131"/>
        <v>42126.754571759266</v>
      </c>
      <c r="T1389" s="13">
        <f t="shared" si="132"/>
        <v>42158.020833333336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7"/>
        <v>1.348074</v>
      </c>
      <c r="P1390" s="4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3">
        <f t="shared" si="131"/>
        <v>42634.448113425933</v>
      </c>
      <c r="T1390" s="13">
        <f t="shared" si="132"/>
        <v>42660.509722222225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7"/>
        <v>1.454</v>
      </c>
      <c r="P1391" s="4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3">
        <f t="shared" si="131"/>
        <v>42565.314317129632</v>
      </c>
      <c r="T1391" s="13">
        <f t="shared" si="132"/>
        <v>42595.314317129632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7"/>
        <v>1.0910714285714285</v>
      </c>
      <c r="P1392" s="4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3">
        <f t="shared" si="131"/>
        <v>42087.636643518519</v>
      </c>
      <c r="T1392" s="13">
        <f t="shared" si="132"/>
        <v>42121.55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7"/>
        <v>1.1020000000000001</v>
      </c>
      <c r="P1393" s="4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3">
        <f t="shared" si="131"/>
        <v>42193.48400462963</v>
      </c>
      <c r="T1393" s="13">
        <f t="shared" si="132"/>
        <v>42238.040972222225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7"/>
        <v>1.1364000000000001</v>
      </c>
      <c r="P1394" s="4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3">
        <f t="shared" si="131"/>
        <v>42400.988263888888</v>
      </c>
      <c r="T1394" s="13">
        <f t="shared" si="132"/>
        <v>42431.988263888888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7"/>
        <v>1.0235000000000001</v>
      </c>
      <c r="P1395" s="4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3">
        <f t="shared" si="131"/>
        <v>42553.5153125</v>
      </c>
      <c r="T1395" s="13">
        <f t="shared" si="132"/>
        <v>42583.5153125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7"/>
        <v>1.2213333333333334</v>
      </c>
      <c r="P1396" s="4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3">
        <f t="shared" si="131"/>
        <v>42751.978310185186</v>
      </c>
      <c r="T1396" s="13">
        <f t="shared" si="132"/>
        <v>42794.958333333336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7"/>
        <v>1.1188571428571428</v>
      </c>
      <c r="P1397" s="4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3">
        <f t="shared" si="131"/>
        <v>42719.741678240745</v>
      </c>
      <c r="T1397" s="13">
        <f t="shared" si="132"/>
        <v>42749.741678240745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7"/>
        <v>1.073</v>
      </c>
      <c r="P1398" s="4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3">
        <f t="shared" si="131"/>
        <v>42018.831967592596</v>
      </c>
      <c r="T1398" s="13">
        <f t="shared" si="132"/>
        <v>42048.831967592596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7"/>
        <v>1.1385000000000001</v>
      </c>
      <c r="P1399" s="4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3">
        <f t="shared" si="131"/>
        <v>42640.751273148147</v>
      </c>
      <c r="T1399" s="13">
        <f t="shared" si="132"/>
        <v>42670.72152777778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7"/>
        <v>1.0968181818181819</v>
      </c>
      <c r="P1400" s="4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3">
        <f t="shared" si="131"/>
        <v>42526.707569444443</v>
      </c>
      <c r="T1400" s="13">
        <f t="shared" si="132"/>
        <v>42556.707569444443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7"/>
        <v>1.2614444444444444</v>
      </c>
      <c r="P1401" s="4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3">
        <f t="shared" si="131"/>
        <v>41888.837650462963</v>
      </c>
      <c r="T1401" s="13">
        <f t="shared" si="132"/>
        <v>41918.837650462963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7"/>
        <v>1.6742857142857144</v>
      </c>
      <c r="P1402" s="4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3">
        <f t="shared" si="131"/>
        <v>42498.174456018525</v>
      </c>
      <c r="T1402" s="13">
        <f t="shared" si="132"/>
        <v>42533.062500000007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7"/>
        <v>4.9652000000000003</v>
      </c>
      <c r="P1403" s="4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3">
        <f t="shared" si="131"/>
        <v>41399.829560185186</v>
      </c>
      <c r="T1403" s="13">
        <f t="shared" si="132"/>
        <v>41420.829560185186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7"/>
        <v>1.0915999999999999</v>
      </c>
      <c r="P1404" s="4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3">
        <f t="shared" si="131"/>
        <v>42064.886701388888</v>
      </c>
      <c r="T1404" s="13">
        <f t="shared" si="132"/>
        <v>42124.845034722232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7"/>
        <v>1.0257499999999999</v>
      </c>
      <c r="P1405" s="4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3">
        <f t="shared" si="131"/>
        <v>41450.896238425928</v>
      </c>
      <c r="T1405" s="13">
        <f t="shared" si="132"/>
        <v>41480.896238425928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7"/>
        <v>1.6620689655172414E-2</v>
      </c>
      <c r="P1406" s="4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3">
        <f t="shared" si="131"/>
        <v>42032.343576388892</v>
      </c>
      <c r="T1406" s="13">
        <f t="shared" si="132"/>
        <v>42057.343576388892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7"/>
        <v>4.1999999999999997E-3</v>
      </c>
      <c r="P1407" s="4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3">
        <f t="shared" si="131"/>
        <v>41941.513900462967</v>
      </c>
      <c r="T1407" s="13">
        <f t="shared" si="132"/>
        <v>41971.555567129632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7"/>
        <v>1.25E-3</v>
      </c>
      <c r="P1408" s="4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31"/>
        <v>42297.266284722224</v>
      </c>
      <c r="T1408" s="13">
        <f t="shared" si="132"/>
        <v>42350.250000000007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7"/>
        <v>5.0000000000000001E-3</v>
      </c>
      <c r="P1409" s="4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3">
        <f t="shared" si="131"/>
        <v>41838.370115740741</v>
      </c>
      <c r="T1409" s="13">
        <f t="shared" si="132"/>
        <v>41863.370115740741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7"/>
        <v>7.1999999999999995E-2</v>
      </c>
      <c r="P1410" s="4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si="131"/>
        <v>42291.705509259256</v>
      </c>
      <c r="T1410" s="13">
        <f t="shared" si="132"/>
        <v>42321.747175925928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3">E1411/D1411</f>
        <v>0</v>
      </c>
      <c r="P1411" s="4" t="str">
        <f t="shared" ref="P1411:P1474" si="134">IF(L1411=0, "0", E1411/L1411)</f>
        <v>0</v>
      </c>
      <c r="Q1411" t="str">
        <f t="shared" ref="Q1411:Q1474" si="135">LEFT(N1411, FIND("/", N1411)-1)</f>
        <v>publishing</v>
      </c>
      <c r="R1411" t="str">
        <f t="shared" ref="R1411:R1474" si="136">RIGHT(N1411, LEN(N1411)-FIND("/", N1411))</f>
        <v>translations</v>
      </c>
      <c r="S1411" s="13">
        <f t="shared" ref="S1411:S1474" si="137">(((J1411/60)/60)/24)+DATE(1970,1,1)+(-4/24)</f>
        <v>41944.966840277782</v>
      </c>
      <c r="T1411" s="13">
        <f t="shared" ref="T1411:T1474" si="138">(((I1411/60)/60)/24)+DATE(1970,1,1)+(-4/24)</f>
        <v>42005.008506944447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3"/>
        <v>1.6666666666666666E-4</v>
      </c>
      <c r="P1412" s="4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si="137"/>
        <v>42479.15185185185</v>
      </c>
      <c r="T1412" s="13">
        <f t="shared" si="138"/>
        <v>42524.15185185185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3"/>
        <v>2.3333333333333335E-3</v>
      </c>
      <c r="P1413" s="4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3">
        <f t="shared" si="137"/>
        <v>42012.892361111117</v>
      </c>
      <c r="T1413" s="13">
        <f t="shared" si="138"/>
        <v>42040.892361111117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3"/>
        <v>4.5714285714285714E-2</v>
      </c>
      <c r="P1414" s="4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3">
        <f t="shared" si="137"/>
        <v>41946.896979166668</v>
      </c>
      <c r="T1414" s="13">
        <f t="shared" si="138"/>
        <v>41976.896979166668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3"/>
        <v>0.05</v>
      </c>
      <c r="P1415" s="4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7"/>
        <v>42360.270486111112</v>
      </c>
      <c r="T1415" s="13">
        <f t="shared" si="138"/>
        <v>42420.270486111112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3"/>
        <v>2E-3</v>
      </c>
      <c r="P1416" s="4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7"/>
        <v>42708.086423611116</v>
      </c>
      <c r="T1416" s="13">
        <f t="shared" si="138"/>
        <v>42738.086423611116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3"/>
        <v>0.18181818181818182</v>
      </c>
      <c r="P1417" s="4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3">
        <f t="shared" si="137"/>
        <v>42192.509155092594</v>
      </c>
      <c r="T1417" s="13">
        <f t="shared" si="138"/>
        <v>42232.509155092594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3"/>
        <v>0</v>
      </c>
      <c r="P1418" s="4" t="str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13">
        <f t="shared" si="137"/>
        <v>42299.759479166671</v>
      </c>
      <c r="T1418" s="13">
        <f t="shared" si="138"/>
        <v>42329.801145833335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3"/>
        <v>1.2222222222222223E-2</v>
      </c>
      <c r="P1419" s="4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3">
        <f t="shared" si="137"/>
        <v>42231.983495370376</v>
      </c>
      <c r="T1419" s="13">
        <f t="shared" si="138"/>
        <v>42262.299305555563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3"/>
        <v>2E-3</v>
      </c>
      <c r="P1420" s="4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7"/>
        <v>42395.28974537037</v>
      </c>
      <c r="T1420" s="13">
        <f t="shared" si="138"/>
        <v>42425.28974537037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3"/>
        <v>7.0634920634920634E-2</v>
      </c>
      <c r="P1421" s="4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3">
        <f t="shared" si="137"/>
        <v>42622.289571759262</v>
      </c>
      <c r="T1421" s="13">
        <f t="shared" si="138"/>
        <v>42652.289571759262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3"/>
        <v>2.7272727272727271E-2</v>
      </c>
      <c r="P1422" s="4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7"/>
        <v>42524.500995370377</v>
      </c>
      <c r="T1422" s="13">
        <f t="shared" si="138"/>
        <v>42549.500995370377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3"/>
        <v>1E-3</v>
      </c>
      <c r="P1423" s="4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7"/>
        <v>42013.74894675926</v>
      </c>
      <c r="T1423" s="13">
        <f t="shared" si="138"/>
        <v>42043.74894675926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3"/>
        <v>1.0399999999999999E-3</v>
      </c>
      <c r="P1424" s="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7"/>
        <v>42604.072962962964</v>
      </c>
      <c r="T1424" s="13">
        <f t="shared" si="138"/>
        <v>42634.072962962964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3"/>
        <v>3.3333333333333335E-3</v>
      </c>
      <c r="P1425" s="4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7"/>
        <v>42340.193645833337</v>
      </c>
      <c r="T1425" s="13">
        <f t="shared" si="138"/>
        <v>42370.193645833337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3"/>
        <v>0.2036</v>
      </c>
      <c r="P1426" s="4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3">
        <f t="shared" si="137"/>
        <v>42676.550949074073</v>
      </c>
      <c r="T1426" s="13">
        <f t="shared" si="138"/>
        <v>42689.592615740745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3"/>
        <v>0</v>
      </c>
      <c r="P1427" s="4" t="str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13">
        <f t="shared" si="137"/>
        <v>42092.964803240742</v>
      </c>
      <c r="T1427" s="13">
        <f t="shared" si="138"/>
        <v>42122.964803240742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3"/>
        <v>0</v>
      </c>
      <c r="P1428" s="4" t="str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13">
        <f t="shared" si="137"/>
        <v>42180.223611111112</v>
      </c>
      <c r="T1428" s="13">
        <f t="shared" si="138"/>
        <v>42240.223611111112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3"/>
        <v>8.3799999999999999E-2</v>
      </c>
      <c r="P1429" s="4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3">
        <f t="shared" si="137"/>
        <v>42601.685011574074</v>
      </c>
      <c r="T1429" s="13">
        <f t="shared" si="138"/>
        <v>42631.685011574074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3"/>
        <v>4.4999999999999998E-2</v>
      </c>
      <c r="P1430" s="4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7"/>
        <v>42432.213159722225</v>
      </c>
      <c r="T1430" s="13">
        <f t="shared" si="138"/>
        <v>42462.171493055554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3"/>
        <v>0</v>
      </c>
      <c r="P1431" s="4" t="str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13">
        <f t="shared" si="137"/>
        <v>42073.894004629627</v>
      </c>
      <c r="T1431" s="13">
        <f t="shared" si="138"/>
        <v>42103.894004629627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3"/>
        <v>8.0600000000000005E-2</v>
      </c>
      <c r="P1432" s="4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3">
        <f t="shared" si="137"/>
        <v>41961.646851851852</v>
      </c>
      <c r="T1432" s="13">
        <f t="shared" si="138"/>
        <v>41992.646851851852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3"/>
        <v>0.31947058823529412</v>
      </c>
      <c r="P1433" s="4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3">
        <f t="shared" si="137"/>
        <v>42304.044166666667</v>
      </c>
      <c r="T1433" s="13">
        <f t="shared" si="138"/>
        <v>42334.085833333338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3"/>
        <v>0</v>
      </c>
      <c r="P1434" s="4" t="str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13">
        <f t="shared" si="137"/>
        <v>42175.613750000004</v>
      </c>
      <c r="T1434" s="13">
        <f t="shared" si="138"/>
        <v>42205.613750000004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3"/>
        <v>6.7083333333333328E-2</v>
      </c>
      <c r="P1435" s="4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3">
        <f t="shared" si="137"/>
        <v>42673.459201388891</v>
      </c>
      <c r="T1435" s="13">
        <f t="shared" si="138"/>
        <v>42714.291666666664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3"/>
        <v>9.987804878048781E-2</v>
      </c>
      <c r="P1436" s="4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3">
        <f t="shared" si="137"/>
        <v>42142.600439814814</v>
      </c>
      <c r="T1436" s="13">
        <f t="shared" si="138"/>
        <v>42163.458333333336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3"/>
        <v>1E-3</v>
      </c>
      <c r="P1437" s="4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3">
        <f t="shared" si="137"/>
        <v>42258.613657407412</v>
      </c>
      <c r="T1437" s="13">
        <f t="shared" si="138"/>
        <v>42288.613657407412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3"/>
        <v>7.7000000000000002E-3</v>
      </c>
      <c r="P1438" s="4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3">
        <f t="shared" si="137"/>
        <v>42391.183530092596</v>
      </c>
      <c r="T1438" s="13">
        <f t="shared" si="138"/>
        <v>42421.183530092596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3"/>
        <v>0.26900000000000002</v>
      </c>
      <c r="P1439" s="4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3">
        <f t="shared" si="137"/>
        <v>41796.365034722221</v>
      </c>
      <c r="T1439" s="13">
        <f t="shared" si="138"/>
        <v>41833.040972222225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3"/>
        <v>0.03</v>
      </c>
      <c r="P1440" s="4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7"/>
        <v>42457.70484953704</v>
      </c>
      <c r="T1440" s="13">
        <f t="shared" si="138"/>
        <v>42487.413194444445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3"/>
        <v>6.6055045871559637E-2</v>
      </c>
      <c r="P1441" s="4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7"/>
        <v>42040.663206018515</v>
      </c>
      <c r="T1441" s="13">
        <f t="shared" si="138"/>
        <v>42070.663206018515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3"/>
        <v>7.6923076923076926E-5</v>
      </c>
      <c r="P1442" s="4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7"/>
        <v>42486.581747685188</v>
      </c>
      <c r="T1442" s="13">
        <f t="shared" si="138"/>
        <v>42516.581747685188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3"/>
        <v>1.1222222222222222E-2</v>
      </c>
      <c r="P1443" s="4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3">
        <f t="shared" si="137"/>
        <v>42198.599178240744</v>
      </c>
      <c r="T1443" s="13">
        <f t="shared" si="138"/>
        <v>42258.599178240744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3"/>
        <v>0</v>
      </c>
      <c r="P1444" s="4" t="str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13">
        <f t="shared" si="137"/>
        <v>42485.478680555556</v>
      </c>
      <c r="T1444" s="13">
        <f t="shared" si="138"/>
        <v>42515.478680555556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3"/>
        <v>0</v>
      </c>
      <c r="P1445" s="4" t="str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13">
        <f t="shared" si="137"/>
        <v>42707.759363425932</v>
      </c>
      <c r="T1445" s="13">
        <f t="shared" si="138"/>
        <v>42737.759363425932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3"/>
        <v>0</v>
      </c>
      <c r="P1446" s="4" t="str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13">
        <f t="shared" si="137"/>
        <v>42199.706736111119</v>
      </c>
      <c r="T1446" s="13">
        <f t="shared" si="138"/>
        <v>42259.706736111119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3"/>
        <v>0</v>
      </c>
      <c r="P1447" s="4" t="str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13">
        <f t="shared" si="137"/>
        <v>42139.375636574077</v>
      </c>
      <c r="T1447" s="13">
        <f t="shared" si="138"/>
        <v>42169.375636574077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3"/>
        <v>0</v>
      </c>
      <c r="P1448" s="4" t="str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13">
        <f t="shared" si="137"/>
        <v>42461.280995370376</v>
      </c>
      <c r="T1448" s="13">
        <f t="shared" si="138"/>
        <v>42481.280995370376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3"/>
        <v>1.4999999999999999E-4</v>
      </c>
      <c r="P1449" s="4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7"/>
        <v>42529.564050925932</v>
      </c>
      <c r="T1449" s="13">
        <f t="shared" si="138"/>
        <v>42559.564050925932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3"/>
        <v>0</v>
      </c>
      <c r="P1450" s="4" t="str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13">
        <f t="shared" si="137"/>
        <v>42115.769884259258</v>
      </c>
      <c r="T1450" s="13">
        <f t="shared" si="138"/>
        <v>42146.059027777781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3"/>
        <v>0</v>
      </c>
      <c r="P1451" s="4" t="str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13">
        <f t="shared" si="137"/>
        <v>42086.644733796296</v>
      </c>
      <c r="T1451" s="13">
        <f t="shared" si="138"/>
        <v>42134.644733796296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3"/>
        <v>1.0000000000000001E-5</v>
      </c>
      <c r="P1452" s="4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7"/>
        <v>42390.004594907405</v>
      </c>
      <c r="T1452" s="13">
        <f t="shared" si="138"/>
        <v>42420.004594907405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3"/>
        <v>1.0554089709762533E-4</v>
      </c>
      <c r="P1453" s="4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7"/>
        <v>41931.792349537041</v>
      </c>
      <c r="T1453" s="13">
        <f t="shared" si="138"/>
        <v>41961.834016203706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3"/>
        <v>0</v>
      </c>
      <c r="P1454" s="4" t="str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13">
        <f t="shared" si="137"/>
        <v>41818.536608796298</v>
      </c>
      <c r="T1454" s="13">
        <f t="shared" si="138"/>
        <v>41848.536608796298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3"/>
        <v>0</v>
      </c>
      <c r="P1455" s="4" t="str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13">
        <f t="shared" si="137"/>
        <v>42795.529479166667</v>
      </c>
      <c r="T1455" s="13">
        <f t="shared" si="138"/>
        <v>42840.487812500003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3"/>
        <v>8.5714285714285719E-3</v>
      </c>
      <c r="P1456" s="4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7"/>
        <v>42463.700000000004</v>
      </c>
      <c r="T1456" s="13">
        <f t="shared" si="138"/>
        <v>42484.749305555561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3"/>
        <v>0.105</v>
      </c>
      <c r="P1457" s="4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7"/>
        <v>41832.506018518521</v>
      </c>
      <c r="T1457" s="13">
        <f t="shared" si="138"/>
        <v>41887.402083333334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3"/>
        <v>2.9000000000000001E-2</v>
      </c>
      <c r="P1458" s="4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3">
        <f t="shared" si="137"/>
        <v>42708.501909722225</v>
      </c>
      <c r="T1458" s="13">
        <f t="shared" si="138"/>
        <v>42738.501909722225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3"/>
        <v>0</v>
      </c>
      <c r="P1459" s="4" t="str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13">
        <f t="shared" si="137"/>
        <v>42289.729675925926</v>
      </c>
      <c r="T1459" s="13">
        <f t="shared" si="138"/>
        <v>42319.771342592598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3"/>
        <v>0</v>
      </c>
      <c r="P1460" s="4" t="str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13">
        <f t="shared" si="137"/>
        <v>41831.538888888892</v>
      </c>
      <c r="T1460" s="13">
        <f t="shared" si="138"/>
        <v>41862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3"/>
        <v>0</v>
      </c>
      <c r="P1461" s="4" t="str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13">
        <f t="shared" si="137"/>
        <v>42312.038148148153</v>
      </c>
      <c r="T1461" s="13">
        <f t="shared" si="138"/>
        <v>42340.559027777781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3"/>
        <v>0</v>
      </c>
      <c r="P1462" s="4" t="str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13">
        <f t="shared" si="137"/>
        <v>41915.730300925927</v>
      </c>
      <c r="T1462" s="13">
        <f t="shared" si="138"/>
        <v>41973.822916666664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3"/>
        <v>1.012446</v>
      </c>
      <c r="P1463" s="4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3">
        <f t="shared" si="137"/>
        <v>41899.478634259263</v>
      </c>
      <c r="T1463" s="13">
        <f t="shared" si="138"/>
        <v>41932.833333333336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3"/>
        <v>1.085175</v>
      </c>
      <c r="P1464" s="4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3">
        <f t="shared" si="137"/>
        <v>41344.496192129634</v>
      </c>
      <c r="T1464" s="13">
        <f t="shared" si="138"/>
        <v>41374.496192129634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3"/>
        <v>1.4766666666666666</v>
      </c>
      <c r="P1465" s="4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3">
        <f t="shared" si="137"/>
        <v>41326.744652777779</v>
      </c>
      <c r="T1465" s="13">
        <f t="shared" si="138"/>
        <v>41371.702986111115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3"/>
        <v>1.6319999999999999</v>
      </c>
      <c r="P1466" s="4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3">
        <f t="shared" si="137"/>
        <v>41291.494884259264</v>
      </c>
      <c r="T1466" s="13">
        <f t="shared" si="138"/>
        <v>41321.494884259264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3"/>
        <v>4.5641449999999999</v>
      </c>
      <c r="P1467" s="4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3">
        <f t="shared" si="137"/>
        <v>40959.567731481482</v>
      </c>
      <c r="T1467" s="13">
        <f t="shared" si="138"/>
        <v>40989.958333333336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3"/>
        <v>1.0787731249999999</v>
      </c>
      <c r="P1468" s="4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3">
        <f t="shared" si="137"/>
        <v>42340.005393518521</v>
      </c>
      <c r="T1468" s="13">
        <f t="shared" si="138"/>
        <v>42381.041666666664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3"/>
        <v>1.1508</v>
      </c>
      <c r="P1469" s="4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3">
        <f t="shared" si="137"/>
        <v>40933.635243055556</v>
      </c>
      <c r="T1469" s="13">
        <f t="shared" si="138"/>
        <v>40993.593576388892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3"/>
        <v>1.0236842105263158</v>
      </c>
      <c r="P1470" s="4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3">
        <f t="shared" si="137"/>
        <v>40645.847789351858</v>
      </c>
      <c r="T1470" s="13">
        <f t="shared" si="138"/>
        <v>40705.847789351858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3"/>
        <v>1.0842485875706214</v>
      </c>
      <c r="P1471" s="4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3">
        <f t="shared" si="137"/>
        <v>41290.431817129633</v>
      </c>
      <c r="T1471" s="13">
        <f t="shared" si="138"/>
        <v>41320.431817129633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3"/>
        <v>1.2513333333333334</v>
      </c>
      <c r="P1472" s="4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3">
        <f t="shared" si="137"/>
        <v>41250.660451388889</v>
      </c>
      <c r="T1472" s="13">
        <f t="shared" si="138"/>
        <v>41271.660451388889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3"/>
        <v>1.03840625</v>
      </c>
      <c r="P1473" s="4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3">
        <f t="shared" si="137"/>
        <v>42073.790902777779</v>
      </c>
      <c r="T1473" s="13">
        <f t="shared" si="138"/>
        <v>42103.790902777779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3"/>
        <v>1.3870400000000001</v>
      </c>
      <c r="P1474" s="4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3">
        <f t="shared" si="137"/>
        <v>41533.376192129632</v>
      </c>
      <c r="T1474" s="13">
        <f t="shared" si="138"/>
        <v>41563.376192129632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9">E1475/D1475</f>
        <v>1.20516</v>
      </c>
      <c r="P1475" s="4">
        <f t="shared" ref="P1475:P1538" si="140">IF(L1475=0, "0", E1475/L1475)</f>
        <v>38.462553191489363</v>
      </c>
      <c r="Q1475" t="str">
        <f t="shared" ref="Q1475:Q1538" si="141">LEFT(N1475, FIND("/", N1475)-1)</f>
        <v>publishing</v>
      </c>
      <c r="R1475" t="str">
        <f t="shared" ref="R1475:R1538" si="142">RIGHT(N1475, LEN(N1475)-FIND("/", N1475))</f>
        <v>radio &amp; podcasts</v>
      </c>
      <c r="S1475" s="13">
        <f t="shared" ref="S1475:S1538" si="143">(((J1475/60)/60)/24)+DATE(1970,1,1)+(-4/24)</f>
        <v>40939.812951388893</v>
      </c>
      <c r="T1475" s="13">
        <f t="shared" ref="T1475:T1538" si="144">(((I1475/60)/60)/24)+DATE(1970,1,1)+(-4/24)</f>
        <v>40969.812951388893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9"/>
        <v>1.1226666666666667</v>
      </c>
      <c r="P1476" s="4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3">
        <f t="shared" si="143"/>
        <v>41500.561249999999</v>
      </c>
      <c r="T1476" s="13">
        <f t="shared" si="144"/>
        <v>41530.561249999999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9"/>
        <v>1.8866966666666667</v>
      </c>
      <c r="P1477" s="4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3">
        <f t="shared" si="143"/>
        <v>41960.556284722225</v>
      </c>
      <c r="T1477" s="13">
        <f t="shared" si="144"/>
        <v>41993.040972222225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9"/>
        <v>6.6155466666666669</v>
      </c>
      <c r="P1478" s="4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3">
        <f t="shared" si="143"/>
        <v>40765.875254629631</v>
      </c>
      <c r="T1478" s="13">
        <f t="shared" si="144"/>
        <v>40795.875254629631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9"/>
        <v>1.1131</v>
      </c>
      <c r="P1479" s="4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3">
        <f t="shared" si="143"/>
        <v>40840.449120370373</v>
      </c>
      <c r="T1479" s="13">
        <f t="shared" si="144"/>
        <v>40899.958333333336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9"/>
        <v>11.8161422</v>
      </c>
      <c r="P1480" s="4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3">
        <f t="shared" si="143"/>
        <v>41394.705011574079</v>
      </c>
      <c r="T1480" s="13">
        <f t="shared" si="144"/>
        <v>41408.705011574079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9"/>
        <v>1.37375</v>
      </c>
      <c r="P1481" s="4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3">
        <f t="shared" si="143"/>
        <v>41754.578576388893</v>
      </c>
      <c r="T1481" s="13">
        <f t="shared" si="144"/>
        <v>41768.999305555561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9"/>
        <v>1.170404</v>
      </c>
      <c r="P1482" s="4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3">
        <f t="shared" si="143"/>
        <v>41464.76734953704</v>
      </c>
      <c r="T1482" s="13">
        <f t="shared" si="144"/>
        <v>41481.541666666672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9"/>
        <v>2.1000000000000001E-2</v>
      </c>
      <c r="P1483" s="4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3">
        <f t="shared" si="143"/>
        <v>41550.756307870375</v>
      </c>
      <c r="T1483" s="13">
        <f t="shared" si="144"/>
        <v>41580.756307870375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9"/>
        <v>1E-3</v>
      </c>
      <c r="P1484" s="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43"/>
        <v>41136.691388888896</v>
      </c>
      <c r="T1484" s="13">
        <f t="shared" si="144"/>
        <v>41159.160416666666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9"/>
        <v>7.1428571428571426E-3</v>
      </c>
      <c r="P1485" s="4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43"/>
        <v>42548.026331018518</v>
      </c>
      <c r="T1485" s="13">
        <f t="shared" si="144"/>
        <v>42573.026331018518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9"/>
        <v>0</v>
      </c>
      <c r="P1486" s="4" t="str">
        <f t="shared" si="140"/>
        <v>0</v>
      </c>
      <c r="Q1486" t="str">
        <f t="shared" si="141"/>
        <v>publishing</v>
      </c>
      <c r="R1486" t="str">
        <f t="shared" si="142"/>
        <v>fiction</v>
      </c>
      <c r="S1486" s="13">
        <f t="shared" si="143"/>
        <v>41053.03429398148</v>
      </c>
      <c r="T1486" s="13">
        <f t="shared" si="144"/>
        <v>41111.452083333337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9"/>
        <v>2.2388059701492536E-2</v>
      </c>
      <c r="P1487" s="4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43"/>
        <v>42130.629317129635</v>
      </c>
      <c r="T1487" s="13">
        <f t="shared" si="144"/>
        <v>42175.629317129635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9"/>
        <v>2.3999999999999998E-3</v>
      </c>
      <c r="P1488" s="4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43"/>
        <v>42032.001863425925</v>
      </c>
      <c r="T1488" s="13">
        <f t="shared" si="144"/>
        <v>42062.001863425925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9"/>
        <v>0</v>
      </c>
      <c r="P1489" s="4" t="str">
        <f t="shared" si="140"/>
        <v>0</v>
      </c>
      <c r="Q1489" t="str">
        <f t="shared" si="141"/>
        <v>publishing</v>
      </c>
      <c r="R1489" t="str">
        <f t="shared" si="142"/>
        <v>fiction</v>
      </c>
      <c r="S1489" s="13">
        <f t="shared" si="143"/>
        <v>42554.750821759262</v>
      </c>
      <c r="T1489" s="13">
        <f t="shared" si="144"/>
        <v>42584.750821759262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9"/>
        <v>2.4E-2</v>
      </c>
      <c r="P1490" s="4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43"/>
        <v>41614.396527777782</v>
      </c>
      <c r="T1490" s="13">
        <f t="shared" si="144"/>
        <v>41644.396527777782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9"/>
        <v>0</v>
      </c>
      <c r="P1491" s="4" t="str">
        <f t="shared" si="140"/>
        <v>0</v>
      </c>
      <c r="Q1491" t="str">
        <f t="shared" si="141"/>
        <v>publishing</v>
      </c>
      <c r="R1491" t="str">
        <f t="shared" si="142"/>
        <v>fiction</v>
      </c>
      <c r="S1491" s="13">
        <f t="shared" si="143"/>
        <v>41198.4450462963</v>
      </c>
      <c r="T1491" s="13">
        <f t="shared" si="144"/>
        <v>41228.486712962964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9"/>
        <v>0.30862068965517242</v>
      </c>
      <c r="P1492" s="4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3">
        <f t="shared" si="143"/>
        <v>41520.394375000003</v>
      </c>
      <c r="T1492" s="13">
        <f t="shared" si="144"/>
        <v>41549.394375000003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9"/>
        <v>8.3333333333333329E-2</v>
      </c>
      <c r="P1493" s="4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43"/>
        <v>41991.546793981484</v>
      </c>
      <c r="T1493" s="13">
        <f t="shared" si="144"/>
        <v>42050.484722222223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9"/>
        <v>7.4999999999999997E-3</v>
      </c>
      <c r="P1494" s="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43"/>
        <v>40682.718125000007</v>
      </c>
      <c r="T1494" s="13">
        <f t="shared" si="144"/>
        <v>40712.718125000007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9"/>
        <v>0</v>
      </c>
      <c r="P1495" s="4" t="str">
        <f t="shared" si="140"/>
        <v>0</v>
      </c>
      <c r="Q1495" t="str">
        <f t="shared" si="141"/>
        <v>publishing</v>
      </c>
      <c r="R1495" t="str">
        <f t="shared" si="142"/>
        <v>fiction</v>
      </c>
      <c r="S1495" s="13">
        <f t="shared" si="143"/>
        <v>41411.699942129635</v>
      </c>
      <c r="T1495" s="13">
        <f t="shared" si="144"/>
        <v>41441.699942129635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9"/>
        <v>8.8999999999999996E-2</v>
      </c>
      <c r="P1496" s="4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3">
        <f t="shared" si="143"/>
        <v>42067.555706018517</v>
      </c>
      <c r="T1496" s="13">
        <f t="shared" si="144"/>
        <v>42097.484722222223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9"/>
        <v>0</v>
      </c>
      <c r="P1497" s="4" t="str">
        <f t="shared" si="140"/>
        <v>0</v>
      </c>
      <c r="Q1497" t="str">
        <f t="shared" si="141"/>
        <v>publishing</v>
      </c>
      <c r="R1497" t="str">
        <f t="shared" si="142"/>
        <v>fiction</v>
      </c>
      <c r="S1497" s="13">
        <f t="shared" si="143"/>
        <v>40752.623043981483</v>
      </c>
      <c r="T1497" s="13">
        <f t="shared" si="144"/>
        <v>40782.623043981483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9"/>
        <v>0</v>
      </c>
      <c r="P1498" s="4" t="str">
        <f t="shared" si="140"/>
        <v>0</v>
      </c>
      <c r="Q1498" t="str">
        <f t="shared" si="141"/>
        <v>publishing</v>
      </c>
      <c r="R1498" t="str">
        <f t="shared" si="142"/>
        <v>fiction</v>
      </c>
      <c r="S1498" s="13">
        <f t="shared" si="143"/>
        <v>41838.308553240742</v>
      </c>
      <c r="T1498" s="13">
        <f t="shared" si="144"/>
        <v>41898.308553240742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9"/>
        <v>6.666666666666667E-5</v>
      </c>
      <c r="P1499" s="4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43"/>
        <v>41444.475949074076</v>
      </c>
      <c r="T1499" s="13">
        <f t="shared" si="144"/>
        <v>41486.654861111114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9"/>
        <v>1.9E-2</v>
      </c>
      <c r="P1500" s="4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43"/>
        <v>41840.816875000004</v>
      </c>
      <c r="T1500" s="13">
        <f t="shared" si="144"/>
        <v>41885.816875000004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9"/>
        <v>2.5000000000000001E-3</v>
      </c>
      <c r="P1501" s="4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43"/>
        <v>42526.840659722227</v>
      </c>
      <c r="T1501" s="13">
        <f t="shared" si="144"/>
        <v>42586.840659722227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9"/>
        <v>0.25035714285714283</v>
      </c>
      <c r="P1502" s="4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3">
        <f t="shared" si="143"/>
        <v>41365.737928240742</v>
      </c>
      <c r="T1502" s="13">
        <f t="shared" si="144"/>
        <v>41395.737928240742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9"/>
        <v>1.6633076923076924</v>
      </c>
      <c r="P1503" s="4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3">
        <f t="shared" si="143"/>
        <v>42163.416932870372</v>
      </c>
      <c r="T1503" s="13">
        <f t="shared" si="144"/>
        <v>42193.416932870372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9"/>
        <v>1.0144545454545455</v>
      </c>
      <c r="P1504" s="4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3">
        <f t="shared" si="143"/>
        <v>42426.375925925931</v>
      </c>
      <c r="T1504" s="13">
        <f t="shared" si="144"/>
        <v>42454.750000000007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9"/>
        <v>1.0789146666666667</v>
      </c>
      <c r="P1505" s="4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3">
        <f t="shared" si="143"/>
        <v>42606.180567129632</v>
      </c>
      <c r="T1505" s="13">
        <f t="shared" si="144"/>
        <v>42666.180567129632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9"/>
        <v>2.7793846153846156</v>
      </c>
      <c r="P1506" s="4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3">
        <f t="shared" si="143"/>
        <v>41772.491018518522</v>
      </c>
      <c r="T1506" s="13">
        <f t="shared" si="144"/>
        <v>41800.189583333333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9"/>
        <v>1.0358125</v>
      </c>
      <c r="P1507" s="4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3">
        <f t="shared" si="143"/>
        <v>42414.276655092595</v>
      </c>
      <c r="T1507" s="13">
        <f t="shared" si="144"/>
        <v>42451.667361111111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9"/>
        <v>1.1140000000000001</v>
      </c>
      <c r="P1508" s="4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3">
        <f t="shared" si="143"/>
        <v>41814.619259259263</v>
      </c>
      <c r="T1508" s="13">
        <f t="shared" si="144"/>
        <v>41844.619259259263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9"/>
        <v>2.15</v>
      </c>
      <c r="P1509" s="4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3">
        <f t="shared" si="143"/>
        <v>40254.283668981487</v>
      </c>
      <c r="T1509" s="13">
        <f t="shared" si="144"/>
        <v>40313.173611111117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9"/>
        <v>1.1076216216216217</v>
      </c>
      <c r="P1510" s="4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3">
        <f t="shared" si="143"/>
        <v>41786.447696759264</v>
      </c>
      <c r="T1510" s="13">
        <f t="shared" si="144"/>
        <v>41817.447696759264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9"/>
        <v>1.2364125714285714</v>
      </c>
      <c r="P1511" s="4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3">
        <f t="shared" si="143"/>
        <v>42751.366724537038</v>
      </c>
      <c r="T1511" s="13">
        <f t="shared" si="144"/>
        <v>42780.790972222225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9"/>
        <v>1.0103500000000001</v>
      </c>
      <c r="P1512" s="4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3">
        <f t="shared" si="143"/>
        <v>41809.218495370369</v>
      </c>
      <c r="T1512" s="13">
        <f t="shared" si="144"/>
        <v>41839.218495370369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9"/>
        <v>1.1179285714285714</v>
      </c>
      <c r="P1513" s="4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3">
        <f t="shared" si="143"/>
        <v>42296.416712962964</v>
      </c>
      <c r="T1513" s="13">
        <f t="shared" si="144"/>
        <v>42326.458379629628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9"/>
        <v>5.5877142857142861</v>
      </c>
      <c r="P1514" s="4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3">
        <f t="shared" si="143"/>
        <v>42741.517812500002</v>
      </c>
      <c r="T1514" s="13">
        <f t="shared" si="144"/>
        <v>42771.517812500002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9"/>
        <v>1.5001875</v>
      </c>
      <c r="P1515" s="4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3">
        <f t="shared" si="143"/>
        <v>41806.470671296302</v>
      </c>
      <c r="T1515" s="13">
        <f t="shared" si="144"/>
        <v>41836.470671296302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9"/>
        <v>1.0647599999999999</v>
      </c>
      <c r="P1516" s="4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3">
        <f t="shared" si="143"/>
        <v>42234.431018518524</v>
      </c>
      <c r="T1516" s="13">
        <f t="shared" si="144"/>
        <v>42274.431018518524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9"/>
        <v>1.57189</v>
      </c>
      <c r="P1517" s="4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3">
        <f t="shared" si="143"/>
        <v>42415.086770833332</v>
      </c>
      <c r="T1517" s="13">
        <f t="shared" si="144"/>
        <v>42445.045104166667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9"/>
        <v>1.0865882352941176</v>
      </c>
      <c r="P1518" s="4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3">
        <f t="shared" si="143"/>
        <v>42619.299675925933</v>
      </c>
      <c r="T1518" s="13">
        <f t="shared" si="144"/>
        <v>42649.416666666664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9"/>
        <v>1.6197999999999999</v>
      </c>
      <c r="P1519" s="4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3">
        <f t="shared" si="143"/>
        <v>41948.399918981486</v>
      </c>
      <c r="T1519" s="13">
        <f t="shared" si="144"/>
        <v>41979.083333333336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9"/>
        <v>2.0536666666666665</v>
      </c>
      <c r="P1520" s="4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3">
        <f t="shared" si="143"/>
        <v>41760.653379629635</v>
      </c>
      <c r="T1520" s="13">
        <f t="shared" si="144"/>
        <v>41790.653379629635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9"/>
        <v>1.033638888888889</v>
      </c>
      <c r="P1521" s="4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3">
        <f t="shared" si="143"/>
        <v>41782.575034722227</v>
      </c>
      <c r="T1521" s="13">
        <f t="shared" si="144"/>
        <v>41810.749305555561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9"/>
        <v>1.0347222222222223</v>
      </c>
      <c r="P1522" s="4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3">
        <f t="shared" si="143"/>
        <v>41955.691122685188</v>
      </c>
      <c r="T1522" s="13">
        <f t="shared" si="144"/>
        <v>41992.000000000007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9"/>
        <v>1.0681333333333334</v>
      </c>
      <c r="P1523" s="4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3">
        <f t="shared" si="143"/>
        <v>42493.00105324074</v>
      </c>
      <c r="T1523" s="13">
        <f t="shared" si="144"/>
        <v>42528.00105324074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9"/>
        <v>1.3896574712643677</v>
      </c>
      <c r="P1524" s="4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3">
        <f t="shared" si="143"/>
        <v>41899.663645833338</v>
      </c>
      <c r="T1524" s="13">
        <f t="shared" si="144"/>
        <v>41929.663645833338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9"/>
        <v>1.2484324324324325</v>
      </c>
      <c r="P1525" s="4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3">
        <f t="shared" si="143"/>
        <v>41964.584675925929</v>
      </c>
      <c r="T1525" s="13">
        <f t="shared" si="144"/>
        <v>41995.833333333336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9"/>
        <v>2.0699999999999998</v>
      </c>
      <c r="P1526" s="4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3">
        <f t="shared" si="143"/>
        <v>42756.334374999999</v>
      </c>
      <c r="T1526" s="13">
        <f t="shared" si="144"/>
        <v>42786.334374999999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9"/>
        <v>1.7400576923076922</v>
      </c>
      <c r="P1527" s="4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3">
        <f t="shared" si="143"/>
        <v>42570.536319444444</v>
      </c>
      <c r="T1527" s="13">
        <f t="shared" si="144"/>
        <v>42600.536319444444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9"/>
        <v>1.2032608695652174</v>
      </c>
      <c r="P1528" s="4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3">
        <f t="shared" si="143"/>
        <v>42339.109340277784</v>
      </c>
      <c r="T1528" s="13">
        <f t="shared" si="144"/>
        <v>42388.109340277784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9"/>
        <v>1.1044428571428573</v>
      </c>
      <c r="P1529" s="4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3">
        <f t="shared" si="143"/>
        <v>42780.433865740742</v>
      </c>
      <c r="T1529" s="13">
        <f t="shared" si="144"/>
        <v>42808.392199074071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9"/>
        <v>2.8156666666666665</v>
      </c>
      <c r="P1530" s="4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3">
        <f t="shared" si="143"/>
        <v>42736.566226851857</v>
      </c>
      <c r="T1530" s="13">
        <f t="shared" si="144"/>
        <v>42766.833333333336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9"/>
        <v>1.0067894736842105</v>
      </c>
      <c r="P1531" s="4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3">
        <f t="shared" si="143"/>
        <v>42052.462037037039</v>
      </c>
      <c r="T1531" s="13">
        <f t="shared" si="144"/>
        <v>42082.420370370375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9"/>
        <v>1.3482571428571428</v>
      </c>
      <c r="P1532" s="4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3">
        <f t="shared" si="143"/>
        <v>42275.600636574083</v>
      </c>
      <c r="T1532" s="13">
        <f t="shared" si="144"/>
        <v>42300.600636574083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9"/>
        <v>1.7595744680851064</v>
      </c>
      <c r="P1533" s="4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3">
        <f t="shared" si="143"/>
        <v>41941.635717592595</v>
      </c>
      <c r="T1533" s="13">
        <f t="shared" si="144"/>
        <v>41973.958333333336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9"/>
        <v>4.8402000000000003</v>
      </c>
      <c r="P1534" s="4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3">
        <f t="shared" si="143"/>
        <v>42391.308622685188</v>
      </c>
      <c r="T1534" s="13">
        <f t="shared" si="144"/>
        <v>42415.458333333336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9"/>
        <v>1.4514</v>
      </c>
      <c r="P1535" s="4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3">
        <f t="shared" si="143"/>
        <v>42442.835381944446</v>
      </c>
      <c r="T1535" s="13">
        <f t="shared" si="144"/>
        <v>42491.999305555561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9"/>
        <v>4.1773333333333333</v>
      </c>
      <c r="P1536" s="4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3">
        <f t="shared" si="143"/>
        <v>42221.507662037046</v>
      </c>
      <c r="T1536" s="13">
        <f t="shared" si="144"/>
        <v>42251.507662037046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9"/>
        <v>1.3242499999999999</v>
      </c>
      <c r="P1537" s="4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3">
        <f t="shared" si="143"/>
        <v>42484.662395833337</v>
      </c>
      <c r="T1537" s="13">
        <f t="shared" si="144"/>
        <v>42513.750000000007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9"/>
        <v>2.5030841666666666</v>
      </c>
      <c r="P1538" s="4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3">
        <f t="shared" si="143"/>
        <v>42213.63553240741</v>
      </c>
      <c r="T1538" s="13">
        <f t="shared" si="144"/>
        <v>42243.63553240741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5">E1539/D1539</f>
        <v>1.7989999999999999</v>
      </c>
      <c r="P1539" s="4">
        <f t="shared" ref="P1539:P1602" si="146">IF(L1539=0, "0", E1539/L1539)</f>
        <v>96.375</v>
      </c>
      <c r="Q1539" t="str">
        <f t="shared" ref="Q1539:Q1602" si="147">LEFT(N1539, FIND("/", N1539)-1)</f>
        <v>photography</v>
      </c>
      <c r="R1539" t="str">
        <f t="shared" ref="R1539:R1602" si="148">RIGHT(N1539, LEN(N1539)-FIND("/", N1539))</f>
        <v>photobooks</v>
      </c>
      <c r="S1539" s="13">
        <f t="shared" ref="S1539:S1602" si="149">(((J1539/60)/60)/24)+DATE(1970,1,1)+(-4/24)</f>
        <v>42552.148460648146</v>
      </c>
      <c r="T1539" s="13">
        <f t="shared" ref="T1539:T1602" si="150">(((I1539/60)/60)/24)+DATE(1970,1,1)+(-4/24)</f>
        <v>42588.583333333336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5"/>
        <v>1.0262857142857142</v>
      </c>
      <c r="P1540" s="4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3">
        <f t="shared" si="149"/>
        <v>41981.615393518521</v>
      </c>
      <c r="T1540" s="13">
        <f t="shared" si="150"/>
        <v>42026.615393518521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5"/>
        <v>1.359861</v>
      </c>
      <c r="P1541" s="4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3">
        <f t="shared" si="149"/>
        <v>42705.752534722218</v>
      </c>
      <c r="T1541" s="13">
        <f t="shared" si="150"/>
        <v>42738.752534722218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5"/>
        <v>1.1786666666666668</v>
      </c>
      <c r="P1542" s="4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3">
        <f t="shared" si="149"/>
        <v>41938.840462962966</v>
      </c>
      <c r="T1542" s="13">
        <f t="shared" si="150"/>
        <v>41968.885416666664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5"/>
        <v>3.3333333333333332E-4</v>
      </c>
      <c r="P1543" s="4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9"/>
        <v>41974.545578703706</v>
      </c>
      <c r="T1543" s="13">
        <f t="shared" si="150"/>
        <v>42004.545578703706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5"/>
        <v>0.04</v>
      </c>
      <c r="P1544" s="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9"/>
        <v>42170.829861111117</v>
      </c>
      <c r="T1544" s="13">
        <f t="shared" si="150"/>
        <v>42185.829861111117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5"/>
        <v>4.4444444444444444E-3</v>
      </c>
      <c r="P1545" s="4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9"/>
        <v>41935.342986111114</v>
      </c>
      <c r="T1545" s="13">
        <f t="shared" si="150"/>
        <v>41965.384652777779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5"/>
        <v>0</v>
      </c>
      <c r="P1546" s="4" t="str">
        <f t="shared" si="146"/>
        <v>0</v>
      </c>
      <c r="Q1546" t="str">
        <f t="shared" si="147"/>
        <v>photography</v>
      </c>
      <c r="R1546" t="str">
        <f t="shared" si="148"/>
        <v>nature</v>
      </c>
      <c r="S1546" s="13">
        <f t="shared" si="149"/>
        <v>42052.88453703704</v>
      </c>
      <c r="T1546" s="13">
        <f t="shared" si="150"/>
        <v>42094.845833333333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5"/>
        <v>3.3333333333333332E-4</v>
      </c>
      <c r="P1547" s="4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9"/>
        <v>42031.717986111114</v>
      </c>
      <c r="T1547" s="13">
        <f t="shared" si="150"/>
        <v>42065.719444444447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5"/>
        <v>0.28899999999999998</v>
      </c>
      <c r="P1548" s="4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3">
        <f t="shared" si="149"/>
        <v>41839.046284722222</v>
      </c>
      <c r="T1548" s="13">
        <f t="shared" si="150"/>
        <v>41899.046284722222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5"/>
        <v>0</v>
      </c>
      <c r="P1549" s="4" t="str">
        <f t="shared" si="146"/>
        <v>0</v>
      </c>
      <c r="Q1549" t="str">
        <f t="shared" si="147"/>
        <v>photography</v>
      </c>
      <c r="R1549" t="str">
        <f t="shared" si="148"/>
        <v>nature</v>
      </c>
      <c r="S1549" s="13">
        <f t="shared" si="149"/>
        <v>42782.26020833334</v>
      </c>
      <c r="T1549" s="13">
        <f t="shared" si="150"/>
        <v>42789.26020833334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5"/>
        <v>8.5714285714285715E-2</v>
      </c>
      <c r="P1550" s="4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9"/>
        <v>42286.715509259266</v>
      </c>
      <c r="T1550" s="13">
        <f t="shared" si="150"/>
        <v>42316.757175925923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5"/>
        <v>0.34</v>
      </c>
      <c r="P1551" s="4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3">
        <f t="shared" si="149"/>
        <v>42280.96943287037</v>
      </c>
      <c r="T1551" s="13">
        <f t="shared" si="150"/>
        <v>42311.011099537041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5"/>
        <v>0.13466666666666666</v>
      </c>
      <c r="P1552" s="4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3">
        <f t="shared" si="149"/>
        <v>42472.282800925932</v>
      </c>
      <c r="T1552" s="13">
        <f t="shared" si="150"/>
        <v>42502.282800925932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5"/>
        <v>0</v>
      </c>
      <c r="P1553" s="4" t="str">
        <f t="shared" si="146"/>
        <v>0</v>
      </c>
      <c r="Q1553" t="str">
        <f t="shared" si="147"/>
        <v>photography</v>
      </c>
      <c r="R1553" t="str">
        <f t="shared" si="148"/>
        <v>nature</v>
      </c>
      <c r="S1553" s="13">
        <f t="shared" si="149"/>
        <v>42121.657858796294</v>
      </c>
      <c r="T1553" s="13">
        <f t="shared" si="150"/>
        <v>42151.657858796294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5"/>
        <v>0.49186046511627907</v>
      </c>
      <c r="P1554" s="4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3">
        <f t="shared" si="149"/>
        <v>41892.522083333337</v>
      </c>
      <c r="T1554" s="13">
        <f t="shared" si="150"/>
        <v>41912.999305555561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5"/>
        <v>0</v>
      </c>
      <c r="P1555" s="4" t="str">
        <f t="shared" si="146"/>
        <v>0</v>
      </c>
      <c r="Q1555" t="str">
        <f t="shared" si="147"/>
        <v>photography</v>
      </c>
      <c r="R1555" t="str">
        <f t="shared" si="148"/>
        <v>nature</v>
      </c>
      <c r="S1555" s="13">
        <f t="shared" si="149"/>
        <v>42219.116284722222</v>
      </c>
      <c r="T1555" s="13">
        <f t="shared" si="150"/>
        <v>42249.116284722222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5"/>
        <v>0</v>
      </c>
      <c r="P1556" s="4" t="str">
        <f t="shared" si="146"/>
        <v>0</v>
      </c>
      <c r="Q1556" t="str">
        <f t="shared" si="147"/>
        <v>photography</v>
      </c>
      <c r="R1556" t="str">
        <f t="shared" si="148"/>
        <v>nature</v>
      </c>
      <c r="S1556" s="13">
        <f t="shared" si="149"/>
        <v>42188.085532407415</v>
      </c>
      <c r="T1556" s="13">
        <f t="shared" si="150"/>
        <v>42218.085532407415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5"/>
        <v>0</v>
      </c>
      <c r="P1557" s="4" t="str">
        <f t="shared" si="146"/>
        <v>0</v>
      </c>
      <c r="Q1557" t="str">
        <f t="shared" si="147"/>
        <v>photography</v>
      </c>
      <c r="R1557" t="str">
        <f t="shared" si="148"/>
        <v>nature</v>
      </c>
      <c r="S1557" s="13">
        <f t="shared" si="149"/>
        <v>42241.447129629632</v>
      </c>
      <c r="T1557" s="13">
        <f t="shared" si="150"/>
        <v>42264.541666666664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5"/>
        <v>0.45133333333333331</v>
      </c>
      <c r="P1558" s="4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3">
        <f t="shared" si="149"/>
        <v>42524.986388888887</v>
      </c>
      <c r="T1558" s="13">
        <f t="shared" si="150"/>
        <v>42554.986388888887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5"/>
        <v>0.04</v>
      </c>
      <c r="P1559" s="4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9"/>
        <v>41871.486493055556</v>
      </c>
      <c r="T1559" s="13">
        <f t="shared" si="150"/>
        <v>41902.486493055556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5"/>
        <v>4.6666666666666669E-2</v>
      </c>
      <c r="P1560" s="4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3">
        <f t="shared" si="149"/>
        <v>42185.231006944443</v>
      </c>
      <c r="T1560" s="13">
        <f t="shared" si="150"/>
        <v>42244.341666666667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5"/>
        <v>3.3333333333333335E-3</v>
      </c>
      <c r="P1561" s="4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9"/>
        <v>42107.886562499996</v>
      </c>
      <c r="T1561" s="13">
        <f t="shared" si="150"/>
        <v>42122.886562499996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5"/>
        <v>3.7600000000000001E-2</v>
      </c>
      <c r="P1562" s="4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3">
        <f t="shared" si="149"/>
        <v>41935.854085648149</v>
      </c>
      <c r="T1562" s="13">
        <f t="shared" si="150"/>
        <v>41955.89575231482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5"/>
        <v>6.7000000000000002E-3</v>
      </c>
      <c r="P1563" s="4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9"/>
        <v>41554.875034722223</v>
      </c>
      <c r="T1563" s="13">
        <f t="shared" si="150"/>
        <v>41584.916701388895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5"/>
        <v>0</v>
      </c>
      <c r="P1564" s="4" t="str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13">
        <f t="shared" si="149"/>
        <v>40079.39949074074</v>
      </c>
      <c r="T1564" s="13">
        <f t="shared" si="150"/>
        <v>40148.868055555555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5"/>
        <v>1.4166666666666666E-2</v>
      </c>
      <c r="P1565" s="4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3">
        <f t="shared" si="149"/>
        <v>41652.575821759259</v>
      </c>
      <c r="T1565" s="13">
        <f t="shared" si="150"/>
        <v>41712.534155092595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5"/>
        <v>1E-3</v>
      </c>
      <c r="P1566" s="4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9"/>
        <v>42121.200335648151</v>
      </c>
      <c r="T1566" s="13">
        <f t="shared" si="150"/>
        <v>42152.670138888891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5"/>
        <v>2.5000000000000001E-2</v>
      </c>
      <c r="P1567" s="4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9"/>
        <v>40672.563206018523</v>
      </c>
      <c r="T1567" s="13">
        <f t="shared" si="150"/>
        <v>40702.563206018523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5"/>
        <v>0.21249999999999999</v>
      </c>
      <c r="P1568" s="4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3">
        <f t="shared" si="149"/>
        <v>42549.7500462963</v>
      </c>
      <c r="T1568" s="13">
        <f t="shared" si="150"/>
        <v>42578.750000000007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5"/>
        <v>4.1176470588235294E-2</v>
      </c>
      <c r="P1569" s="4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3">
        <f t="shared" si="149"/>
        <v>41671.770196759258</v>
      </c>
      <c r="T1569" s="13">
        <f t="shared" si="150"/>
        <v>41686.833333333336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5"/>
        <v>0.13639999999999999</v>
      </c>
      <c r="P1570" s="4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9"/>
        <v>41961.89565972222</v>
      </c>
      <c r="T1570" s="13">
        <f t="shared" si="150"/>
        <v>41996.89565972222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5"/>
        <v>0</v>
      </c>
      <c r="P1571" s="4" t="str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13">
        <f t="shared" si="149"/>
        <v>41389.51289351852</v>
      </c>
      <c r="T1571" s="13">
        <f t="shared" si="150"/>
        <v>41419.51289351852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5"/>
        <v>0.41399999999999998</v>
      </c>
      <c r="P1572" s="4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3">
        <f t="shared" si="149"/>
        <v>42438.646782407413</v>
      </c>
      <c r="T1572" s="13">
        <f t="shared" si="150"/>
        <v>42468.605115740742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5"/>
        <v>6.6115702479338841E-3</v>
      </c>
      <c r="P1573" s="4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9"/>
        <v>42144.602812500008</v>
      </c>
      <c r="T1573" s="13">
        <f t="shared" si="150"/>
        <v>42174.602812500008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5"/>
        <v>0.05</v>
      </c>
      <c r="P1574" s="4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3">
        <f t="shared" si="149"/>
        <v>42403.866423611114</v>
      </c>
      <c r="T1574" s="13">
        <f t="shared" si="150"/>
        <v>42428.832638888889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5"/>
        <v>2.4777777777777777E-2</v>
      </c>
      <c r="P1575" s="4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3">
        <f t="shared" si="149"/>
        <v>42785.833356481489</v>
      </c>
      <c r="T1575" s="13">
        <f t="shared" si="150"/>
        <v>42825.999305555561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5"/>
        <v>5.0599999999999999E-2</v>
      </c>
      <c r="P1576" s="4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3">
        <f t="shared" si="149"/>
        <v>42017.760752314818</v>
      </c>
      <c r="T1576" s="13">
        <f t="shared" si="150"/>
        <v>42052.760752314818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5"/>
        <v>0.2291</v>
      </c>
      <c r="P1577" s="4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3">
        <f t="shared" si="149"/>
        <v>41799.357592592598</v>
      </c>
      <c r="T1577" s="13">
        <f t="shared" si="150"/>
        <v>41829.357592592598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5"/>
        <v>0.13</v>
      </c>
      <c r="P1578" s="4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9"/>
        <v>42140.712592592594</v>
      </c>
      <c r="T1578" s="13">
        <f t="shared" si="150"/>
        <v>42185.712592592594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5"/>
        <v>5.4999999999999997E-3</v>
      </c>
      <c r="P1579" s="4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3">
        <f t="shared" si="149"/>
        <v>41054.681111111116</v>
      </c>
      <c r="T1579" s="13">
        <f t="shared" si="150"/>
        <v>41114.681111111116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5"/>
        <v>0.10806536636794939</v>
      </c>
      <c r="P1580" s="4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3">
        <f t="shared" si="149"/>
        <v>40398.899201388893</v>
      </c>
      <c r="T1580" s="13">
        <f t="shared" si="150"/>
        <v>40422.916666666672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5"/>
        <v>8.4008400840084006E-3</v>
      </c>
      <c r="P1581" s="4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9"/>
        <v>41481.829756944448</v>
      </c>
      <c r="T1581" s="13">
        <f t="shared" si="150"/>
        <v>41514.829756944448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5"/>
        <v>0</v>
      </c>
      <c r="P1582" s="4" t="str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13">
        <f t="shared" si="149"/>
        <v>40989.883402777785</v>
      </c>
      <c r="T1582" s="13">
        <f t="shared" si="150"/>
        <v>41049.883402777785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5"/>
        <v>5.0000000000000001E-3</v>
      </c>
      <c r="P1583" s="4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9"/>
        <v>42325.28229166667</v>
      </c>
      <c r="T1583" s="13">
        <f t="shared" si="150"/>
        <v>42357.28229166667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5"/>
        <v>9.2999999999999999E-2</v>
      </c>
      <c r="P1584" s="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9"/>
        <v>42246.623298611114</v>
      </c>
      <c r="T1584" s="13">
        <f t="shared" si="150"/>
        <v>42303.722222222226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5"/>
        <v>7.5000000000000002E-4</v>
      </c>
      <c r="P1585" s="4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9"/>
        <v>41877.738321759265</v>
      </c>
      <c r="T1585" s="13">
        <f t="shared" si="150"/>
        <v>41907.738321759265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5"/>
        <v>0</v>
      </c>
      <c r="P1586" s="4" t="str">
        <f t="shared" si="146"/>
        <v>0</v>
      </c>
      <c r="Q1586" t="str">
        <f t="shared" si="147"/>
        <v>photography</v>
      </c>
      <c r="R1586" t="str">
        <f t="shared" si="148"/>
        <v>places</v>
      </c>
      <c r="S1586" s="13">
        <f t="shared" si="149"/>
        <v>41779.482650462967</v>
      </c>
      <c r="T1586" s="13">
        <f t="shared" si="150"/>
        <v>41789.482650462967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5"/>
        <v>0.79</v>
      </c>
      <c r="P1587" s="4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3">
        <f t="shared" si="149"/>
        <v>42707.728796296295</v>
      </c>
      <c r="T1587" s="13">
        <f t="shared" si="150"/>
        <v>42729.291666666664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5"/>
        <v>0</v>
      </c>
      <c r="P1588" s="4" t="str">
        <f t="shared" si="146"/>
        <v>0</v>
      </c>
      <c r="Q1588" t="str">
        <f t="shared" si="147"/>
        <v>photography</v>
      </c>
      <c r="R1588" t="str">
        <f t="shared" si="148"/>
        <v>places</v>
      </c>
      <c r="S1588" s="13">
        <f t="shared" si="149"/>
        <v>42068.937754629638</v>
      </c>
      <c r="T1588" s="13">
        <f t="shared" si="150"/>
        <v>42098.896087962967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5"/>
        <v>1.3333333333333334E-4</v>
      </c>
      <c r="P1589" s="4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9"/>
        <v>41956.784317129634</v>
      </c>
      <c r="T1589" s="13">
        <f t="shared" si="150"/>
        <v>41986.784317129634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5"/>
        <v>0</v>
      </c>
      <c r="P1590" s="4" t="str">
        <f t="shared" si="146"/>
        <v>0</v>
      </c>
      <c r="Q1590" t="str">
        <f t="shared" si="147"/>
        <v>photography</v>
      </c>
      <c r="R1590" t="str">
        <f t="shared" si="148"/>
        <v>places</v>
      </c>
      <c r="S1590" s="13">
        <f t="shared" si="149"/>
        <v>42005.083321759266</v>
      </c>
      <c r="T1590" s="13">
        <f t="shared" si="150"/>
        <v>42035.675000000003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5"/>
        <v>0</v>
      </c>
      <c r="P1591" s="4" t="str">
        <f t="shared" si="146"/>
        <v>0</v>
      </c>
      <c r="Q1591" t="str">
        <f t="shared" si="147"/>
        <v>photography</v>
      </c>
      <c r="R1591" t="str">
        <f t="shared" si="148"/>
        <v>places</v>
      </c>
      <c r="S1591" s="13">
        <f t="shared" si="149"/>
        <v>42256.818124999998</v>
      </c>
      <c r="T1591" s="13">
        <f t="shared" si="150"/>
        <v>42286.818124999998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5"/>
        <v>1.7000000000000001E-2</v>
      </c>
      <c r="P1592" s="4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9"/>
        <v>42240.690555555557</v>
      </c>
      <c r="T1592" s="13">
        <f t="shared" si="150"/>
        <v>42270.690555555557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5"/>
        <v>0.29228571428571426</v>
      </c>
      <c r="P1593" s="4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3">
        <f t="shared" si="149"/>
        <v>42433.559502314813</v>
      </c>
      <c r="T1593" s="13">
        <f t="shared" si="150"/>
        <v>42463.517835648156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5"/>
        <v>0</v>
      </c>
      <c r="P1594" s="4" t="str">
        <f t="shared" si="146"/>
        <v>0</v>
      </c>
      <c r="Q1594" t="str">
        <f t="shared" si="147"/>
        <v>photography</v>
      </c>
      <c r="R1594" t="str">
        <f t="shared" si="148"/>
        <v>places</v>
      </c>
      <c r="S1594" s="13">
        <f t="shared" si="149"/>
        <v>42045.906076388892</v>
      </c>
      <c r="T1594" s="13">
        <f t="shared" si="150"/>
        <v>42090.86440972222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5"/>
        <v>1.3636363636363637E-4</v>
      </c>
      <c r="P1595" s="4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9"/>
        <v>42033.678877314822</v>
      </c>
      <c r="T1595" s="13">
        <f t="shared" si="150"/>
        <v>42063.678877314822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5"/>
        <v>0.20499999999999999</v>
      </c>
      <c r="P1596" s="4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3">
        <f t="shared" si="149"/>
        <v>42445.546087962961</v>
      </c>
      <c r="T1596" s="13">
        <f t="shared" si="150"/>
        <v>42505.51458333333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5"/>
        <v>2.8E-3</v>
      </c>
      <c r="P1597" s="4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9"/>
        <v>41779.883425925931</v>
      </c>
      <c r="T1597" s="13">
        <f t="shared" si="150"/>
        <v>41808.67569444445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5"/>
        <v>2.3076923076923078E-2</v>
      </c>
      <c r="P1598" s="4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9"/>
        <v>41941.263530092598</v>
      </c>
      <c r="T1598" s="13">
        <f t="shared" si="150"/>
        <v>41986.305196759262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5"/>
        <v>0</v>
      </c>
      <c r="P1599" s="4" t="str">
        <f t="shared" si="146"/>
        <v>0</v>
      </c>
      <c r="Q1599" t="str">
        <f t="shared" si="147"/>
        <v>photography</v>
      </c>
      <c r="R1599" t="str">
        <f t="shared" si="148"/>
        <v>places</v>
      </c>
      <c r="S1599" s="13">
        <f t="shared" si="149"/>
        <v>42603.187465277784</v>
      </c>
      <c r="T1599" s="13">
        <f t="shared" si="150"/>
        <v>42633.187465277784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5"/>
        <v>1.25E-3</v>
      </c>
      <c r="P1600" s="4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9"/>
        <v>42151.5006712963</v>
      </c>
      <c r="T1600" s="13">
        <f t="shared" si="150"/>
        <v>42211.5006712963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5"/>
        <v>0</v>
      </c>
      <c r="P1601" s="4" t="str">
        <f t="shared" si="146"/>
        <v>0</v>
      </c>
      <c r="Q1601" t="str">
        <f t="shared" si="147"/>
        <v>photography</v>
      </c>
      <c r="R1601" t="str">
        <f t="shared" si="148"/>
        <v>places</v>
      </c>
      <c r="S1601" s="13">
        <f t="shared" si="149"/>
        <v>42438.372407407405</v>
      </c>
      <c r="T1601" s="13">
        <f t="shared" si="150"/>
        <v>42468.330740740748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5"/>
        <v>7.3400000000000007E-2</v>
      </c>
      <c r="P1602" s="4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3">
        <f t="shared" si="149"/>
        <v>41790.890648148154</v>
      </c>
      <c r="T1602" s="13">
        <f t="shared" si="150"/>
        <v>41835.049305555556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1">E1603/D1603</f>
        <v>1.082492</v>
      </c>
      <c r="P1603" s="4">
        <f t="shared" ref="P1603:P1666" si="152">IF(L1603=0, "0", E1603/L1603)</f>
        <v>48.325535714285714</v>
      </c>
      <c r="Q1603" t="str">
        <f t="shared" ref="Q1603:Q1666" si="153">LEFT(N1603, FIND("/", N1603)-1)</f>
        <v>music</v>
      </c>
      <c r="R1603" t="str">
        <f t="shared" ref="R1603:R1666" si="154">RIGHT(N1603, LEN(N1603)-FIND("/", N1603))</f>
        <v>rock</v>
      </c>
      <c r="S1603" s="13">
        <f t="shared" ref="S1603:S1666" si="155">(((J1603/60)/60)/24)+DATE(1970,1,1)+(-4/24)</f>
        <v>40637.926307870373</v>
      </c>
      <c r="T1603" s="13">
        <f t="shared" ref="T1603:T1666" si="156">(((I1603/60)/60)/24)+DATE(1970,1,1)+(-4/24)</f>
        <v>40667.926307870373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1"/>
        <v>1.0016666666666667</v>
      </c>
      <c r="P1604" s="4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3">
        <f t="shared" si="155"/>
        <v>40788.130983796298</v>
      </c>
      <c r="T1604" s="13">
        <f t="shared" si="156"/>
        <v>40830.791666666672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1"/>
        <v>1.0003299999999999</v>
      </c>
      <c r="P1605" s="4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3">
        <f t="shared" si="155"/>
        <v>40876.002997685187</v>
      </c>
      <c r="T1605" s="13">
        <f t="shared" si="156"/>
        <v>40936.002997685187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1"/>
        <v>1.2210714285714286</v>
      </c>
      <c r="P1606" s="4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3">
        <f t="shared" si="155"/>
        <v>40945.678645833337</v>
      </c>
      <c r="T1606" s="13">
        <f t="shared" si="156"/>
        <v>40985.636979166666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1"/>
        <v>1.0069333333333335</v>
      </c>
      <c r="P1607" s="4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3">
        <f t="shared" si="155"/>
        <v>40746.846215277779</v>
      </c>
      <c r="T1607" s="13">
        <f t="shared" si="156"/>
        <v>40756.125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1"/>
        <v>1.01004125</v>
      </c>
      <c r="P1608" s="4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3">
        <f t="shared" si="155"/>
        <v>40535.944884259261</v>
      </c>
      <c r="T1608" s="13">
        <f t="shared" si="156"/>
        <v>40625.903217592597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1"/>
        <v>1.4511000000000001</v>
      </c>
      <c r="P1609" s="4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3">
        <f t="shared" si="155"/>
        <v>41053.641793981486</v>
      </c>
      <c r="T1609" s="13">
        <f t="shared" si="156"/>
        <v>41074.641793981486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1"/>
        <v>1.0125</v>
      </c>
      <c r="P1610" s="4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3">
        <f t="shared" si="155"/>
        <v>41607.664189814815</v>
      </c>
      <c r="T1610" s="13">
        <f t="shared" si="156"/>
        <v>41640.059722222228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1"/>
        <v>1.1833333333333333</v>
      </c>
      <c r="P1611" s="4">
        <f t="shared" si="152"/>
        <v>443.75</v>
      </c>
      <c r="Q1611" t="str">
        <f t="shared" si="153"/>
        <v>music</v>
      </c>
      <c r="R1611" t="str">
        <f t="shared" si="154"/>
        <v>rock</v>
      </c>
      <c r="S1611" s="13">
        <f t="shared" si="155"/>
        <v>40795.834594907406</v>
      </c>
      <c r="T1611" s="13">
        <f t="shared" si="156"/>
        <v>40849.166666666672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1"/>
        <v>2.7185000000000001</v>
      </c>
      <c r="P1612" s="4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3">
        <f t="shared" si="155"/>
        <v>41228.758217592593</v>
      </c>
      <c r="T1612" s="13">
        <f t="shared" si="156"/>
        <v>41258.758217592593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1"/>
        <v>1.25125</v>
      </c>
      <c r="P1613" s="4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3">
        <f t="shared" si="155"/>
        <v>41408.833703703705</v>
      </c>
      <c r="T1613" s="13">
        <f t="shared" si="156"/>
        <v>41429.833703703705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1"/>
        <v>1.1000000000000001</v>
      </c>
      <c r="P1614" s="4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5"/>
        <v>41246.708148148151</v>
      </c>
      <c r="T1614" s="13">
        <f t="shared" si="156"/>
        <v>41276.708148148151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1"/>
        <v>1.0149999999999999</v>
      </c>
      <c r="P1615" s="4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3">
        <f t="shared" si="155"/>
        <v>41081.902800925927</v>
      </c>
      <c r="T1615" s="13">
        <f t="shared" si="156"/>
        <v>41111.902800925927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1"/>
        <v>1.0269999999999999</v>
      </c>
      <c r="P1616" s="4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3">
        <f t="shared" si="155"/>
        <v>41794.814456018517</v>
      </c>
      <c r="T1616" s="13">
        <f t="shared" si="156"/>
        <v>41854.541666666672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1"/>
        <v>1.1412500000000001</v>
      </c>
      <c r="P1617" s="4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3">
        <f t="shared" si="155"/>
        <v>40844.884212962963</v>
      </c>
      <c r="T1617" s="13">
        <f t="shared" si="156"/>
        <v>40889.925879629634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1"/>
        <v>1.042</v>
      </c>
      <c r="P1618" s="4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3">
        <f t="shared" si="155"/>
        <v>41194.548854166671</v>
      </c>
      <c r="T1618" s="13">
        <f t="shared" si="156"/>
        <v>41235.75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1"/>
        <v>1.4585714285714286</v>
      </c>
      <c r="P1619" s="4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3">
        <f t="shared" si="155"/>
        <v>41546.497546296298</v>
      </c>
      <c r="T1619" s="13">
        <f t="shared" si="156"/>
        <v>41579.625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1"/>
        <v>1.0506666666666666</v>
      </c>
      <c r="P1620" s="4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3">
        <f t="shared" si="155"/>
        <v>41301.487673611111</v>
      </c>
      <c r="T1620" s="13">
        <f t="shared" si="156"/>
        <v>41341.487673611111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1"/>
        <v>1.3333333333333333</v>
      </c>
      <c r="P1621" s="4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3">
        <f t="shared" si="155"/>
        <v>41876.019513888896</v>
      </c>
      <c r="T1621" s="13">
        <f t="shared" si="156"/>
        <v>41897.019513888896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1"/>
        <v>1.1299999999999999</v>
      </c>
      <c r="P1622" s="4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3">
        <f t="shared" si="155"/>
        <v>41321.17291666667</v>
      </c>
      <c r="T1622" s="13">
        <f t="shared" si="156"/>
        <v>41328.17291666667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1"/>
        <v>1.212</v>
      </c>
      <c r="P1623" s="4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3">
        <f t="shared" si="155"/>
        <v>41003.439988425926</v>
      </c>
      <c r="T1623" s="13">
        <f t="shared" si="156"/>
        <v>41056.999305555561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1"/>
        <v>1.0172463768115942</v>
      </c>
      <c r="P1624" s="4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3">
        <f t="shared" si="155"/>
        <v>41950.128171296295</v>
      </c>
      <c r="T1624" s="13">
        <f t="shared" si="156"/>
        <v>41990.165972222225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1"/>
        <v>1.0106666666666666</v>
      </c>
      <c r="P1625" s="4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3">
        <f t="shared" si="155"/>
        <v>41453.521863425929</v>
      </c>
      <c r="T1625" s="13">
        <f t="shared" si="156"/>
        <v>41513.521863425929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1"/>
        <v>1.18</v>
      </c>
      <c r="P1626" s="4">
        <f t="shared" si="152"/>
        <v>47.2</v>
      </c>
      <c r="Q1626" t="str">
        <f t="shared" si="153"/>
        <v>music</v>
      </c>
      <c r="R1626" t="str">
        <f t="shared" si="154"/>
        <v>rock</v>
      </c>
      <c r="S1626" s="13">
        <f t="shared" si="155"/>
        <v>41243.200636574074</v>
      </c>
      <c r="T1626" s="13">
        <f t="shared" si="156"/>
        <v>41283.200636574074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1"/>
        <v>1.5533333333333332</v>
      </c>
      <c r="P1627" s="4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3">
        <f t="shared" si="155"/>
        <v>41135.53302083334</v>
      </c>
      <c r="T1627" s="13">
        <f t="shared" si="156"/>
        <v>41163.53302083334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1"/>
        <v>1.0118750000000001</v>
      </c>
      <c r="P1628" s="4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3">
        <f t="shared" si="155"/>
        <v>41579.681331018524</v>
      </c>
      <c r="T1628" s="13">
        <f t="shared" si="156"/>
        <v>41609.722997685189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1"/>
        <v>1.17</v>
      </c>
      <c r="P1629" s="4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3">
        <f t="shared" si="155"/>
        <v>41205.540381944447</v>
      </c>
      <c r="T1629" s="13">
        <f t="shared" si="156"/>
        <v>41239.040972222225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1"/>
        <v>1.00925</v>
      </c>
      <c r="P1630" s="4">
        <f t="shared" si="152"/>
        <v>45.875</v>
      </c>
      <c r="Q1630" t="str">
        <f t="shared" si="153"/>
        <v>music</v>
      </c>
      <c r="R1630" t="str">
        <f t="shared" si="154"/>
        <v>rock</v>
      </c>
      <c r="S1630" s="13">
        <f t="shared" si="155"/>
        <v>41774.570393518523</v>
      </c>
      <c r="T1630" s="13">
        <f t="shared" si="156"/>
        <v>41807.570393518523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1"/>
        <v>1.0366666666666666</v>
      </c>
      <c r="P1631" s="4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3">
        <f t="shared" si="155"/>
        <v>41645.700613425928</v>
      </c>
      <c r="T1631" s="13">
        <f t="shared" si="156"/>
        <v>41690.700613425928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1"/>
        <v>2.6524999999999999</v>
      </c>
      <c r="P1632" s="4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3">
        <f t="shared" si="155"/>
        <v>40939.671006944445</v>
      </c>
      <c r="T1632" s="13">
        <f t="shared" si="156"/>
        <v>40970.124305555561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1"/>
        <v>1.5590999999999999</v>
      </c>
      <c r="P1633" s="4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3">
        <f t="shared" si="155"/>
        <v>41164.692835648151</v>
      </c>
      <c r="T1633" s="13">
        <f t="shared" si="156"/>
        <v>41194.692835648151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1"/>
        <v>1.0162500000000001</v>
      </c>
      <c r="P1634" s="4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3">
        <f t="shared" si="155"/>
        <v>40750.17423611111</v>
      </c>
      <c r="T1634" s="13">
        <f t="shared" si="156"/>
        <v>40810.17423611111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1"/>
        <v>1</v>
      </c>
      <c r="P1635" s="4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3">
        <f t="shared" si="155"/>
        <v>40896.717083333337</v>
      </c>
      <c r="T1635" s="13">
        <f t="shared" si="156"/>
        <v>40924.041666666672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1"/>
        <v>1.0049999999999999</v>
      </c>
      <c r="P1636" s="4">
        <f t="shared" si="152"/>
        <v>62.8125</v>
      </c>
      <c r="Q1636" t="str">
        <f t="shared" si="153"/>
        <v>music</v>
      </c>
      <c r="R1636" t="str">
        <f t="shared" si="154"/>
        <v>rock</v>
      </c>
      <c r="S1636" s="13">
        <f t="shared" si="155"/>
        <v>40658.023159722223</v>
      </c>
      <c r="T1636" s="13">
        <f t="shared" si="156"/>
        <v>40696.082638888889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1"/>
        <v>1.2529999999999999</v>
      </c>
      <c r="P1637" s="4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3">
        <f t="shared" si="155"/>
        <v>42502.702094907414</v>
      </c>
      <c r="T1637" s="13">
        <f t="shared" si="156"/>
        <v>42562.702094907414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1"/>
        <v>1.0355555555555556</v>
      </c>
      <c r="P1638" s="4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3">
        <f t="shared" si="155"/>
        <v>40662.920000000006</v>
      </c>
      <c r="T1638" s="13">
        <f t="shared" si="156"/>
        <v>40706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1"/>
        <v>1.038</v>
      </c>
      <c r="P1639" s="4">
        <f t="shared" si="152"/>
        <v>34.6</v>
      </c>
      <c r="Q1639" t="str">
        <f t="shared" si="153"/>
        <v>music</v>
      </c>
      <c r="R1639" t="str">
        <f t="shared" si="154"/>
        <v>rock</v>
      </c>
      <c r="S1639" s="13">
        <f t="shared" si="155"/>
        <v>40122.584953703707</v>
      </c>
      <c r="T1639" s="13">
        <f t="shared" si="156"/>
        <v>40178.818750000006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1"/>
        <v>1.05</v>
      </c>
      <c r="P1640" s="4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3">
        <f t="shared" si="155"/>
        <v>41288.520462962966</v>
      </c>
      <c r="T1640" s="13">
        <f t="shared" si="156"/>
        <v>41333.725694444445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1"/>
        <v>1</v>
      </c>
      <c r="P1641" s="4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3">
        <f t="shared" si="155"/>
        <v>40941.485706018524</v>
      </c>
      <c r="T1641" s="13">
        <f t="shared" si="156"/>
        <v>40971.485706018524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1"/>
        <v>1.6986000000000001</v>
      </c>
      <c r="P1642" s="4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3">
        <f t="shared" si="155"/>
        <v>40379.064293981486</v>
      </c>
      <c r="T1642" s="13">
        <f t="shared" si="156"/>
        <v>40392.915972222225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1"/>
        <v>1.014</v>
      </c>
      <c r="P1643" s="4">
        <f t="shared" si="152"/>
        <v>97.5</v>
      </c>
      <c r="Q1643" t="str">
        <f t="shared" si="153"/>
        <v>music</v>
      </c>
      <c r="R1643" t="str">
        <f t="shared" si="154"/>
        <v>pop</v>
      </c>
      <c r="S1643" s="13">
        <f t="shared" si="155"/>
        <v>41962.429907407415</v>
      </c>
      <c r="T1643" s="13">
        <f t="shared" si="156"/>
        <v>41992.429907407415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1"/>
        <v>1</v>
      </c>
      <c r="P1644" s="4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3">
        <f t="shared" si="155"/>
        <v>40687.857951388891</v>
      </c>
      <c r="T1644" s="13">
        <f t="shared" si="156"/>
        <v>40707.857951388891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1"/>
        <v>1.2470000000000001</v>
      </c>
      <c r="P1645" s="4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3">
        <f t="shared" si="155"/>
        <v>41146.657546296301</v>
      </c>
      <c r="T1645" s="13">
        <f t="shared" si="156"/>
        <v>41176.657546296301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1"/>
        <v>1.095</v>
      </c>
      <c r="P1646" s="4">
        <f t="shared" si="152"/>
        <v>85.546875</v>
      </c>
      <c r="Q1646" t="str">
        <f t="shared" si="153"/>
        <v>music</v>
      </c>
      <c r="R1646" t="str">
        <f t="shared" si="154"/>
        <v>pop</v>
      </c>
      <c r="S1646" s="13">
        <f t="shared" si="155"/>
        <v>41174.893055555556</v>
      </c>
      <c r="T1646" s="13">
        <f t="shared" si="156"/>
        <v>41234.934722222228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1"/>
        <v>1.1080000000000001</v>
      </c>
      <c r="P1647" s="4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5"/>
        <v>41521.450694444444</v>
      </c>
      <c r="T1647" s="13">
        <f t="shared" si="156"/>
        <v>41535.450694444444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1"/>
        <v>1.1020000000000001</v>
      </c>
      <c r="P1648" s="4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3">
        <f t="shared" si="155"/>
        <v>41833.283599537041</v>
      </c>
      <c r="T1648" s="13">
        <f t="shared" si="156"/>
        <v>41865.590972222228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1"/>
        <v>1.0471999999999999</v>
      </c>
      <c r="P1649" s="4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3">
        <f t="shared" si="155"/>
        <v>41039.242789351854</v>
      </c>
      <c r="T1649" s="13">
        <f t="shared" si="156"/>
        <v>41069.242789351854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1"/>
        <v>1.2526086956521738</v>
      </c>
      <c r="P1650" s="4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3">
        <f t="shared" si="155"/>
        <v>40592.537986111114</v>
      </c>
      <c r="T1650" s="13">
        <f t="shared" si="156"/>
        <v>40622.49631944445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1"/>
        <v>1.0058763157894737</v>
      </c>
      <c r="P1651" s="4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3">
        <f t="shared" si="155"/>
        <v>41737.517997685187</v>
      </c>
      <c r="T1651" s="13">
        <f t="shared" si="156"/>
        <v>41782.517997685187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1"/>
        <v>1.4155</v>
      </c>
      <c r="P1652" s="4">
        <f t="shared" si="152"/>
        <v>88.46875</v>
      </c>
      <c r="Q1652" t="str">
        <f t="shared" si="153"/>
        <v>music</v>
      </c>
      <c r="R1652" t="str">
        <f t="shared" si="154"/>
        <v>pop</v>
      </c>
      <c r="S1652" s="13">
        <f t="shared" si="155"/>
        <v>41526.268946759265</v>
      </c>
      <c r="T1652" s="13">
        <f t="shared" si="156"/>
        <v>41556.268946759265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1"/>
        <v>1.0075000000000001</v>
      </c>
      <c r="P1653" s="4">
        <f t="shared" si="152"/>
        <v>100.75</v>
      </c>
      <c r="Q1653" t="str">
        <f t="shared" si="153"/>
        <v>music</v>
      </c>
      <c r="R1653" t="str">
        <f t="shared" si="154"/>
        <v>pop</v>
      </c>
      <c r="S1653" s="13">
        <f t="shared" si="155"/>
        <v>40625.734027777777</v>
      </c>
      <c r="T1653" s="13">
        <f t="shared" si="156"/>
        <v>40659.124305555561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1"/>
        <v>1.0066666666666666</v>
      </c>
      <c r="P1654" s="4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3">
        <f t="shared" si="155"/>
        <v>41572.326307870375</v>
      </c>
      <c r="T1654" s="13">
        <f t="shared" si="156"/>
        <v>41602.367974537039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1"/>
        <v>1.7423040000000001</v>
      </c>
      <c r="P1655" s="4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3">
        <f t="shared" si="155"/>
        <v>40626.66777777778</v>
      </c>
      <c r="T1655" s="13">
        <f t="shared" si="156"/>
        <v>40657.66777777778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1"/>
        <v>1.199090909090909</v>
      </c>
      <c r="P1656" s="4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3">
        <f t="shared" si="155"/>
        <v>40987.724074074074</v>
      </c>
      <c r="T1656" s="13">
        <f t="shared" si="156"/>
        <v>41017.724074074074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1"/>
        <v>1.4286666666666668</v>
      </c>
      <c r="P1657" s="4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3">
        <f t="shared" si="155"/>
        <v>40974.625231481485</v>
      </c>
      <c r="T1657" s="13">
        <f t="shared" si="156"/>
        <v>41004.583564814813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1"/>
        <v>1.0033493333333334</v>
      </c>
      <c r="P1658" s="4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3">
        <f t="shared" si="155"/>
        <v>41226.762175925927</v>
      </c>
      <c r="T1658" s="13">
        <f t="shared" si="156"/>
        <v>41256.762175925927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1"/>
        <v>1.0493380000000001</v>
      </c>
      <c r="P1659" s="4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3">
        <f t="shared" si="155"/>
        <v>41023.615370370375</v>
      </c>
      <c r="T1659" s="13">
        <f t="shared" si="156"/>
        <v>41053.615370370375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1"/>
        <v>1.3223333333333334</v>
      </c>
      <c r="P1660" s="4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3">
        <f t="shared" si="155"/>
        <v>41223.055173611116</v>
      </c>
      <c r="T1660" s="13">
        <f t="shared" si="156"/>
        <v>41261.430555555555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1"/>
        <v>1.1279999999999999</v>
      </c>
      <c r="P1661" s="4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3">
        <f t="shared" si="155"/>
        <v>41596.746770833335</v>
      </c>
      <c r="T1661" s="13">
        <f t="shared" si="156"/>
        <v>41625.333333333336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1"/>
        <v>12.5375</v>
      </c>
      <c r="P1662" s="4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3">
        <f t="shared" si="155"/>
        <v>42459.52719907408</v>
      </c>
      <c r="T1662" s="13">
        <f t="shared" si="156"/>
        <v>42490.749305555561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1"/>
        <v>1.0250632911392406</v>
      </c>
      <c r="P1663" s="4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3">
        <f t="shared" si="155"/>
        <v>42343.831377314818</v>
      </c>
      <c r="T1663" s="13">
        <f t="shared" si="156"/>
        <v>42386.708333333336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1"/>
        <v>1.026375</v>
      </c>
      <c r="P1664" s="4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3">
        <f t="shared" si="155"/>
        <v>40848.031666666669</v>
      </c>
      <c r="T1664" s="13">
        <f t="shared" si="156"/>
        <v>40908.073333333334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1"/>
        <v>1.08</v>
      </c>
      <c r="P1665" s="4">
        <f t="shared" si="152"/>
        <v>33.75</v>
      </c>
      <c r="Q1665" t="str">
        <f t="shared" si="153"/>
        <v>music</v>
      </c>
      <c r="R1665" t="str">
        <f t="shared" si="154"/>
        <v>pop</v>
      </c>
      <c r="S1665" s="13">
        <f t="shared" si="155"/>
        <v>42005.855405092596</v>
      </c>
      <c r="T1665" s="13">
        <f t="shared" si="156"/>
        <v>42035.855405092596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1"/>
        <v>1.2240879999999998</v>
      </c>
      <c r="P1666" s="4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3">
        <f t="shared" si="155"/>
        <v>40939.59511574074</v>
      </c>
      <c r="T1666" s="13">
        <f t="shared" si="156"/>
        <v>40983.999305555561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7">E1667/D1667</f>
        <v>1.1945714285714286</v>
      </c>
      <c r="P1667" s="4">
        <f t="shared" ref="P1667:P1730" si="158">IF(L1667=0, "0", E1667/L1667)</f>
        <v>44.956989247311824</v>
      </c>
      <c r="Q1667" t="str">
        <f t="shared" ref="Q1667:Q1730" si="159">LEFT(N1667, FIND("/", N1667)-1)</f>
        <v>music</v>
      </c>
      <c r="R1667" t="str">
        <f t="shared" ref="R1667:R1730" si="160">RIGHT(N1667, LEN(N1667)-FIND("/", N1667))</f>
        <v>pop</v>
      </c>
      <c r="S1667" s="13">
        <f t="shared" ref="S1667:S1730" si="161">(((J1667/60)/60)/24)+DATE(1970,1,1)+(-4/24)</f>
        <v>40564.482789351852</v>
      </c>
      <c r="T1667" s="13">
        <f t="shared" ref="T1667:T1730" si="162">(((I1667/60)/60)/24)+DATE(1970,1,1)+(-4/24)</f>
        <v>40595.958333333336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7"/>
        <v>1.6088</v>
      </c>
      <c r="P1668" s="4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3">
        <f t="shared" si="161"/>
        <v>41331.086493055562</v>
      </c>
      <c r="T1668" s="13">
        <f t="shared" si="162"/>
        <v>41361.04482638889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7"/>
        <v>1.2685294117647059</v>
      </c>
      <c r="P1669" s="4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3">
        <f t="shared" si="161"/>
        <v>41681.903912037036</v>
      </c>
      <c r="T1669" s="13">
        <f t="shared" si="162"/>
        <v>41709.124305555561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7"/>
        <v>1.026375</v>
      </c>
      <c r="P1670" s="4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3">
        <f t="shared" si="161"/>
        <v>40844.983090277776</v>
      </c>
      <c r="T1670" s="13">
        <f t="shared" si="162"/>
        <v>40875.024756944447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7"/>
        <v>1.3975</v>
      </c>
      <c r="P1671" s="4">
        <f t="shared" si="158"/>
        <v>53.75</v>
      </c>
      <c r="Q1671" t="str">
        <f t="shared" si="159"/>
        <v>music</v>
      </c>
      <c r="R1671" t="str">
        <f t="shared" si="160"/>
        <v>pop</v>
      </c>
      <c r="S1671" s="13">
        <f t="shared" si="161"/>
        <v>42461.718472222223</v>
      </c>
      <c r="T1671" s="13">
        <f t="shared" si="162"/>
        <v>42521.718472222223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7"/>
        <v>1.026</v>
      </c>
      <c r="P1672" s="4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3">
        <f t="shared" si="161"/>
        <v>40313.763877314821</v>
      </c>
      <c r="T1672" s="13">
        <f t="shared" si="162"/>
        <v>40364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7"/>
        <v>1.0067349999999999</v>
      </c>
      <c r="P1673" s="4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3">
        <f t="shared" si="161"/>
        <v>42553.377476851856</v>
      </c>
      <c r="T1673" s="13">
        <f t="shared" si="162"/>
        <v>42583.377476851856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7"/>
        <v>1.1294117647058823</v>
      </c>
      <c r="P1674" s="4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3">
        <f t="shared" si="161"/>
        <v>41034.489930555559</v>
      </c>
      <c r="T1674" s="13">
        <f t="shared" si="162"/>
        <v>41064.489930555559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7"/>
        <v>1.2809523809523808</v>
      </c>
      <c r="P1675" s="4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3">
        <f t="shared" si="161"/>
        <v>42039.71171296297</v>
      </c>
      <c r="T1675" s="13">
        <f t="shared" si="162"/>
        <v>42069.71171296297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7"/>
        <v>2.0169999999999999</v>
      </c>
      <c r="P1676" s="4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3">
        <f t="shared" si="161"/>
        <v>42569.438726851855</v>
      </c>
      <c r="T1676" s="13">
        <f t="shared" si="162"/>
        <v>42600.124305555561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7"/>
        <v>1.37416</v>
      </c>
      <c r="P1677" s="4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3">
        <f t="shared" si="161"/>
        <v>40802.566435185188</v>
      </c>
      <c r="T1677" s="13">
        <f t="shared" si="162"/>
        <v>40832.752083333333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7"/>
        <v>1.1533333333333333</v>
      </c>
      <c r="P1678" s="4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3">
        <f t="shared" si="161"/>
        <v>40973.559571759266</v>
      </c>
      <c r="T1678" s="13">
        <f t="shared" si="162"/>
        <v>41019.999305555561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7"/>
        <v>1.1166666666666667</v>
      </c>
      <c r="P1679" s="4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3">
        <f t="shared" si="161"/>
        <v>42416.240462962967</v>
      </c>
      <c r="T1679" s="13">
        <f t="shared" si="162"/>
        <v>42476.082638888889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7"/>
        <v>1.1839999999999999</v>
      </c>
      <c r="P1680" s="4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3">
        <f t="shared" si="161"/>
        <v>41662.688321759262</v>
      </c>
      <c r="T1680" s="13">
        <f t="shared" si="162"/>
        <v>41676.688321759262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7"/>
        <v>1.75</v>
      </c>
      <c r="P1681" s="4">
        <f t="shared" si="158"/>
        <v>62.5</v>
      </c>
      <c r="Q1681" t="str">
        <f t="shared" si="159"/>
        <v>music</v>
      </c>
      <c r="R1681" t="str">
        <f t="shared" si="160"/>
        <v>pop</v>
      </c>
      <c r="S1681" s="13">
        <f t="shared" si="161"/>
        <v>40722.902141203704</v>
      </c>
      <c r="T1681" s="13">
        <f t="shared" si="162"/>
        <v>40745.902141203704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7"/>
        <v>1.175</v>
      </c>
      <c r="P1682" s="4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61"/>
        <v>41802.591053240743</v>
      </c>
      <c r="T1682" s="13">
        <f t="shared" si="162"/>
        <v>41832.591053240743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7"/>
        <v>1.0142212307692309</v>
      </c>
      <c r="P1683" s="4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3">
        <f t="shared" si="161"/>
        <v>42773.954675925932</v>
      </c>
      <c r="T1683" s="13">
        <f t="shared" si="162"/>
        <v>42822.916666666664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7"/>
        <v>0</v>
      </c>
      <c r="P1684" s="4" t="str">
        <f t="shared" si="158"/>
        <v>0</v>
      </c>
      <c r="Q1684" t="str">
        <f t="shared" si="159"/>
        <v>music</v>
      </c>
      <c r="R1684" t="str">
        <f t="shared" si="160"/>
        <v>faith</v>
      </c>
      <c r="S1684" s="13">
        <f t="shared" si="161"/>
        <v>42779.046990740746</v>
      </c>
      <c r="T1684" s="13">
        <f t="shared" si="162"/>
        <v>42839.005324074074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7"/>
        <v>0.21714285714285714</v>
      </c>
      <c r="P1685" s="4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61"/>
        <v>42808.615023148152</v>
      </c>
      <c r="T1685" s="13">
        <f t="shared" si="162"/>
        <v>42832.615023148152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7"/>
        <v>1.0912500000000001</v>
      </c>
      <c r="P1686" s="4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3">
        <f t="shared" si="161"/>
        <v>42783.648622685192</v>
      </c>
      <c r="T1686" s="13">
        <f t="shared" si="162"/>
        <v>42811.606956018521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7"/>
        <v>1.0285714285714285</v>
      </c>
      <c r="P1687" s="4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61"/>
        <v>42788.083599537036</v>
      </c>
      <c r="T1687" s="13">
        <f t="shared" si="162"/>
        <v>42818.041932870372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7"/>
        <v>3.5999999999999999E-3</v>
      </c>
      <c r="P1688" s="4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61"/>
        <v>42792.677303240744</v>
      </c>
      <c r="T1688" s="13">
        <f t="shared" si="162"/>
        <v>42852.635636574072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7"/>
        <v>0.3125</v>
      </c>
      <c r="P1689" s="4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3">
        <f t="shared" si="161"/>
        <v>42801.880150462966</v>
      </c>
      <c r="T1689" s="13">
        <f t="shared" si="162"/>
        <v>42835.677083333336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7"/>
        <v>0.443</v>
      </c>
      <c r="P1690" s="4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3">
        <f t="shared" si="161"/>
        <v>42804.367986111109</v>
      </c>
      <c r="T1690" s="13">
        <f t="shared" si="162"/>
        <v>42834.326319444452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7"/>
        <v>1</v>
      </c>
      <c r="P1691" s="4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3">
        <f t="shared" si="161"/>
        <v>42780.775810185187</v>
      </c>
      <c r="T1691" s="13">
        <f t="shared" si="162"/>
        <v>42810.734143518523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7"/>
        <v>0.254</v>
      </c>
      <c r="P1692" s="4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3">
        <f t="shared" si="161"/>
        <v>42801.264375000006</v>
      </c>
      <c r="T1692" s="13">
        <f t="shared" si="162"/>
        <v>42831.222708333335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7"/>
        <v>0.33473333333333333</v>
      </c>
      <c r="P1693" s="4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3">
        <f t="shared" si="161"/>
        <v>42795.534814814811</v>
      </c>
      <c r="T1693" s="13">
        <f t="shared" si="162"/>
        <v>42827.875000000007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7"/>
        <v>0.47799999999999998</v>
      </c>
      <c r="P1694" s="4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3">
        <f t="shared" si="161"/>
        <v>42787.984571759262</v>
      </c>
      <c r="T1694" s="13">
        <f t="shared" si="162"/>
        <v>42820.832638888889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7"/>
        <v>9.3333333333333338E-2</v>
      </c>
      <c r="P1695" s="4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61"/>
        <v>42803.753611111119</v>
      </c>
      <c r="T1695" s="13">
        <f t="shared" si="162"/>
        <v>42834.666666666664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7"/>
        <v>5.0000000000000001E-4</v>
      </c>
      <c r="P1696" s="4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61"/>
        <v>42791.503171296303</v>
      </c>
      <c r="T1696" s="13">
        <f t="shared" si="162"/>
        <v>42821.025000000001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7"/>
        <v>0.11708333333333333</v>
      </c>
      <c r="P1697" s="4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3">
        <f t="shared" si="161"/>
        <v>42800.864745370374</v>
      </c>
      <c r="T1697" s="13">
        <f t="shared" si="162"/>
        <v>42834.875000000007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7"/>
        <v>0</v>
      </c>
      <c r="P1698" s="4" t="str">
        <f t="shared" si="158"/>
        <v>0</v>
      </c>
      <c r="Q1698" t="str">
        <f t="shared" si="159"/>
        <v>music</v>
      </c>
      <c r="R1698" t="str">
        <f t="shared" si="160"/>
        <v>faith</v>
      </c>
      <c r="S1698" s="13">
        <f t="shared" si="161"/>
        <v>42795.902905092596</v>
      </c>
      <c r="T1698" s="13">
        <f t="shared" si="162"/>
        <v>42825.861238425925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7"/>
        <v>0.20208000000000001</v>
      </c>
      <c r="P1699" s="4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3">
        <f t="shared" si="161"/>
        <v>42804.866296296292</v>
      </c>
      <c r="T1699" s="13">
        <f t="shared" si="162"/>
        <v>42834.824629629635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7"/>
        <v>0</v>
      </c>
      <c r="P1700" s="4" t="str">
        <f t="shared" si="158"/>
        <v>0</v>
      </c>
      <c r="Q1700" t="str">
        <f t="shared" si="159"/>
        <v>music</v>
      </c>
      <c r="R1700" t="str">
        <f t="shared" si="160"/>
        <v>faith</v>
      </c>
      <c r="S1700" s="13">
        <f t="shared" si="161"/>
        <v>42796.041203703709</v>
      </c>
      <c r="T1700" s="13">
        <f t="shared" si="162"/>
        <v>42819.981250000004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7"/>
        <v>4.2311459353574929E-2</v>
      </c>
      <c r="P1701" s="4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61"/>
        <v>42806.697280092594</v>
      </c>
      <c r="T1701" s="13">
        <f t="shared" si="162"/>
        <v>42836.697280092594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7"/>
        <v>0.2606</v>
      </c>
      <c r="P1702" s="4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3">
        <f t="shared" si="161"/>
        <v>42795.904976851853</v>
      </c>
      <c r="T1702" s="13">
        <f t="shared" si="162"/>
        <v>42826.000000000007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7"/>
        <v>1.9801980198019802E-3</v>
      </c>
      <c r="P1703" s="4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61"/>
        <v>41989.497743055559</v>
      </c>
      <c r="T1703" s="13">
        <f t="shared" si="162"/>
        <v>42019.497743055559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7"/>
        <v>6.0606060606060605E-5</v>
      </c>
      <c r="P1704" s="4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61"/>
        <v>42063.703125000007</v>
      </c>
      <c r="T1704" s="13">
        <f t="shared" si="162"/>
        <v>42093.661458333336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7"/>
        <v>1.0200000000000001E-2</v>
      </c>
      <c r="P1705" s="4">
        <f t="shared" si="158"/>
        <v>25.5</v>
      </c>
      <c r="Q1705" t="str">
        <f t="shared" si="159"/>
        <v>music</v>
      </c>
      <c r="R1705" t="str">
        <f t="shared" si="160"/>
        <v>faith</v>
      </c>
      <c r="S1705" s="13">
        <f t="shared" si="161"/>
        <v>42187.115011574082</v>
      </c>
      <c r="T1705" s="13">
        <f t="shared" si="162"/>
        <v>42247.115011574082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7"/>
        <v>0.65100000000000002</v>
      </c>
      <c r="P1706" s="4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3">
        <f t="shared" si="161"/>
        <v>42020.973067129635</v>
      </c>
      <c r="T1706" s="13">
        <f t="shared" si="162"/>
        <v>42050.973067129635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7"/>
        <v>0</v>
      </c>
      <c r="P1707" s="4" t="str">
        <f t="shared" si="158"/>
        <v>0</v>
      </c>
      <c r="Q1707" t="str">
        <f t="shared" si="159"/>
        <v>music</v>
      </c>
      <c r="R1707" t="str">
        <f t="shared" si="160"/>
        <v>faith</v>
      </c>
      <c r="S1707" s="13">
        <f t="shared" si="161"/>
        <v>42244.850069444445</v>
      </c>
      <c r="T1707" s="13">
        <f t="shared" si="162"/>
        <v>42256.500000000007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7"/>
        <v>0</v>
      </c>
      <c r="P1708" s="4" t="str">
        <f t="shared" si="158"/>
        <v>0</v>
      </c>
      <c r="Q1708" t="str">
        <f t="shared" si="159"/>
        <v>music</v>
      </c>
      <c r="R1708" t="str">
        <f t="shared" si="160"/>
        <v>faith</v>
      </c>
      <c r="S1708" s="13">
        <f t="shared" si="161"/>
        <v>42179.139722222222</v>
      </c>
      <c r="T1708" s="13">
        <f t="shared" si="162"/>
        <v>42239.139722222222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7"/>
        <v>9.74E-2</v>
      </c>
      <c r="P1709" s="4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3">
        <f t="shared" si="161"/>
        <v>42427.554340277777</v>
      </c>
      <c r="T1709" s="13">
        <f t="shared" si="162"/>
        <v>42457.512673611112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7"/>
        <v>0</v>
      </c>
      <c r="P1710" s="4" t="str">
        <f t="shared" si="158"/>
        <v>0</v>
      </c>
      <c r="Q1710" t="str">
        <f t="shared" si="159"/>
        <v>music</v>
      </c>
      <c r="R1710" t="str">
        <f t="shared" si="160"/>
        <v>faith</v>
      </c>
      <c r="S1710" s="13">
        <f t="shared" si="161"/>
        <v>42451.700300925928</v>
      </c>
      <c r="T1710" s="13">
        <f t="shared" si="162"/>
        <v>42491.700300925928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7"/>
        <v>4.8571428571428571E-2</v>
      </c>
      <c r="P1711" s="4">
        <f t="shared" si="158"/>
        <v>21.25</v>
      </c>
      <c r="Q1711" t="str">
        <f t="shared" si="159"/>
        <v>music</v>
      </c>
      <c r="R1711" t="str">
        <f t="shared" si="160"/>
        <v>faith</v>
      </c>
      <c r="S1711" s="13">
        <f t="shared" si="161"/>
        <v>41841.397152777776</v>
      </c>
      <c r="T1711" s="13">
        <f t="shared" si="162"/>
        <v>41882.652083333334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7"/>
        <v>6.7999999999999996E-3</v>
      </c>
      <c r="P1712" s="4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61"/>
        <v>42341.424629629626</v>
      </c>
      <c r="T1712" s="13">
        <f t="shared" si="162"/>
        <v>42387.375000000007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7"/>
        <v>0.105</v>
      </c>
      <c r="P1713" s="4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61"/>
        <v>41852.479560185187</v>
      </c>
      <c r="T1713" s="13">
        <f t="shared" si="162"/>
        <v>41883.479560185187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7"/>
        <v>0</v>
      </c>
      <c r="P1714" s="4" t="str">
        <f t="shared" si="158"/>
        <v>0</v>
      </c>
      <c r="Q1714" t="str">
        <f t="shared" si="159"/>
        <v>music</v>
      </c>
      <c r="R1714" t="str">
        <f t="shared" si="160"/>
        <v>faith</v>
      </c>
      <c r="S1714" s="13">
        <f t="shared" si="161"/>
        <v>42125.747141203705</v>
      </c>
      <c r="T1714" s="13">
        <f t="shared" si="162"/>
        <v>42185.747141203705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7"/>
        <v>1.6666666666666666E-2</v>
      </c>
      <c r="P1715" s="4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61"/>
        <v>41887.634398148155</v>
      </c>
      <c r="T1715" s="13">
        <f t="shared" si="162"/>
        <v>41917.634398148155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7"/>
        <v>7.868E-2</v>
      </c>
      <c r="P1716" s="4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3">
        <f t="shared" si="161"/>
        <v>42095.751863425925</v>
      </c>
      <c r="T1716" s="13">
        <f t="shared" si="162"/>
        <v>42125.751863425925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7"/>
        <v>2.2000000000000001E-3</v>
      </c>
      <c r="P1717" s="4">
        <f t="shared" si="158"/>
        <v>5.5</v>
      </c>
      <c r="Q1717" t="str">
        <f t="shared" si="159"/>
        <v>music</v>
      </c>
      <c r="R1717" t="str">
        <f t="shared" si="160"/>
        <v>faith</v>
      </c>
      <c r="S1717" s="13">
        <f t="shared" si="161"/>
        <v>42064.050752314819</v>
      </c>
      <c r="T1717" s="13">
        <f t="shared" si="162"/>
        <v>42093.973611111112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7"/>
        <v>7.4999999999999997E-2</v>
      </c>
      <c r="P1718" s="4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61"/>
        <v>42673.410868055558</v>
      </c>
      <c r="T1718" s="13">
        <f t="shared" si="162"/>
        <v>42713.452534722222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7"/>
        <v>0.42725880551301687</v>
      </c>
      <c r="P1719" s="4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3">
        <f t="shared" si="161"/>
        <v>42460.815254629626</v>
      </c>
      <c r="T1719" s="13">
        <f t="shared" si="162"/>
        <v>42481.000000000007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7"/>
        <v>2.142857142857143E-3</v>
      </c>
      <c r="P1720" s="4">
        <f t="shared" si="158"/>
        <v>37.5</v>
      </c>
      <c r="Q1720" t="str">
        <f t="shared" si="159"/>
        <v>music</v>
      </c>
      <c r="R1720" t="str">
        <f t="shared" si="160"/>
        <v>faith</v>
      </c>
      <c r="S1720" s="13">
        <f t="shared" si="161"/>
        <v>42460.443854166668</v>
      </c>
      <c r="T1720" s="13">
        <f t="shared" si="162"/>
        <v>42504.040972222225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7"/>
        <v>8.7500000000000008E-3</v>
      </c>
      <c r="P1721" s="4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3">
        <f t="shared" si="161"/>
        <v>41869.367951388893</v>
      </c>
      <c r="T1721" s="13">
        <f t="shared" si="162"/>
        <v>41899.367951388893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7"/>
        <v>5.6250000000000001E-2</v>
      </c>
      <c r="P1722" s="4">
        <f t="shared" si="158"/>
        <v>28.125</v>
      </c>
      <c r="Q1722" t="str">
        <f t="shared" si="159"/>
        <v>music</v>
      </c>
      <c r="R1722" t="str">
        <f t="shared" si="160"/>
        <v>faith</v>
      </c>
      <c r="S1722" s="13">
        <f t="shared" si="161"/>
        <v>41922.616562500007</v>
      </c>
      <c r="T1722" s="13">
        <f t="shared" si="162"/>
        <v>41952.658229166671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7"/>
        <v>0</v>
      </c>
      <c r="P1723" s="4" t="str">
        <f t="shared" si="158"/>
        <v>0</v>
      </c>
      <c r="Q1723" t="str">
        <f t="shared" si="159"/>
        <v>music</v>
      </c>
      <c r="R1723" t="str">
        <f t="shared" si="160"/>
        <v>faith</v>
      </c>
      <c r="S1723" s="13">
        <f t="shared" si="161"/>
        <v>42319.294710648152</v>
      </c>
      <c r="T1723" s="13">
        <f t="shared" si="162"/>
        <v>42349.294710648152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7"/>
        <v>3.4722222222222224E-4</v>
      </c>
      <c r="P1724" s="4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61"/>
        <v>42425.794317129628</v>
      </c>
      <c r="T1724" s="13">
        <f t="shared" si="162"/>
        <v>42462.840277777781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7"/>
        <v>6.5000000000000002E-2</v>
      </c>
      <c r="P1725" s="4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3">
        <f t="shared" si="161"/>
        <v>42129.658738425926</v>
      </c>
      <c r="T1725" s="13">
        <f t="shared" si="162"/>
        <v>42186.083333333336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7"/>
        <v>5.8333333333333336E-3</v>
      </c>
      <c r="P1726" s="4">
        <f t="shared" si="158"/>
        <v>8.75</v>
      </c>
      <c r="Q1726" t="str">
        <f t="shared" si="159"/>
        <v>music</v>
      </c>
      <c r="R1726" t="str">
        <f t="shared" si="160"/>
        <v>faith</v>
      </c>
      <c r="S1726" s="13">
        <f t="shared" si="161"/>
        <v>41912.765763888892</v>
      </c>
      <c r="T1726" s="13">
        <f t="shared" si="162"/>
        <v>41942.765763888892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7"/>
        <v>0.10181818181818182</v>
      </c>
      <c r="P1727" s="4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3">
        <f t="shared" si="161"/>
        <v>41845.801493055558</v>
      </c>
      <c r="T1727" s="13">
        <f t="shared" si="162"/>
        <v>41875.801493055558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7"/>
        <v>0.33784615384615385</v>
      </c>
      <c r="P1728" s="4">
        <f t="shared" si="158"/>
        <v>137.25</v>
      </c>
      <c r="Q1728" t="str">
        <f t="shared" si="159"/>
        <v>music</v>
      </c>
      <c r="R1728" t="str">
        <f t="shared" si="160"/>
        <v>faith</v>
      </c>
      <c r="S1728" s="13">
        <f t="shared" si="161"/>
        <v>41788.753055555557</v>
      </c>
      <c r="T1728" s="13">
        <f t="shared" si="162"/>
        <v>41817.753055555557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7"/>
        <v>3.3333333333333332E-4</v>
      </c>
      <c r="P1729" s="4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61"/>
        <v>42044.76130787038</v>
      </c>
      <c r="T1729" s="13">
        <f t="shared" si="162"/>
        <v>42099.291666666664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7"/>
        <v>0.68400000000000005</v>
      </c>
      <c r="P1730" s="4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3">
        <f t="shared" si="161"/>
        <v>42268.459189814814</v>
      </c>
      <c r="T1730" s="13">
        <f t="shared" si="162"/>
        <v>42298.459189814814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3">E1731/D1731</f>
        <v>0</v>
      </c>
      <c r="P1731" s="4" t="str">
        <f t="shared" ref="P1731:P1794" si="164">IF(L1731=0, "0", E1731/L1731)</f>
        <v>0</v>
      </c>
      <c r="Q1731" t="str">
        <f t="shared" ref="Q1731:Q1794" si="165">LEFT(N1731, FIND("/", N1731)-1)</f>
        <v>music</v>
      </c>
      <c r="R1731" t="str">
        <f t="shared" ref="R1731:R1794" si="166">RIGHT(N1731, LEN(N1731)-FIND("/", N1731))</f>
        <v>faith</v>
      </c>
      <c r="S1731" s="13">
        <f t="shared" ref="S1731:S1794" si="167">(((J1731/60)/60)/24)+DATE(1970,1,1)+(-4/24)</f>
        <v>42470.88548611111</v>
      </c>
      <c r="T1731" s="13">
        <f t="shared" ref="T1731:T1794" si="168">(((I1731/60)/60)/24)+DATE(1970,1,1)+(-4/24)</f>
        <v>42530.88548611111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3"/>
        <v>0</v>
      </c>
      <c r="P1732" s="4" t="str">
        <f t="shared" si="164"/>
        <v>0</v>
      </c>
      <c r="Q1732" t="str">
        <f t="shared" si="165"/>
        <v>music</v>
      </c>
      <c r="R1732" t="str">
        <f t="shared" si="166"/>
        <v>faith</v>
      </c>
      <c r="S1732" s="13">
        <f t="shared" si="167"/>
        <v>42271.921099537045</v>
      </c>
      <c r="T1732" s="13">
        <f t="shared" si="168"/>
        <v>42301.921099537045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3"/>
        <v>0</v>
      </c>
      <c r="P1733" s="4" t="str">
        <f t="shared" si="164"/>
        <v>0</v>
      </c>
      <c r="Q1733" t="str">
        <f t="shared" si="165"/>
        <v>music</v>
      </c>
      <c r="R1733" t="str">
        <f t="shared" si="166"/>
        <v>faith</v>
      </c>
      <c r="S1733" s="13">
        <f t="shared" si="167"/>
        <v>42152.740185185183</v>
      </c>
      <c r="T1733" s="13">
        <f t="shared" si="168"/>
        <v>42166.458333333336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3"/>
        <v>0</v>
      </c>
      <c r="P1734" s="4" t="str">
        <f t="shared" si="164"/>
        <v>0</v>
      </c>
      <c r="Q1734" t="str">
        <f t="shared" si="165"/>
        <v>music</v>
      </c>
      <c r="R1734" t="str">
        <f t="shared" si="166"/>
        <v>faith</v>
      </c>
      <c r="S1734" s="13">
        <f t="shared" si="167"/>
        <v>42325.517141203709</v>
      </c>
      <c r="T1734" s="13">
        <f t="shared" si="168"/>
        <v>42385.041666666664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3"/>
        <v>0</v>
      </c>
      <c r="P1735" s="4" t="str">
        <f t="shared" si="164"/>
        <v>0</v>
      </c>
      <c r="Q1735" t="str">
        <f t="shared" si="165"/>
        <v>music</v>
      </c>
      <c r="R1735" t="str">
        <f t="shared" si="166"/>
        <v>faith</v>
      </c>
      <c r="S1735" s="13">
        <f t="shared" si="167"/>
        <v>42614.508958333339</v>
      </c>
      <c r="T1735" s="13">
        <f t="shared" si="168"/>
        <v>42626.729166666664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3"/>
        <v>2.2222222222222223E-4</v>
      </c>
      <c r="P1736" s="4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7"/>
        <v>42101.86986111111</v>
      </c>
      <c r="T1736" s="13">
        <f t="shared" si="168"/>
        <v>42131.86986111111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3"/>
        <v>0.11</v>
      </c>
      <c r="P1737" s="4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7"/>
        <v>42559.647511574083</v>
      </c>
      <c r="T1737" s="13">
        <f t="shared" si="168"/>
        <v>42589.647511574083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3"/>
        <v>7.3333333333333332E-3</v>
      </c>
      <c r="P1738" s="4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7"/>
        <v>42286.694826388892</v>
      </c>
      <c r="T1738" s="13">
        <f t="shared" si="168"/>
        <v>42316.736493055556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3"/>
        <v>0.21249999999999999</v>
      </c>
      <c r="P1739" s="4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3">
        <f t="shared" si="167"/>
        <v>42175.782314814824</v>
      </c>
      <c r="T1739" s="13">
        <f t="shared" si="168"/>
        <v>42205.782314814824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3"/>
        <v>4.0000000000000001E-3</v>
      </c>
      <c r="P1740" s="4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7"/>
        <v>41884.707662037043</v>
      </c>
      <c r="T1740" s="13">
        <f t="shared" si="168"/>
        <v>41914.707662037043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3"/>
        <v>1E-3</v>
      </c>
      <c r="P1741" s="4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7"/>
        <v>42435.707546296304</v>
      </c>
      <c r="T1741" s="13">
        <f t="shared" si="168"/>
        <v>42494.665879629632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3"/>
        <v>0</v>
      </c>
      <c r="P1742" s="4" t="str">
        <f t="shared" si="164"/>
        <v>0</v>
      </c>
      <c r="Q1742" t="str">
        <f t="shared" si="165"/>
        <v>music</v>
      </c>
      <c r="R1742" t="str">
        <f t="shared" si="166"/>
        <v>faith</v>
      </c>
      <c r="S1742" s="13">
        <f t="shared" si="167"/>
        <v>42171.650717592602</v>
      </c>
      <c r="T1742" s="13">
        <f t="shared" si="168"/>
        <v>42201.650717592602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3"/>
        <v>1.1083333333333334</v>
      </c>
      <c r="P1743" s="4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3">
        <f t="shared" si="167"/>
        <v>42120.461469907408</v>
      </c>
      <c r="T1743" s="13">
        <f t="shared" si="168"/>
        <v>42165.461469907408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3"/>
        <v>1.0874999999999999</v>
      </c>
      <c r="P1744" s="4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3">
        <f t="shared" si="167"/>
        <v>42710.710300925923</v>
      </c>
      <c r="T1744" s="13">
        <f t="shared" si="168"/>
        <v>42742.708333333336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3"/>
        <v>1.0041666666666667</v>
      </c>
      <c r="P1745" s="4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3">
        <f t="shared" si="167"/>
        <v>42586.758969907409</v>
      </c>
      <c r="T1745" s="13">
        <f t="shared" si="168"/>
        <v>42608.999305555561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3"/>
        <v>1.1845454545454546</v>
      </c>
      <c r="P1746" s="4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3">
        <f t="shared" si="167"/>
        <v>42026.438391203708</v>
      </c>
      <c r="T1746" s="13">
        <f t="shared" si="168"/>
        <v>42071.396724537037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3"/>
        <v>1.1401428571428571</v>
      </c>
      <c r="P1747" s="4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3">
        <f t="shared" si="167"/>
        <v>42690.093032407407</v>
      </c>
      <c r="T1747" s="13">
        <f t="shared" si="168"/>
        <v>42725.916666666664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3"/>
        <v>1.4810000000000001</v>
      </c>
      <c r="P1748" s="4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3">
        <f t="shared" si="167"/>
        <v>42668.010034722225</v>
      </c>
      <c r="T1748" s="13">
        <f t="shared" si="168"/>
        <v>42697.916666666664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3"/>
        <v>1.0495555555555556</v>
      </c>
      <c r="P1749" s="4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3">
        <f t="shared" si="167"/>
        <v>42292.268865740749</v>
      </c>
      <c r="T1749" s="13">
        <f t="shared" si="168"/>
        <v>42321.458333333336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3"/>
        <v>1.29948</v>
      </c>
      <c r="P1750" s="4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3">
        <f t="shared" si="167"/>
        <v>42219.784062500003</v>
      </c>
      <c r="T1750" s="13">
        <f t="shared" si="168"/>
        <v>42249.784062500003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3"/>
        <v>1.2348756218905472</v>
      </c>
      <c r="P1751" s="4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3">
        <f t="shared" si="167"/>
        <v>42758.809270833335</v>
      </c>
      <c r="T1751" s="13">
        <f t="shared" si="168"/>
        <v>42795.625000000007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3"/>
        <v>2.0162</v>
      </c>
      <c r="P1752" s="4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3">
        <f t="shared" si="167"/>
        <v>42454.67018518519</v>
      </c>
      <c r="T1752" s="13">
        <f t="shared" si="168"/>
        <v>42479.67018518519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3"/>
        <v>1.0289999999999999</v>
      </c>
      <c r="P1753" s="4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3">
        <f t="shared" si="167"/>
        <v>42052.614849537036</v>
      </c>
      <c r="T1753" s="13">
        <f t="shared" si="168"/>
        <v>42082.573182870372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3"/>
        <v>2.6016666666666666</v>
      </c>
      <c r="P1754" s="4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3">
        <f t="shared" si="167"/>
        <v>42627.086597222224</v>
      </c>
      <c r="T1754" s="13">
        <f t="shared" si="168"/>
        <v>42657.086597222224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3"/>
        <v>1.08</v>
      </c>
      <c r="P1755" s="4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3">
        <f t="shared" si="167"/>
        <v>42420.582962962966</v>
      </c>
      <c r="T1755" s="13">
        <f t="shared" si="168"/>
        <v>42450.541296296295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3"/>
        <v>1.1052941176470588</v>
      </c>
      <c r="P1756" s="4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3">
        <f t="shared" si="167"/>
        <v>42067.710104166668</v>
      </c>
      <c r="T1756" s="13">
        <f t="shared" si="168"/>
        <v>42097.668437500004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3"/>
        <v>1.2</v>
      </c>
      <c r="P1757" s="4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3">
        <f t="shared" si="167"/>
        <v>42252.622233796297</v>
      </c>
      <c r="T1757" s="13">
        <f t="shared" si="168"/>
        <v>42282.622233796297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3"/>
        <v>1.0282909090909091</v>
      </c>
      <c r="P1758" s="4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3">
        <f t="shared" si="167"/>
        <v>42571.000798611109</v>
      </c>
      <c r="T1758" s="13">
        <f t="shared" si="168"/>
        <v>42611.000798611109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3"/>
        <v>1.1599999999999999</v>
      </c>
      <c r="P1759" s="4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3">
        <f t="shared" si="167"/>
        <v>42733.660682870373</v>
      </c>
      <c r="T1759" s="13">
        <f t="shared" si="168"/>
        <v>42763.645138888889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3"/>
        <v>1.147</v>
      </c>
      <c r="P1760" s="4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3">
        <f t="shared" si="167"/>
        <v>42505.789259259262</v>
      </c>
      <c r="T1760" s="13">
        <f t="shared" si="168"/>
        <v>42565.789259259262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3"/>
        <v>1.0660000000000001</v>
      </c>
      <c r="P1761" s="4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3">
        <f t="shared" si="167"/>
        <v>42068.66237268519</v>
      </c>
      <c r="T1761" s="13">
        <f t="shared" si="168"/>
        <v>42088.620706018519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3"/>
        <v>1.6544000000000001</v>
      </c>
      <c r="P1762" s="4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3">
        <f t="shared" si="167"/>
        <v>42405.505937500006</v>
      </c>
      <c r="T1762" s="13">
        <f t="shared" si="168"/>
        <v>42425.505937500006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3"/>
        <v>1.55</v>
      </c>
      <c r="P1763" s="4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3">
        <f t="shared" si="167"/>
        <v>42209.40115740741</v>
      </c>
      <c r="T1763" s="13">
        <f t="shared" si="168"/>
        <v>42259.40115740741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3"/>
        <v>8.85</v>
      </c>
      <c r="P1764" s="4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3">
        <f t="shared" si="167"/>
        <v>42410.815335648149</v>
      </c>
      <c r="T1764" s="13">
        <f t="shared" si="168"/>
        <v>42440.815335648149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3"/>
        <v>1.0190833333333333</v>
      </c>
      <c r="P1765" s="4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3">
        <f t="shared" si="167"/>
        <v>42636.701851851853</v>
      </c>
      <c r="T1765" s="13">
        <f t="shared" si="168"/>
        <v>42666.701851851853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3"/>
        <v>0.19600000000000001</v>
      </c>
      <c r="P1766" s="4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3">
        <f t="shared" si="167"/>
        <v>41825.319201388891</v>
      </c>
      <c r="T1766" s="13">
        <f t="shared" si="168"/>
        <v>41854.319201388891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3"/>
        <v>0.59467839999999994</v>
      </c>
      <c r="P1767" s="4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3">
        <f t="shared" si="167"/>
        <v>41834.813796296301</v>
      </c>
      <c r="T1767" s="13">
        <f t="shared" si="168"/>
        <v>41864.813796296301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3"/>
        <v>0</v>
      </c>
      <c r="P1768" s="4" t="str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13">
        <f t="shared" si="167"/>
        <v>41855.693148148152</v>
      </c>
      <c r="T1768" s="13">
        <f t="shared" si="168"/>
        <v>41876.693148148152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3"/>
        <v>0.4572</v>
      </c>
      <c r="P1769" s="4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3">
        <f t="shared" si="167"/>
        <v>41824.491712962968</v>
      </c>
      <c r="T1769" s="13">
        <f t="shared" si="168"/>
        <v>41854.491712962968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3"/>
        <v>3.7400000000000003E-2</v>
      </c>
      <c r="P1770" s="4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3">
        <f t="shared" si="167"/>
        <v>41849.39402777778</v>
      </c>
      <c r="T1770" s="13">
        <f t="shared" si="168"/>
        <v>41909.39402777778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3"/>
        <v>2.7025E-2</v>
      </c>
      <c r="P1771" s="4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3">
        <f t="shared" si="167"/>
        <v>41987.652303240742</v>
      </c>
      <c r="T1771" s="13">
        <f t="shared" si="168"/>
        <v>42017.652303240742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3"/>
        <v>0.56514285714285717</v>
      </c>
      <c r="P1772" s="4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3">
        <f t="shared" si="167"/>
        <v>41891.613356481488</v>
      </c>
      <c r="T1772" s="13">
        <f t="shared" si="168"/>
        <v>41926.613356481488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3"/>
        <v>0.21309523809523809</v>
      </c>
      <c r="P1773" s="4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3">
        <f t="shared" si="167"/>
        <v>41905.812962962969</v>
      </c>
      <c r="T1773" s="13">
        <f t="shared" si="168"/>
        <v>41935.812962962969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3"/>
        <v>0.156</v>
      </c>
      <c r="P1774" s="4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3">
        <f t="shared" si="167"/>
        <v>41766.551342592596</v>
      </c>
      <c r="T1774" s="13">
        <f t="shared" si="168"/>
        <v>41826.551342592596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3"/>
        <v>6.2566666666666673E-2</v>
      </c>
      <c r="P1775" s="4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3">
        <f t="shared" si="167"/>
        <v>41978.593726851854</v>
      </c>
      <c r="T1775" s="13">
        <f t="shared" si="168"/>
        <v>42023.593726851854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3"/>
        <v>0.4592</v>
      </c>
      <c r="P1776" s="4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3">
        <f t="shared" si="167"/>
        <v>41930.051990740743</v>
      </c>
      <c r="T1776" s="13">
        <f t="shared" si="168"/>
        <v>41972.457638888889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3"/>
        <v>0.65101538461538466</v>
      </c>
      <c r="P1777" s="4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3">
        <f t="shared" si="167"/>
        <v>41891.809722222228</v>
      </c>
      <c r="T1777" s="13">
        <f t="shared" si="168"/>
        <v>41936.809722222228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3"/>
        <v>6.7000000000000004E-2</v>
      </c>
      <c r="P1778" s="4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3">
        <f t="shared" si="167"/>
        <v>41905.790173611116</v>
      </c>
      <c r="T1778" s="13">
        <f t="shared" si="168"/>
        <v>41941.790173611116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3"/>
        <v>0.135625</v>
      </c>
      <c r="P1779" s="4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3">
        <f t="shared" si="167"/>
        <v>42025.190428240741</v>
      </c>
      <c r="T1779" s="13">
        <f t="shared" si="168"/>
        <v>42055.190428240741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3"/>
        <v>1.9900000000000001E-2</v>
      </c>
      <c r="P1780" s="4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3">
        <f t="shared" si="167"/>
        <v>42045.696701388886</v>
      </c>
      <c r="T1780" s="13">
        <f t="shared" si="168"/>
        <v>42090.655034722229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3"/>
        <v>0.36236363636363639</v>
      </c>
      <c r="P1781" s="4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3">
        <f t="shared" si="167"/>
        <v>42585.525231481479</v>
      </c>
      <c r="T1781" s="13">
        <f t="shared" si="168"/>
        <v>42615.525231481479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3"/>
        <v>0.39743333333333336</v>
      </c>
      <c r="P1782" s="4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3">
        <f t="shared" si="167"/>
        <v>42493.434143518527</v>
      </c>
      <c r="T1782" s="13">
        <f t="shared" si="168"/>
        <v>42553.434143518527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3"/>
        <v>0.25763636363636366</v>
      </c>
      <c r="P1783" s="4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3">
        <f t="shared" si="167"/>
        <v>42597.450752314813</v>
      </c>
      <c r="T1783" s="13">
        <f t="shared" si="168"/>
        <v>42628.450752314813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3"/>
        <v>0.15491428571428573</v>
      </c>
      <c r="P1784" s="4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3">
        <f t="shared" si="167"/>
        <v>42388.408437500002</v>
      </c>
      <c r="T1784" s="13">
        <f t="shared" si="168"/>
        <v>42421.408437500002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3"/>
        <v>0.236925</v>
      </c>
      <c r="P1785" s="4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3">
        <f t="shared" si="167"/>
        <v>42115.783310185187</v>
      </c>
      <c r="T1785" s="13">
        <f t="shared" si="168"/>
        <v>42145.783310185187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3"/>
        <v>0.39760000000000001</v>
      </c>
      <c r="P1786" s="4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3">
        <f t="shared" si="167"/>
        <v>42003.488888888889</v>
      </c>
      <c r="T1786" s="13">
        <f t="shared" si="168"/>
        <v>42034.975694444445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3"/>
        <v>0.20220833333333332</v>
      </c>
      <c r="P1787" s="4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3">
        <f t="shared" si="167"/>
        <v>41896.968229166669</v>
      </c>
      <c r="T1787" s="13">
        <f t="shared" si="168"/>
        <v>41927.833333333336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3"/>
        <v>0.47631578947368419</v>
      </c>
      <c r="P1788" s="4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3">
        <f t="shared" si="167"/>
        <v>41958.383993055562</v>
      </c>
      <c r="T1788" s="13">
        <f t="shared" si="168"/>
        <v>41988.383993055562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3"/>
        <v>0.15329999999999999</v>
      </c>
      <c r="P1789" s="4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3">
        <f t="shared" si="167"/>
        <v>42068.488854166666</v>
      </c>
      <c r="T1789" s="13">
        <f t="shared" si="168"/>
        <v>42098.447187500002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3"/>
        <v>1.3818181818181818E-2</v>
      </c>
      <c r="P1790" s="4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7"/>
        <v>41913.781736111116</v>
      </c>
      <c r="T1790" s="13">
        <f t="shared" si="168"/>
        <v>41943.781736111116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3"/>
        <v>5.0000000000000001E-3</v>
      </c>
      <c r="P1791" s="4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7"/>
        <v>41956.083368055559</v>
      </c>
      <c r="T1791" s="13">
        <f t="shared" si="168"/>
        <v>42016.083368055559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3"/>
        <v>4.9575757575757579E-2</v>
      </c>
      <c r="P1792" s="4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3">
        <f t="shared" si="167"/>
        <v>42010.50784722223</v>
      </c>
      <c r="T1792" s="13">
        <f t="shared" si="168"/>
        <v>42040.50784722223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3"/>
        <v>3.5666666666666666E-2</v>
      </c>
      <c r="P1793" s="4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3">
        <f t="shared" si="167"/>
        <v>41973.573668981488</v>
      </c>
      <c r="T1793" s="13">
        <f t="shared" si="168"/>
        <v>42033.573668981488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3"/>
        <v>0.61124000000000001</v>
      </c>
      <c r="P1794" s="4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3">
        <f t="shared" si="167"/>
        <v>42188.864374999997</v>
      </c>
      <c r="T1794" s="13">
        <f t="shared" si="168"/>
        <v>42226.124305555561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9">E1795/D1795</f>
        <v>1.3333333333333334E-2</v>
      </c>
      <c r="P1795" s="4">
        <f t="shared" ref="P1795:P1858" si="170">IF(L1795=0, "0", E1795/L1795)</f>
        <v>20</v>
      </c>
      <c r="Q1795" t="str">
        <f t="shared" ref="Q1795:Q1858" si="171">LEFT(N1795, FIND("/", N1795)-1)</f>
        <v>photography</v>
      </c>
      <c r="R1795" t="str">
        <f t="shared" ref="R1795:R1858" si="172">RIGHT(N1795, LEN(N1795)-FIND("/", N1795))</f>
        <v>photobooks</v>
      </c>
      <c r="S1795" s="13">
        <f t="shared" ref="S1795:S1858" si="173">(((J1795/60)/60)/24)+DATE(1970,1,1)+(-4/24)</f>
        <v>41940.725000000006</v>
      </c>
      <c r="T1795" s="13">
        <f t="shared" ref="T1795:T1858" si="174">(((I1795/60)/60)/24)+DATE(1970,1,1)+(-4/24)</f>
        <v>41970.76666666667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9"/>
        <v>0.11077777777777778</v>
      </c>
      <c r="P1796" s="4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3">
        <f t="shared" si="173"/>
        <v>42011.384513888894</v>
      </c>
      <c r="T1796" s="13">
        <f t="shared" si="174"/>
        <v>42046.384513888894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9"/>
        <v>0.38735714285714284</v>
      </c>
      <c r="P1797" s="4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3">
        <f t="shared" si="173"/>
        <v>42628.122002314813</v>
      </c>
      <c r="T1797" s="13">
        <f t="shared" si="174"/>
        <v>42657.500000000007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9"/>
        <v>0.22052631578947368</v>
      </c>
      <c r="P1798" s="4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3">
        <f t="shared" si="173"/>
        <v>42515.27275462963</v>
      </c>
      <c r="T1798" s="13">
        <f t="shared" si="174"/>
        <v>42575.27275462963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9"/>
        <v>0.67549999999999999</v>
      </c>
      <c r="P1799" s="4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3">
        <f t="shared" si="173"/>
        <v>42689.402650462966</v>
      </c>
      <c r="T1799" s="13">
        <f t="shared" si="174"/>
        <v>42719.402650462966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9"/>
        <v>0.136375</v>
      </c>
      <c r="P1800" s="4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3">
        <f t="shared" si="173"/>
        <v>42344.160104166665</v>
      </c>
      <c r="T1800" s="13">
        <f t="shared" si="174"/>
        <v>42404.160104166665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9"/>
        <v>1.7457500000000001E-2</v>
      </c>
      <c r="P1801" s="4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3">
        <f t="shared" si="173"/>
        <v>41934.676018518519</v>
      </c>
      <c r="T1801" s="13">
        <f t="shared" si="174"/>
        <v>41954.717685185191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9"/>
        <v>0.20449632511889321</v>
      </c>
      <c r="P1802" s="4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3">
        <f t="shared" si="173"/>
        <v>42623.439467592594</v>
      </c>
      <c r="T1802" s="13">
        <f t="shared" si="174"/>
        <v>42653.439467592594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9"/>
        <v>0.13852941176470587</v>
      </c>
      <c r="P1803" s="4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3">
        <f t="shared" si="173"/>
        <v>42321.493842592594</v>
      </c>
      <c r="T1803" s="13">
        <f t="shared" si="174"/>
        <v>42353.340277777781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9"/>
        <v>0.48485714285714288</v>
      </c>
      <c r="P1804" s="4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3">
        <f t="shared" si="173"/>
        <v>42159.305902777785</v>
      </c>
      <c r="T1804" s="13">
        <f t="shared" si="174"/>
        <v>42182.749305555561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9"/>
        <v>0.308</v>
      </c>
      <c r="P1805" s="4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3">
        <f t="shared" si="173"/>
        <v>42017.904884259267</v>
      </c>
      <c r="T1805" s="13">
        <f t="shared" si="174"/>
        <v>42048.904884259267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9"/>
        <v>0.35174193548387095</v>
      </c>
      <c r="P1806" s="4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3">
        <f t="shared" si="173"/>
        <v>42282.511620370373</v>
      </c>
      <c r="T1806" s="13">
        <f t="shared" si="174"/>
        <v>42322.553287037044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9"/>
        <v>0.36404444444444445</v>
      </c>
      <c r="P1807" s="4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3">
        <f t="shared" si="173"/>
        <v>42247.637245370373</v>
      </c>
      <c r="T1807" s="13">
        <f t="shared" si="174"/>
        <v>42279.583333333336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9"/>
        <v>2.955E-2</v>
      </c>
      <c r="P1808" s="4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3">
        <f t="shared" si="173"/>
        <v>41877.471631944449</v>
      </c>
      <c r="T1808" s="13">
        <f t="shared" si="174"/>
        <v>41912.471631944449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9"/>
        <v>0.1106</v>
      </c>
      <c r="P1809" s="4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3">
        <f t="shared" si="173"/>
        <v>41879.901770833334</v>
      </c>
      <c r="T1809" s="13">
        <f t="shared" si="174"/>
        <v>41909.901770833334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9"/>
        <v>0.41407142857142859</v>
      </c>
      <c r="P1810" s="4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3">
        <f t="shared" si="173"/>
        <v>42742.514236111114</v>
      </c>
      <c r="T1810" s="13">
        <f t="shared" si="174"/>
        <v>42777.514236111114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9"/>
        <v>0.10857142857142857</v>
      </c>
      <c r="P1811" s="4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3">
        <f t="shared" si="173"/>
        <v>42029.741192129637</v>
      </c>
      <c r="T1811" s="13">
        <f t="shared" si="174"/>
        <v>42064.741192129637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9"/>
        <v>3.3333333333333333E-2</v>
      </c>
      <c r="P1812" s="4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3">
        <f t="shared" si="173"/>
        <v>41860.743356481486</v>
      </c>
      <c r="T1812" s="13">
        <f t="shared" si="174"/>
        <v>41872.743356481486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9"/>
        <v>7.407407407407407E-4</v>
      </c>
      <c r="P1813" s="4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3">
        <f t="shared" si="173"/>
        <v>41876.267013888893</v>
      </c>
      <c r="T1813" s="13">
        <f t="shared" si="174"/>
        <v>41936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9"/>
        <v>0.13307692307692306</v>
      </c>
      <c r="P1814" s="4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3">
        <f t="shared" si="173"/>
        <v>42524.152037037034</v>
      </c>
      <c r="T1814" s="13">
        <f t="shared" si="174"/>
        <v>42554.152037037034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9"/>
        <v>0</v>
      </c>
      <c r="P1815" s="4" t="str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13">
        <f t="shared" si="173"/>
        <v>41829.722361111111</v>
      </c>
      <c r="T1815" s="13">
        <f t="shared" si="174"/>
        <v>41859.722361111111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9"/>
        <v>0.49183333333333334</v>
      </c>
      <c r="P1816" s="4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3">
        <f t="shared" si="173"/>
        <v>42033.147407407414</v>
      </c>
      <c r="T1816" s="13">
        <f t="shared" si="174"/>
        <v>42063.147407407414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9"/>
        <v>0</v>
      </c>
      <c r="P1817" s="4" t="str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13">
        <f t="shared" si="173"/>
        <v>42172.740011574082</v>
      </c>
      <c r="T1817" s="13">
        <f t="shared" si="174"/>
        <v>42186.740011574082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9"/>
        <v>2.036E-2</v>
      </c>
      <c r="P1818" s="4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3">
        <f t="shared" si="173"/>
        <v>42548.70952546296</v>
      </c>
      <c r="T1818" s="13">
        <f t="shared" si="174"/>
        <v>42576.625000000007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9"/>
        <v>0.52327777777777773</v>
      </c>
      <c r="P1819" s="4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3">
        <f t="shared" si="173"/>
        <v>42705.495451388888</v>
      </c>
      <c r="T1819" s="13">
        <f t="shared" si="174"/>
        <v>42765.124305555561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9"/>
        <v>0</v>
      </c>
      <c r="P1820" s="4" t="str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13">
        <f t="shared" si="173"/>
        <v>42067.067708333336</v>
      </c>
      <c r="T1820" s="13">
        <f t="shared" si="174"/>
        <v>42097.026041666664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9"/>
        <v>2.0833333333333332E-2</v>
      </c>
      <c r="P1821" s="4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3">
        <f t="shared" si="173"/>
        <v>41820.585601851853</v>
      </c>
      <c r="T1821" s="13">
        <f t="shared" si="174"/>
        <v>41850.585601851853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9"/>
        <v>6.565384615384616E-2</v>
      </c>
      <c r="P1822" s="4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3">
        <f t="shared" si="173"/>
        <v>42064.917708333342</v>
      </c>
      <c r="T1822" s="13">
        <f t="shared" si="174"/>
        <v>42094.87604166667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9"/>
        <v>1.3489</v>
      </c>
      <c r="P1823" s="4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3">
        <f t="shared" si="173"/>
        <v>40926.152395833335</v>
      </c>
      <c r="T1823" s="13">
        <f t="shared" si="174"/>
        <v>40971.152395833335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9"/>
        <v>1</v>
      </c>
      <c r="P1824" s="4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3">
        <f t="shared" si="173"/>
        <v>41634.630347222221</v>
      </c>
      <c r="T1824" s="13">
        <f t="shared" si="174"/>
        <v>41670.625694444447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9"/>
        <v>1.1585714285714286</v>
      </c>
      <c r="P1825" s="4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3">
        <f t="shared" si="173"/>
        <v>41176.518240740741</v>
      </c>
      <c r="T1825" s="13">
        <f t="shared" si="174"/>
        <v>41206.518240740741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9"/>
        <v>1.0006666666666666</v>
      </c>
      <c r="P1826" s="4">
        <f t="shared" si="170"/>
        <v>75.05</v>
      </c>
      <c r="Q1826" t="str">
        <f t="shared" si="171"/>
        <v>music</v>
      </c>
      <c r="R1826" t="str">
        <f t="shared" si="172"/>
        <v>rock</v>
      </c>
      <c r="S1826" s="13">
        <f t="shared" si="173"/>
        <v>41626.749618055561</v>
      </c>
      <c r="T1826" s="13">
        <f t="shared" si="174"/>
        <v>41646.922222222223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9"/>
        <v>1.0505</v>
      </c>
      <c r="P1827" s="4">
        <f t="shared" si="170"/>
        <v>42.02</v>
      </c>
      <c r="Q1827" t="str">
        <f t="shared" si="171"/>
        <v>music</v>
      </c>
      <c r="R1827" t="str">
        <f t="shared" si="172"/>
        <v>rock</v>
      </c>
      <c r="S1827" s="13">
        <f t="shared" si="173"/>
        <v>41443.667858796296</v>
      </c>
      <c r="T1827" s="13">
        <f t="shared" si="174"/>
        <v>41466.667858796296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9"/>
        <v>1.01</v>
      </c>
      <c r="P1828" s="4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3">
        <f t="shared" si="173"/>
        <v>41657.757141203707</v>
      </c>
      <c r="T1828" s="13">
        <f t="shared" si="174"/>
        <v>41687.757141203707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9"/>
        <v>1.0066250000000001</v>
      </c>
      <c r="P1829" s="4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3">
        <f t="shared" si="173"/>
        <v>40555.159270833334</v>
      </c>
      <c r="T1829" s="13">
        <f t="shared" si="174"/>
        <v>40605.159270833334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9"/>
        <v>1.0016</v>
      </c>
      <c r="P1830" s="4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3">
        <f t="shared" si="173"/>
        <v>41736.732986111114</v>
      </c>
      <c r="T1830" s="13">
        <f t="shared" si="174"/>
        <v>41768.75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9"/>
        <v>1.6668333333333334</v>
      </c>
      <c r="P1831" s="4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3">
        <f t="shared" si="173"/>
        <v>40515.920960648153</v>
      </c>
      <c r="T1831" s="13">
        <f t="shared" si="174"/>
        <v>40564.75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9"/>
        <v>1.0153333333333334</v>
      </c>
      <c r="P1832" s="4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3">
        <f t="shared" si="173"/>
        <v>41664.517442129632</v>
      </c>
      <c r="T1832" s="13">
        <f t="shared" si="174"/>
        <v>41694.517442129632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9"/>
        <v>1.03</v>
      </c>
      <c r="P1833" s="4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3">
        <f t="shared" si="173"/>
        <v>41026.829432870371</v>
      </c>
      <c r="T1833" s="13">
        <f t="shared" si="174"/>
        <v>41041.829432870371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9"/>
        <v>1.4285714285714286</v>
      </c>
      <c r="P1834" s="4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73"/>
        <v>40576.37299768519</v>
      </c>
      <c r="T1834" s="13">
        <f t="shared" si="174"/>
        <v>40606.37299768519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9"/>
        <v>2.625</v>
      </c>
      <c r="P1835" s="4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73"/>
        <v>41302.877349537041</v>
      </c>
      <c r="T1835" s="13">
        <f t="shared" si="174"/>
        <v>41335.165972222225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9"/>
        <v>1.1805000000000001</v>
      </c>
      <c r="P1836" s="4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3">
        <f t="shared" si="173"/>
        <v>41988.797395833339</v>
      </c>
      <c r="T1836" s="13">
        <f t="shared" si="174"/>
        <v>42028.797395833339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9"/>
        <v>1.04</v>
      </c>
      <c r="P1837" s="4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3">
        <f t="shared" si="173"/>
        <v>42430.535543981481</v>
      </c>
      <c r="T1837" s="13">
        <f t="shared" si="174"/>
        <v>42460.493877314817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9"/>
        <v>2.0034000000000001</v>
      </c>
      <c r="P1838" s="4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3">
        <f t="shared" si="173"/>
        <v>41305.642696759263</v>
      </c>
      <c r="T1838" s="13">
        <f t="shared" si="174"/>
        <v>41322.642696759263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9"/>
        <v>3.0683333333333334</v>
      </c>
      <c r="P1839" s="4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3">
        <f t="shared" si="173"/>
        <v>40925.881192129636</v>
      </c>
      <c r="T1839" s="13">
        <f t="shared" si="174"/>
        <v>40985.839525462965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9"/>
        <v>1.00149</v>
      </c>
      <c r="P1840" s="4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3">
        <f t="shared" si="173"/>
        <v>40788.619872685187</v>
      </c>
      <c r="T1840" s="13">
        <f t="shared" si="174"/>
        <v>40816.958333333336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9"/>
        <v>2.0529999999999999</v>
      </c>
      <c r="P1841" s="4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3">
        <f t="shared" si="173"/>
        <v>42614.555347222224</v>
      </c>
      <c r="T1841" s="13">
        <f t="shared" si="174"/>
        <v>42644.555347222224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9"/>
        <v>1.0888888888888888</v>
      </c>
      <c r="P1842" s="4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3">
        <f t="shared" si="173"/>
        <v>41381.929513888892</v>
      </c>
      <c r="T1842" s="13">
        <f t="shared" si="174"/>
        <v>41401.040972222225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9"/>
        <v>1.0175000000000001</v>
      </c>
      <c r="P1843" s="4">
        <f t="shared" si="170"/>
        <v>50.875</v>
      </c>
      <c r="Q1843" t="str">
        <f t="shared" si="171"/>
        <v>music</v>
      </c>
      <c r="R1843" t="str">
        <f t="shared" si="172"/>
        <v>rock</v>
      </c>
      <c r="S1843" s="13">
        <f t="shared" si="173"/>
        <v>41745.678761574076</v>
      </c>
      <c r="T1843" s="13">
        <f t="shared" si="174"/>
        <v>41779.040972222225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9"/>
        <v>1.2524999999999999</v>
      </c>
      <c r="P1844" s="4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3">
        <f t="shared" si="173"/>
        <v>42031.465057870373</v>
      </c>
      <c r="T1844" s="13">
        <f t="shared" si="174"/>
        <v>42065.082638888889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9"/>
        <v>1.2400610000000001</v>
      </c>
      <c r="P1845" s="4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3">
        <f t="shared" si="173"/>
        <v>40564.8281712963</v>
      </c>
      <c r="T1845" s="13">
        <f t="shared" si="174"/>
        <v>40594.8281712963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9"/>
        <v>1.014</v>
      </c>
      <c r="P1846" s="4">
        <f t="shared" si="170"/>
        <v>76.05</v>
      </c>
      <c r="Q1846" t="str">
        <f t="shared" si="171"/>
        <v>music</v>
      </c>
      <c r="R1846" t="str">
        <f t="shared" si="172"/>
        <v>rock</v>
      </c>
      <c r="S1846" s="13">
        <f t="shared" si="173"/>
        <v>40666.806875000002</v>
      </c>
      <c r="T1846" s="13">
        <f t="shared" si="174"/>
        <v>40704.958333333336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9"/>
        <v>1</v>
      </c>
      <c r="P1847" s="4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3">
        <f t="shared" si="173"/>
        <v>42523.166643518525</v>
      </c>
      <c r="T1847" s="13">
        <f t="shared" si="174"/>
        <v>42538.038194444445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9"/>
        <v>1.3792666666666666</v>
      </c>
      <c r="P1848" s="4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3">
        <f t="shared" si="173"/>
        <v>41228.483530092599</v>
      </c>
      <c r="T1848" s="13">
        <f t="shared" si="174"/>
        <v>41258.483530092599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9"/>
        <v>1.2088000000000001</v>
      </c>
      <c r="P1849" s="4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3">
        <f t="shared" si="173"/>
        <v>42094.069814814815</v>
      </c>
      <c r="T1849" s="13">
        <f t="shared" si="174"/>
        <v>42115.069814814815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9"/>
        <v>1.0736666666666668</v>
      </c>
      <c r="P1850" s="4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3">
        <f t="shared" si="173"/>
        <v>40691.621388888889</v>
      </c>
      <c r="T1850" s="13">
        <f t="shared" si="174"/>
        <v>40755.124305555561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9"/>
        <v>1.0033333333333334</v>
      </c>
      <c r="P1851" s="4">
        <f t="shared" si="170"/>
        <v>37.625</v>
      </c>
      <c r="Q1851" t="str">
        <f t="shared" si="171"/>
        <v>music</v>
      </c>
      <c r="R1851" t="str">
        <f t="shared" si="172"/>
        <v>rock</v>
      </c>
      <c r="S1851" s="13">
        <f t="shared" si="173"/>
        <v>41169.678923611114</v>
      </c>
      <c r="T1851" s="13">
        <f t="shared" si="174"/>
        <v>41199.678923611114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9"/>
        <v>1.0152222222222222</v>
      </c>
      <c r="P1852" s="4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3">
        <f t="shared" si="173"/>
        <v>41800.79282407408</v>
      </c>
      <c r="T1852" s="13">
        <f t="shared" si="174"/>
        <v>41830.79282407408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9"/>
        <v>1.0007692307692309</v>
      </c>
      <c r="P1853" s="4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3">
        <f t="shared" si="173"/>
        <v>41827.740023148152</v>
      </c>
      <c r="T1853" s="13">
        <f t="shared" si="174"/>
        <v>41847.875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9"/>
        <v>1.1696666666666666</v>
      </c>
      <c r="P1854" s="4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3">
        <f t="shared" si="173"/>
        <v>42081.604768518526</v>
      </c>
      <c r="T1854" s="13">
        <f t="shared" si="174"/>
        <v>42118.833333333336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9"/>
        <v>1.01875</v>
      </c>
      <c r="P1855" s="4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3">
        <f t="shared" si="173"/>
        <v>41176.89371527778</v>
      </c>
      <c r="T1855" s="13">
        <f t="shared" si="174"/>
        <v>41226.935381944444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9"/>
        <v>1.0212366666666666</v>
      </c>
      <c r="P1856" s="4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3">
        <f t="shared" si="173"/>
        <v>41387.854594907411</v>
      </c>
      <c r="T1856" s="13">
        <f t="shared" si="174"/>
        <v>41417.854594907411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9"/>
        <v>1.5405897142857143</v>
      </c>
      <c r="P1857" s="4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3">
        <f t="shared" si="173"/>
        <v>41600.371990740743</v>
      </c>
      <c r="T1857" s="13">
        <f t="shared" si="174"/>
        <v>41645.371990740743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9"/>
        <v>1.0125</v>
      </c>
      <c r="P1858" s="4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3">
        <f t="shared" si="173"/>
        <v>41817.688333333332</v>
      </c>
      <c r="T1858" s="13">
        <f t="shared" si="174"/>
        <v>41838.688333333332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5">E1859/D1859</f>
        <v>1</v>
      </c>
      <c r="P1859" s="4">
        <f t="shared" ref="P1859:P1922" si="176">IF(L1859=0, "0", E1859/L1859)</f>
        <v>136.36363636363637</v>
      </c>
      <c r="Q1859" t="str">
        <f t="shared" ref="Q1859:Q1922" si="177">LEFT(N1859, FIND("/", N1859)-1)</f>
        <v>music</v>
      </c>
      <c r="R1859" t="str">
        <f t="shared" ref="R1859:R1922" si="178">RIGHT(N1859, LEN(N1859)-FIND("/", N1859))</f>
        <v>rock</v>
      </c>
      <c r="S1859" s="13">
        <f t="shared" ref="S1859:S1922" si="179">(((J1859/60)/60)/24)+DATE(1970,1,1)+(-4/24)</f>
        <v>41864.602002314816</v>
      </c>
      <c r="T1859" s="13">
        <f t="shared" ref="T1859:T1922" si="180">(((I1859/60)/60)/24)+DATE(1970,1,1)+(-4/24)</f>
        <v>41894.602002314816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5"/>
        <v>1.0874800874800874</v>
      </c>
      <c r="P1860" s="4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3">
        <f t="shared" si="179"/>
        <v>40833.033807870372</v>
      </c>
      <c r="T1860" s="13">
        <f t="shared" si="180"/>
        <v>40893.075474537043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5"/>
        <v>1.3183333333333334</v>
      </c>
      <c r="P1861" s="4">
        <f t="shared" si="176"/>
        <v>70.625</v>
      </c>
      <c r="Q1861" t="str">
        <f t="shared" si="177"/>
        <v>music</v>
      </c>
      <c r="R1861" t="str">
        <f t="shared" si="178"/>
        <v>rock</v>
      </c>
      <c r="S1861" s="13">
        <f t="shared" si="179"/>
        <v>40778.603344907409</v>
      </c>
      <c r="T1861" s="13">
        <f t="shared" si="180"/>
        <v>40808.603344907409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5"/>
        <v>1.3346666666666667</v>
      </c>
      <c r="P1862" s="4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3">
        <f t="shared" si="179"/>
        <v>41655.542638888888</v>
      </c>
      <c r="T1862" s="13">
        <f t="shared" si="180"/>
        <v>41676.542638888888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5"/>
        <v>0</v>
      </c>
      <c r="P1863" s="4" t="str">
        <f t="shared" si="176"/>
        <v>0</v>
      </c>
      <c r="Q1863" t="str">
        <f t="shared" si="177"/>
        <v>games</v>
      </c>
      <c r="R1863" t="str">
        <f t="shared" si="178"/>
        <v>mobile games</v>
      </c>
      <c r="S1863" s="13">
        <f t="shared" si="179"/>
        <v>42000.133576388893</v>
      </c>
      <c r="T1863" s="13">
        <f t="shared" si="180"/>
        <v>42030.133576388893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5"/>
        <v>8.0833333333333326E-2</v>
      </c>
      <c r="P1864" s="4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3">
        <f t="shared" si="179"/>
        <v>42755.32608796296</v>
      </c>
      <c r="T1864" s="13">
        <f t="shared" si="180"/>
        <v>42802.145833333336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5"/>
        <v>4.0000000000000001E-3</v>
      </c>
      <c r="P1865" s="4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9"/>
        <v>41772.630613425928</v>
      </c>
      <c r="T1865" s="13">
        <f t="shared" si="180"/>
        <v>41802.630613425928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5"/>
        <v>0.42892307692307691</v>
      </c>
      <c r="P1866" s="4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3">
        <f t="shared" si="179"/>
        <v>41733.549768518518</v>
      </c>
      <c r="T1866" s="13">
        <f t="shared" si="180"/>
        <v>41763.549768518518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5"/>
        <v>3.6363636363636364E-5</v>
      </c>
      <c r="P1867" s="4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9"/>
        <v>42645.200775462967</v>
      </c>
      <c r="T1867" s="13">
        <f t="shared" si="180"/>
        <v>42680.242442129638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5"/>
        <v>5.0000000000000001E-3</v>
      </c>
      <c r="P1868" s="4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3">
        <f t="shared" si="179"/>
        <v>42742.079826388894</v>
      </c>
      <c r="T1868" s="13">
        <f t="shared" si="180"/>
        <v>42795.000000000007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5"/>
        <v>5.0000000000000001E-4</v>
      </c>
      <c r="P1869" s="4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9"/>
        <v>42649.758240740739</v>
      </c>
      <c r="T1869" s="13">
        <f t="shared" si="180"/>
        <v>42679.758240740739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5"/>
        <v>4.8680000000000001E-2</v>
      </c>
      <c r="P1870" s="4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3">
        <f t="shared" si="179"/>
        <v>42328.612557870372</v>
      </c>
      <c r="T1870" s="13">
        <f t="shared" si="180"/>
        <v>42353.165972222225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5"/>
        <v>0</v>
      </c>
      <c r="P1871" s="4" t="str">
        <f t="shared" si="176"/>
        <v>0</v>
      </c>
      <c r="Q1871" t="str">
        <f t="shared" si="177"/>
        <v>games</v>
      </c>
      <c r="R1871" t="str">
        <f t="shared" si="178"/>
        <v>mobile games</v>
      </c>
      <c r="S1871" s="13">
        <f t="shared" si="179"/>
        <v>42708.836215277777</v>
      </c>
      <c r="T1871" s="13">
        <f t="shared" si="180"/>
        <v>42738.836215277777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5"/>
        <v>0.10314285714285715</v>
      </c>
      <c r="P1872" s="4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3">
        <f t="shared" si="179"/>
        <v>42371.189062500001</v>
      </c>
      <c r="T1872" s="13">
        <f t="shared" si="180"/>
        <v>42400.011805555558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5"/>
        <v>0.7178461538461538</v>
      </c>
      <c r="P1873" s="4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3">
        <f t="shared" si="179"/>
        <v>41923.616909722223</v>
      </c>
      <c r="T1873" s="13">
        <f t="shared" si="180"/>
        <v>41963.658576388894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5"/>
        <v>1.06E-2</v>
      </c>
      <c r="P1874" s="4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3">
        <f t="shared" si="179"/>
        <v>42154.96298611111</v>
      </c>
      <c r="T1874" s="13">
        <f t="shared" si="180"/>
        <v>42184.96298611111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5"/>
        <v>4.4999999999999997E-3</v>
      </c>
      <c r="P1875" s="4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9"/>
        <v>42164.449189814819</v>
      </c>
      <c r="T1875" s="13">
        <f t="shared" si="180"/>
        <v>42193.531250000007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5"/>
        <v>1.6249999999999999E-4</v>
      </c>
      <c r="P1876" s="4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9"/>
        <v>42529.802465277775</v>
      </c>
      <c r="T1876" s="13">
        <f t="shared" si="180"/>
        <v>42549.802465277775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5"/>
        <v>5.1000000000000004E-3</v>
      </c>
      <c r="P1877" s="4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9"/>
        <v>42528.732731481483</v>
      </c>
      <c r="T1877" s="13">
        <f t="shared" si="180"/>
        <v>42588.732731481483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5"/>
        <v>0</v>
      </c>
      <c r="P1878" s="4" t="str">
        <f t="shared" si="176"/>
        <v>0</v>
      </c>
      <c r="Q1878" t="str">
        <f t="shared" si="177"/>
        <v>games</v>
      </c>
      <c r="R1878" t="str">
        <f t="shared" si="178"/>
        <v>mobile games</v>
      </c>
      <c r="S1878" s="13">
        <f t="shared" si="179"/>
        <v>41776.118113425924</v>
      </c>
      <c r="T1878" s="13">
        <f t="shared" si="180"/>
        <v>41806.118113425924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5"/>
        <v>0</v>
      </c>
      <c r="P1879" s="4" t="str">
        <f t="shared" si="176"/>
        <v>0</v>
      </c>
      <c r="Q1879" t="str">
        <f t="shared" si="177"/>
        <v>games</v>
      </c>
      <c r="R1879" t="str">
        <f t="shared" si="178"/>
        <v>mobile games</v>
      </c>
      <c r="S1879" s="13">
        <f t="shared" si="179"/>
        <v>42034.862557870372</v>
      </c>
      <c r="T1879" s="13">
        <f t="shared" si="180"/>
        <v>42063.862557870372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5"/>
        <v>0</v>
      </c>
      <c r="P1880" s="4" t="str">
        <f t="shared" si="176"/>
        <v>0</v>
      </c>
      <c r="Q1880" t="str">
        <f t="shared" si="177"/>
        <v>games</v>
      </c>
      <c r="R1880" t="str">
        <f t="shared" si="178"/>
        <v>mobile games</v>
      </c>
      <c r="S1880" s="13">
        <f t="shared" si="179"/>
        <v>41772.84207175926</v>
      </c>
      <c r="T1880" s="13">
        <f t="shared" si="180"/>
        <v>41802.84207175926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5"/>
        <v>1.1999999999999999E-3</v>
      </c>
      <c r="P1881" s="4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9"/>
        <v>42413.482974537044</v>
      </c>
      <c r="T1881" s="13">
        <f t="shared" si="180"/>
        <v>42443.441307870373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5"/>
        <v>0.20080000000000001</v>
      </c>
      <c r="P1882" s="4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3">
        <f t="shared" si="179"/>
        <v>42430.400231481479</v>
      </c>
      <c r="T1882" s="13">
        <f t="shared" si="180"/>
        <v>42459.358564814822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5"/>
        <v>1.726845</v>
      </c>
      <c r="P1883" s="4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3">
        <f t="shared" si="179"/>
        <v>42042.985983796294</v>
      </c>
      <c r="T1883" s="13">
        <f t="shared" si="180"/>
        <v>42072.944317129637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5"/>
        <v>1.008955223880597</v>
      </c>
      <c r="P1884" s="4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3">
        <f t="shared" si="179"/>
        <v>41067.782546296301</v>
      </c>
      <c r="T1884" s="13">
        <f t="shared" si="180"/>
        <v>41100.825000000004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5"/>
        <v>1.0480480480480481</v>
      </c>
      <c r="P1885" s="4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3">
        <f t="shared" si="179"/>
        <v>40977.781342592592</v>
      </c>
      <c r="T1885" s="13">
        <f t="shared" si="180"/>
        <v>41007.739675925928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5"/>
        <v>1.351</v>
      </c>
      <c r="P1886" s="4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3">
        <f t="shared" si="179"/>
        <v>41205.031655092593</v>
      </c>
      <c r="T1886" s="13">
        <f t="shared" si="180"/>
        <v>41240.333333333336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5"/>
        <v>1.1632786885245903</v>
      </c>
      <c r="P1887" s="4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3">
        <f t="shared" si="179"/>
        <v>41098.927199074074</v>
      </c>
      <c r="T1887" s="13">
        <f t="shared" si="180"/>
        <v>41131.75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5"/>
        <v>1.0208333333333333</v>
      </c>
      <c r="P1888" s="4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3">
        <f t="shared" si="179"/>
        <v>41925.740023148152</v>
      </c>
      <c r="T1888" s="13">
        <f t="shared" si="180"/>
        <v>41955.781689814816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5"/>
        <v>1.1116666666666666</v>
      </c>
      <c r="P1889" s="4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3">
        <f t="shared" si="179"/>
        <v>42323.633472222224</v>
      </c>
      <c r="T1889" s="13">
        <f t="shared" si="180"/>
        <v>42341.729166666664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5"/>
        <v>1.6608000000000001</v>
      </c>
      <c r="P1890" s="4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3">
        <f t="shared" si="179"/>
        <v>40299.073287037041</v>
      </c>
      <c r="T1890" s="13">
        <f t="shared" si="180"/>
        <v>40330.040972222225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5"/>
        <v>1.0660000000000001</v>
      </c>
      <c r="P1891" s="4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3">
        <f t="shared" si="179"/>
        <v>41299.626689814817</v>
      </c>
      <c r="T1891" s="13">
        <f t="shared" si="180"/>
        <v>41344.585023148153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5"/>
        <v>1.4458441666666668</v>
      </c>
      <c r="P1892" s="4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3">
        <f t="shared" si="179"/>
        <v>41228.619537037041</v>
      </c>
      <c r="T1892" s="13">
        <f t="shared" si="180"/>
        <v>41258.619537037041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5"/>
        <v>1.0555000000000001</v>
      </c>
      <c r="P1893" s="4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3">
        <f t="shared" si="179"/>
        <v>40335.631412037037</v>
      </c>
      <c r="T1893" s="13">
        <f t="shared" si="180"/>
        <v>40381.083333333336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5"/>
        <v>1.3660000000000001</v>
      </c>
      <c r="P1894" s="4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3">
        <f t="shared" si="179"/>
        <v>40671.47084490741</v>
      </c>
      <c r="T1894" s="13">
        <f t="shared" si="180"/>
        <v>40701.47084490741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5"/>
        <v>1.04</v>
      </c>
      <c r="P1895" s="4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3">
        <f t="shared" si="179"/>
        <v>40632.775289351855</v>
      </c>
      <c r="T1895" s="13">
        <f t="shared" si="180"/>
        <v>40648.999305555561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5"/>
        <v>1.145</v>
      </c>
      <c r="P1896" s="4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3">
        <f t="shared" si="179"/>
        <v>40920.738229166673</v>
      </c>
      <c r="T1896" s="13">
        <f t="shared" si="180"/>
        <v>40951.738229166673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5"/>
        <v>1.0171957671957672</v>
      </c>
      <c r="P1897" s="4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3">
        <f t="shared" si="179"/>
        <v>42267.580115740748</v>
      </c>
      <c r="T1897" s="13">
        <f t="shared" si="180"/>
        <v>42297.580115740748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5"/>
        <v>1.2394678492239468</v>
      </c>
      <c r="P1898" s="4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9"/>
        <v>40981.543576388889</v>
      </c>
      <c r="T1898" s="13">
        <f t="shared" si="180"/>
        <v>41011.543576388889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5"/>
        <v>1.0245669291338582</v>
      </c>
      <c r="P1899" s="4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3">
        <f t="shared" si="179"/>
        <v>41680.416736111118</v>
      </c>
      <c r="T1899" s="13">
        <f t="shared" si="180"/>
        <v>41702.708333333336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5"/>
        <v>1.4450000000000001</v>
      </c>
      <c r="P1900" s="4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3">
        <f t="shared" si="179"/>
        <v>42366.026307870372</v>
      </c>
      <c r="T1900" s="13">
        <f t="shared" si="180"/>
        <v>42401.583333333336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5"/>
        <v>1.3333333333333333</v>
      </c>
      <c r="P1901" s="4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3">
        <f t="shared" si="179"/>
        <v>42058.775069444448</v>
      </c>
      <c r="T1901" s="13">
        <f t="shared" si="180"/>
        <v>42088.733402777776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5"/>
        <v>1.0936440000000001</v>
      </c>
      <c r="P1902" s="4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3">
        <f t="shared" si="179"/>
        <v>41160.70521990741</v>
      </c>
      <c r="T1902" s="13">
        <f t="shared" si="180"/>
        <v>41188.249305555561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5"/>
        <v>2.696969696969697E-2</v>
      </c>
      <c r="P1903" s="4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3">
        <f t="shared" si="179"/>
        <v>42116.376493055555</v>
      </c>
      <c r="T1903" s="13">
        <f t="shared" si="180"/>
        <v>42146.375000000007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5"/>
        <v>1.2E-2</v>
      </c>
      <c r="P1904" s="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9"/>
        <v>42037.623229166667</v>
      </c>
      <c r="T1904" s="13">
        <f t="shared" si="180"/>
        <v>42067.623229166667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5"/>
        <v>0.46600000000000003</v>
      </c>
      <c r="P1905" s="4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3">
        <f t="shared" si="179"/>
        <v>42702.604062500002</v>
      </c>
      <c r="T1905" s="13">
        <f t="shared" si="180"/>
        <v>42762.604062500002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5"/>
        <v>1E-3</v>
      </c>
      <c r="P1906" s="4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9"/>
        <v>42326.51876157408</v>
      </c>
      <c r="T1906" s="13">
        <f t="shared" si="180"/>
        <v>42371.51876157408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5"/>
        <v>1.6800000000000001E-3</v>
      </c>
      <c r="P1907" s="4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3">
        <f t="shared" si="179"/>
        <v>41859.759189814817</v>
      </c>
      <c r="T1907" s="13">
        <f t="shared" si="180"/>
        <v>41889.759189814817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5"/>
        <v>0.42759999999999998</v>
      </c>
      <c r="P1908" s="4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3">
        <f t="shared" si="179"/>
        <v>42514.504432870373</v>
      </c>
      <c r="T1908" s="13">
        <f t="shared" si="180"/>
        <v>42544.504432870373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5"/>
        <v>2.8333333333333335E-3</v>
      </c>
      <c r="P1909" s="4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3">
        <f t="shared" si="179"/>
        <v>41767.420428240745</v>
      </c>
      <c r="T1909" s="13">
        <f t="shared" si="180"/>
        <v>41782.420428240745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5"/>
        <v>1.7319999999999999E-2</v>
      </c>
      <c r="P1910" s="4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3">
        <f t="shared" si="179"/>
        <v>42703.751157407409</v>
      </c>
      <c r="T1910" s="13">
        <f t="shared" si="180"/>
        <v>42733.751157407409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5"/>
        <v>0.14111428571428572</v>
      </c>
      <c r="P1911" s="4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3">
        <f t="shared" si="179"/>
        <v>41905.262488425928</v>
      </c>
      <c r="T1911" s="13">
        <f t="shared" si="180"/>
        <v>41935.262488425928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5"/>
        <v>0.39395294117647056</v>
      </c>
      <c r="P1912" s="4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3">
        <f t="shared" si="179"/>
        <v>42264.796493055554</v>
      </c>
      <c r="T1912" s="13">
        <f t="shared" si="180"/>
        <v>42308.781250000007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5"/>
        <v>2.3529411764705883E-4</v>
      </c>
      <c r="P1913" s="4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9"/>
        <v>41829.867291666669</v>
      </c>
      <c r="T1913" s="13">
        <f t="shared" si="180"/>
        <v>41859.867291666669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5"/>
        <v>0.59299999999999997</v>
      </c>
      <c r="P1914" s="4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3">
        <f t="shared" si="179"/>
        <v>42129.05972222222</v>
      </c>
      <c r="T1914" s="13">
        <f t="shared" si="180"/>
        <v>42159.05972222222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5"/>
        <v>1.3270833333333334E-2</v>
      </c>
      <c r="P1915" s="4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3">
        <f t="shared" si="179"/>
        <v>41890.344652777778</v>
      </c>
      <c r="T1915" s="13">
        <f t="shared" si="180"/>
        <v>41920.344652777778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5"/>
        <v>9.0090090090090086E-2</v>
      </c>
      <c r="P1916" s="4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9"/>
        <v>41929.007789351854</v>
      </c>
      <c r="T1916" s="13">
        <f t="shared" si="180"/>
        <v>41943.999305555561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5"/>
        <v>1.6E-2</v>
      </c>
      <c r="P1917" s="4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9"/>
        <v>41863.882199074076</v>
      </c>
      <c r="T1917" s="13">
        <f t="shared" si="180"/>
        <v>41883.882199074076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5"/>
        <v>5.1000000000000004E-3</v>
      </c>
      <c r="P1918" s="4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9"/>
        <v>42656.55063657408</v>
      </c>
      <c r="T1918" s="13">
        <f t="shared" si="180"/>
        <v>42681.592303240745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5"/>
        <v>0.52570512820512816</v>
      </c>
      <c r="P1919" s="4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3">
        <f t="shared" si="179"/>
        <v>42746.103391203702</v>
      </c>
      <c r="T1919" s="13">
        <f t="shared" si="180"/>
        <v>42776.103391203702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5"/>
        <v>1.04E-2</v>
      </c>
      <c r="P1920" s="4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3">
        <f t="shared" si="179"/>
        <v>41828.623275462967</v>
      </c>
      <c r="T1920" s="13">
        <f t="shared" si="180"/>
        <v>41863.623275462967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5"/>
        <v>0.47399999999999998</v>
      </c>
      <c r="P1921" s="4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3">
        <f t="shared" si="179"/>
        <v>42113.70890046296</v>
      </c>
      <c r="T1921" s="13">
        <f t="shared" si="180"/>
        <v>42143.70890046296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5"/>
        <v>0.43030000000000002</v>
      </c>
      <c r="P1922" s="4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3">
        <f t="shared" si="179"/>
        <v>42270.709039351852</v>
      </c>
      <c r="T1922" s="13">
        <f t="shared" si="180"/>
        <v>42298.791666666664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1">E1923/D1923</f>
        <v>1.3680000000000001</v>
      </c>
      <c r="P1923" s="4">
        <f t="shared" ref="P1923:P1986" si="182">IF(L1923=0, "0", E1923/L1923)</f>
        <v>54</v>
      </c>
      <c r="Q1923" t="str">
        <f t="shared" ref="Q1923:Q1986" si="183">LEFT(N1923, FIND("/", N1923)-1)</f>
        <v>music</v>
      </c>
      <c r="R1923" t="str">
        <f t="shared" ref="R1923:R1986" si="184">RIGHT(N1923, LEN(N1923)-FIND("/", N1923))</f>
        <v>indie rock</v>
      </c>
      <c r="S1923" s="13">
        <f t="shared" ref="S1923:S1986" si="185">(((J1923/60)/60)/24)+DATE(1970,1,1)+(-4/24)</f>
        <v>41074.054895833338</v>
      </c>
      <c r="T1923" s="13">
        <f t="shared" ref="T1923:T1986" si="186">(((I1923/60)/60)/24)+DATE(1970,1,1)+(-4/24)</f>
        <v>41104.054895833338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1"/>
        <v>1.1555</v>
      </c>
      <c r="P1924" s="4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3">
        <f t="shared" si="185"/>
        <v>41590.089201388888</v>
      </c>
      <c r="T1924" s="13">
        <f t="shared" si="186"/>
        <v>41620.089201388888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1"/>
        <v>2.4079999999999999</v>
      </c>
      <c r="P1925" s="4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3">
        <f t="shared" si="185"/>
        <v>40772.682083333333</v>
      </c>
      <c r="T1925" s="13">
        <f t="shared" si="186"/>
        <v>40813.040972222225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1"/>
        <v>1.1439999999999999</v>
      </c>
      <c r="P1926" s="4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5"/>
        <v>41626.594386574077</v>
      </c>
      <c r="T1926" s="13">
        <f t="shared" si="186"/>
        <v>41654.647916666669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1"/>
        <v>1.1033333333333333</v>
      </c>
      <c r="P1927" s="4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3">
        <f t="shared" si="185"/>
        <v>41535.734814814816</v>
      </c>
      <c r="T1927" s="13">
        <f t="shared" si="186"/>
        <v>41557.833333333336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1"/>
        <v>1.9537933333333333</v>
      </c>
      <c r="P1928" s="4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3">
        <f t="shared" si="185"/>
        <v>40456.787685185183</v>
      </c>
      <c r="T1928" s="13">
        <f t="shared" si="186"/>
        <v>40483.851388888892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1"/>
        <v>1.0333333333333334</v>
      </c>
      <c r="P1929" s="4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3">
        <f t="shared" si="185"/>
        <v>40960.694895833338</v>
      </c>
      <c r="T1929" s="13">
        <f t="shared" si="186"/>
        <v>40976.040972222225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1"/>
        <v>1.031372549019608</v>
      </c>
      <c r="P1930" s="4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3">
        <f t="shared" si="185"/>
        <v>41371.481412037043</v>
      </c>
      <c r="T1930" s="13">
        <f t="shared" si="186"/>
        <v>41401.481412037043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1"/>
        <v>1.003125</v>
      </c>
      <c r="P1931" s="4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3">
        <f t="shared" si="185"/>
        <v>40686.854930555557</v>
      </c>
      <c r="T1931" s="13">
        <f t="shared" si="186"/>
        <v>40728.854930555557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1"/>
        <v>1.27</v>
      </c>
      <c r="P1932" s="4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3">
        <f t="shared" si="185"/>
        <v>41402.392152777778</v>
      </c>
      <c r="T1932" s="13">
        <f t="shared" si="186"/>
        <v>41462.392152777778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1"/>
        <v>1.20601</v>
      </c>
      <c r="P1933" s="4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3">
        <f t="shared" si="185"/>
        <v>41037.725798611114</v>
      </c>
      <c r="T1933" s="13">
        <f t="shared" si="186"/>
        <v>41050.979166666672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1"/>
        <v>1.0699047619047619</v>
      </c>
      <c r="P1934" s="4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3">
        <f t="shared" si="185"/>
        <v>40911.643206018518</v>
      </c>
      <c r="T1934" s="13">
        <f t="shared" si="186"/>
        <v>40932.643206018518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1"/>
        <v>1.7243333333333333</v>
      </c>
      <c r="P1935" s="4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3">
        <f t="shared" si="185"/>
        <v>41878.964201388888</v>
      </c>
      <c r="T1935" s="13">
        <f t="shared" si="186"/>
        <v>41908.964201388888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1"/>
        <v>1.2362</v>
      </c>
      <c r="P1936" s="4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3">
        <f t="shared" si="185"/>
        <v>40865.700474537043</v>
      </c>
      <c r="T1936" s="13">
        <f t="shared" si="186"/>
        <v>40902.041666666672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1"/>
        <v>1.0840000000000001</v>
      </c>
      <c r="P1937" s="4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3">
        <f t="shared" si="185"/>
        <v>41773.765868055561</v>
      </c>
      <c r="T1937" s="13">
        <f t="shared" si="186"/>
        <v>41811.040972222225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1"/>
        <v>1.1652013333333333</v>
      </c>
      <c r="P1938" s="4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3">
        <f t="shared" si="185"/>
        <v>40852.723032407412</v>
      </c>
      <c r="T1938" s="13">
        <f t="shared" si="186"/>
        <v>40883.082638888889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1"/>
        <v>1.8724499999999999</v>
      </c>
      <c r="P1939" s="4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3">
        <f t="shared" si="185"/>
        <v>41058.952326388891</v>
      </c>
      <c r="T1939" s="13">
        <f t="shared" si="186"/>
        <v>41074.999305555561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1"/>
        <v>1.1593333333333333</v>
      </c>
      <c r="P1940" s="4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3">
        <f t="shared" si="185"/>
        <v>41426.092951388891</v>
      </c>
      <c r="T1940" s="13">
        <f t="shared" si="186"/>
        <v>41457.041666666672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1"/>
        <v>1.107</v>
      </c>
      <c r="P1941" s="4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3">
        <f t="shared" si="185"/>
        <v>41313.818379629629</v>
      </c>
      <c r="T1941" s="13">
        <f t="shared" si="186"/>
        <v>41343.776712962965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1"/>
        <v>1.7092307692307693</v>
      </c>
      <c r="P1942" s="4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3">
        <f t="shared" si="185"/>
        <v>40670.340659722227</v>
      </c>
      <c r="T1942" s="13">
        <f t="shared" si="186"/>
        <v>40708.999305555561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1"/>
        <v>1.2611835600000001</v>
      </c>
      <c r="P1943" s="4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3">
        <f t="shared" si="185"/>
        <v>41744.124201388891</v>
      </c>
      <c r="T1943" s="13">
        <f t="shared" si="186"/>
        <v>41774.124201388891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1"/>
        <v>1.3844033333333334</v>
      </c>
      <c r="P1944" s="4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3">
        <f t="shared" si="185"/>
        <v>40638.661342592597</v>
      </c>
      <c r="T1944" s="13">
        <f t="shared" si="186"/>
        <v>40728.661342592597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1"/>
        <v>17.052499999999998</v>
      </c>
      <c r="P1945" s="4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3">
        <f t="shared" si="185"/>
        <v>42548.103194444448</v>
      </c>
      <c r="T1945" s="13">
        <f t="shared" si="186"/>
        <v>42593.103194444448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1"/>
        <v>7.8805550000000002</v>
      </c>
      <c r="P1946" s="4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3">
        <f t="shared" si="185"/>
        <v>41730.417708333334</v>
      </c>
      <c r="T1946" s="13">
        <f t="shared" si="186"/>
        <v>41760.417708333334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1"/>
        <v>3.4801799999999998</v>
      </c>
      <c r="P1947" s="4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3">
        <f t="shared" si="185"/>
        <v>42157.085162037045</v>
      </c>
      <c r="T1947" s="13">
        <f t="shared" si="186"/>
        <v>42197.085162037045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1"/>
        <v>1.4974666666666667</v>
      </c>
      <c r="P1948" s="4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3">
        <f t="shared" si="185"/>
        <v>41688.983344907407</v>
      </c>
      <c r="T1948" s="13">
        <f t="shared" si="186"/>
        <v>41748.941678240742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1"/>
        <v>1.0063375000000001</v>
      </c>
      <c r="P1949" s="4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3">
        <f t="shared" si="185"/>
        <v>40102.751388888893</v>
      </c>
      <c r="T1949" s="13">
        <f t="shared" si="186"/>
        <v>40140.082638888889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1"/>
        <v>8.0021100000000001</v>
      </c>
      <c r="P1950" s="4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3">
        <f t="shared" si="185"/>
        <v>42473.437604166669</v>
      </c>
      <c r="T1950" s="13">
        <f t="shared" si="186"/>
        <v>42527.543055555558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1"/>
        <v>1.0600260000000001</v>
      </c>
      <c r="P1951" s="4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3">
        <f t="shared" si="185"/>
        <v>41800.256377314814</v>
      </c>
      <c r="T1951" s="13">
        <f t="shared" si="186"/>
        <v>41830.256377314814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1"/>
        <v>2.0051866666666669</v>
      </c>
      <c r="P1952" s="4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3">
        <f t="shared" si="185"/>
        <v>40624.014733796299</v>
      </c>
      <c r="T1952" s="13">
        <f t="shared" si="186"/>
        <v>40655.014733796299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1"/>
        <v>2.1244399999999999</v>
      </c>
      <c r="P1953" s="4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3">
        <f t="shared" si="185"/>
        <v>42651.253900462965</v>
      </c>
      <c r="T1953" s="13">
        <f t="shared" si="186"/>
        <v>42681.295567129629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1"/>
        <v>1.9847237142857144</v>
      </c>
      <c r="P1954" s="4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3">
        <f t="shared" si="185"/>
        <v>41526.439988425926</v>
      </c>
      <c r="T1954" s="13">
        <f t="shared" si="186"/>
        <v>41563.439988425926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1"/>
        <v>2.2594666666666665</v>
      </c>
      <c r="P1955" s="4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3">
        <f t="shared" si="185"/>
        <v>40941.033159722225</v>
      </c>
      <c r="T1955" s="13">
        <f t="shared" si="186"/>
        <v>40969.958333333336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1"/>
        <v>6.9894800000000004</v>
      </c>
      <c r="P1956" s="4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3">
        <f t="shared" si="185"/>
        <v>42394.414074074077</v>
      </c>
      <c r="T1956" s="13">
        <f t="shared" si="186"/>
        <v>42441.041666666664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1"/>
        <v>3.9859528571428569</v>
      </c>
      <c r="P1957" s="4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3">
        <f t="shared" si="185"/>
        <v>41020.105104166672</v>
      </c>
      <c r="T1957" s="13">
        <f t="shared" si="186"/>
        <v>41052.625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1"/>
        <v>2.9403333333333332</v>
      </c>
      <c r="P1958" s="4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3">
        <f t="shared" si="185"/>
        <v>42067.757002314822</v>
      </c>
      <c r="T1958" s="13">
        <f t="shared" si="186"/>
        <v>42112.71533564815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1"/>
        <v>1.6750470000000002</v>
      </c>
      <c r="P1959" s="4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3">
        <f t="shared" si="185"/>
        <v>41178.931863425925</v>
      </c>
      <c r="T1959" s="13">
        <f t="shared" si="186"/>
        <v>41208.931863425925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1"/>
        <v>14.355717142857143</v>
      </c>
      <c r="P1960" s="4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3">
        <f t="shared" si="185"/>
        <v>41326.82130787037</v>
      </c>
      <c r="T1960" s="13">
        <f t="shared" si="186"/>
        <v>41356.779641203706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1"/>
        <v>1.5673440000000001</v>
      </c>
      <c r="P1961" s="4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3">
        <f t="shared" si="185"/>
        <v>41871.678935185191</v>
      </c>
      <c r="T1961" s="13">
        <f t="shared" si="186"/>
        <v>41912.833333333336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1"/>
        <v>1.1790285714285715</v>
      </c>
      <c r="P1962" s="4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3">
        <f t="shared" si="185"/>
        <v>41964.196076388893</v>
      </c>
      <c r="T1962" s="13">
        <f t="shared" si="186"/>
        <v>41994.196076388893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1"/>
        <v>11.053811999999999</v>
      </c>
      <c r="P1963" s="4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3">
        <f t="shared" si="185"/>
        <v>41148.027974537043</v>
      </c>
      <c r="T1963" s="13">
        <f t="shared" si="186"/>
        <v>41187.999305555561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1"/>
        <v>1.9292499999999999</v>
      </c>
      <c r="P1964" s="4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3">
        <f t="shared" si="185"/>
        <v>41742.613842592596</v>
      </c>
      <c r="T1964" s="13">
        <f t="shared" si="186"/>
        <v>41772.613842592596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1"/>
        <v>1.268842105263158</v>
      </c>
      <c r="P1965" s="4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3">
        <f t="shared" si="185"/>
        <v>41863.263125000005</v>
      </c>
      <c r="T1965" s="13">
        <f t="shared" si="186"/>
        <v>41898.263125000005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1"/>
        <v>2.5957748878923765</v>
      </c>
      <c r="P1966" s="4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3">
        <f t="shared" si="185"/>
        <v>42452.106157407405</v>
      </c>
      <c r="T1966" s="13">
        <f t="shared" si="186"/>
        <v>42482.106157407405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1"/>
        <v>2.6227999999999998</v>
      </c>
      <c r="P1967" s="4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3">
        <f t="shared" si="185"/>
        <v>40897.922569444447</v>
      </c>
      <c r="T1967" s="13">
        <f t="shared" si="186"/>
        <v>40919.875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1"/>
        <v>2.0674309000000002</v>
      </c>
      <c r="P1968" s="4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3">
        <f t="shared" si="185"/>
        <v>41835.373819444445</v>
      </c>
      <c r="T1968" s="13">
        <f t="shared" si="186"/>
        <v>41865.373819444445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1"/>
        <v>3.7012999999999998</v>
      </c>
      <c r="P1969" s="4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3">
        <f t="shared" si="185"/>
        <v>41730.496863425928</v>
      </c>
      <c r="T1969" s="13">
        <f t="shared" si="186"/>
        <v>41760.496863425928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1"/>
        <v>2.8496600000000001</v>
      </c>
      <c r="P1970" s="4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3">
        <f t="shared" si="185"/>
        <v>42676.420312499999</v>
      </c>
      <c r="T1970" s="13">
        <f t="shared" si="186"/>
        <v>42707.46197916667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1"/>
        <v>5.7907999999999999</v>
      </c>
      <c r="P1971" s="4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3">
        <f t="shared" si="185"/>
        <v>42557.625787037039</v>
      </c>
      <c r="T1971" s="13">
        <f t="shared" si="186"/>
        <v>42587.625787037039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1"/>
        <v>11.318</v>
      </c>
      <c r="P1972" s="4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3">
        <f t="shared" si="185"/>
        <v>41324.026631944449</v>
      </c>
      <c r="T1972" s="13">
        <f t="shared" si="186"/>
        <v>41383.984965277785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1"/>
        <v>2.6302771750000002</v>
      </c>
      <c r="P1973" s="4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3">
        <f t="shared" si="185"/>
        <v>41561.334039351852</v>
      </c>
      <c r="T1973" s="13">
        <f t="shared" si="186"/>
        <v>41593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1"/>
        <v>6.7447999999999997</v>
      </c>
      <c r="P1974" s="4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3">
        <f t="shared" si="185"/>
        <v>41200.845416666671</v>
      </c>
      <c r="T1974" s="13">
        <f t="shared" si="186"/>
        <v>41230.887083333335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1"/>
        <v>2.5683081313131315</v>
      </c>
      <c r="P1975" s="4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3">
        <f t="shared" si="185"/>
        <v>42549.556296296294</v>
      </c>
      <c r="T1975" s="13">
        <f t="shared" si="186"/>
        <v>42588.125000000007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1"/>
        <v>3.7549600000000001</v>
      </c>
      <c r="P1976" s="4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3">
        <f t="shared" si="185"/>
        <v>41445.16746527778</v>
      </c>
      <c r="T1976" s="13">
        <f t="shared" si="186"/>
        <v>41505.16746527778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1"/>
        <v>2.0870837499999997</v>
      </c>
      <c r="P1977" s="4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3">
        <f t="shared" si="185"/>
        <v>41313.588553240741</v>
      </c>
      <c r="T1977" s="13">
        <f t="shared" si="186"/>
        <v>41343.588553240741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1"/>
        <v>3.4660000000000002</v>
      </c>
      <c r="P1978" s="4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3">
        <f t="shared" si="185"/>
        <v>41438.732928240745</v>
      </c>
      <c r="T1978" s="13">
        <f t="shared" si="186"/>
        <v>41468.732928240745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1"/>
        <v>4.0232999999999999</v>
      </c>
      <c r="P1979" s="4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3">
        <f t="shared" si="185"/>
        <v>42311.050231481488</v>
      </c>
      <c r="T1979" s="13">
        <f t="shared" si="186"/>
        <v>42357.165972222225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1"/>
        <v>10.2684514</v>
      </c>
      <c r="P1980" s="4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3">
        <f t="shared" si="185"/>
        <v>41039.058935185189</v>
      </c>
      <c r="T1980" s="13">
        <f t="shared" si="186"/>
        <v>41072.125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1"/>
        <v>1.14901155</v>
      </c>
      <c r="P1981" s="4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3">
        <f t="shared" si="185"/>
        <v>42290.293356481481</v>
      </c>
      <c r="T1981" s="13">
        <f t="shared" si="186"/>
        <v>42327.040972222225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1"/>
        <v>3.5482402000000004</v>
      </c>
      <c r="P1982" s="4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3">
        <f t="shared" si="185"/>
        <v>42423.375717592593</v>
      </c>
      <c r="T1982" s="13">
        <f t="shared" si="186"/>
        <v>42463.334050925929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1"/>
        <v>5.0799999999999998E-2</v>
      </c>
      <c r="P1983" s="4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3">
        <f t="shared" si="185"/>
        <v>41799.558622685188</v>
      </c>
      <c r="T1983" s="13">
        <f t="shared" si="186"/>
        <v>41829.558622685188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1"/>
        <v>0</v>
      </c>
      <c r="P1984" s="4" t="str">
        <f t="shared" si="182"/>
        <v>0</v>
      </c>
      <c r="Q1984" t="str">
        <f t="shared" si="183"/>
        <v>photography</v>
      </c>
      <c r="R1984" t="str">
        <f t="shared" si="184"/>
        <v>people</v>
      </c>
      <c r="S1984" s="13">
        <f t="shared" si="185"/>
        <v>42678.419988425929</v>
      </c>
      <c r="T1984" s="13">
        <f t="shared" si="186"/>
        <v>42708.461655092593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1"/>
        <v>4.2999999999999997E-2</v>
      </c>
      <c r="P1985" s="4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3">
        <f t="shared" si="185"/>
        <v>42592.845115740747</v>
      </c>
      <c r="T1985" s="13">
        <f t="shared" si="186"/>
        <v>42615.125000000007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1"/>
        <v>0.21146666666666666</v>
      </c>
      <c r="P1986" s="4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3">
        <f t="shared" si="185"/>
        <v>41913.623622685183</v>
      </c>
      <c r="T1986" s="13">
        <f t="shared" si="186"/>
        <v>41973.665289351855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7">E1987/D1987</f>
        <v>3.1875000000000001E-2</v>
      </c>
      <c r="P1987" s="4">
        <f t="shared" ref="P1987:P2050" si="188">IF(L1987=0, "0", E1987/L1987)</f>
        <v>12.75</v>
      </c>
      <c r="Q1987" t="str">
        <f t="shared" ref="Q1987:Q2050" si="189">LEFT(N1987, FIND("/", N1987)-1)</f>
        <v>photography</v>
      </c>
      <c r="R1987" t="str">
        <f t="shared" ref="R1987:R2050" si="190">RIGHT(N1987, LEN(N1987)-FIND("/", N1987))</f>
        <v>people</v>
      </c>
      <c r="S1987" s="13">
        <f t="shared" ref="S1987:S2050" si="191">(((J1987/60)/60)/24)+DATE(1970,1,1)+(-4/24)</f>
        <v>42555.532071759262</v>
      </c>
      <c r="T1987" s="13">
        <f t="shared" ref="T1987:T2050" si="192">(((I1987/60)/60)/24)+DATE(1970,1,1)+(-4/24)</f>
        <v>42584.791666666664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7"/>
        <v>5.0000000000000001E-4</v>
      </c>
      <c r="P1988" s="4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si="191"/>
        <v>42413.267164351848</v>
      </c>
      <c r="T1988" s="13">
        <f t="shared" si="192"/>
        <v>42443.225497685191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7"/>
        <v>0.42472727272727273</v>
      </c>
      <c r="P1989" s="4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3">
        <f t="shared" si="191"/>
        <v>42034.473101851858</v>
      </c>
      <c r="T1989" s="13">
        <f t="shared" si="192"/>
        <v>42064.473101851858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7"/>
        <v>4.1666666666666666E-3</v>
      </c>
      <c r="P1990" s="4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91"/>
        <v>42206.596550925933</v>
      </c>
      <c r="T1990" s="13">
        <f t="shared" si="192"/>
        <v>42236.596550925933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7"/>
        <v>0.01</v>
      </c>
      <c r="P1991" s="4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91"/>
        <v>42685.513981481483</v>
      </c>
      <c r="T1991" s="13">
        <f t="shared" si="192"/>
        <v>42715.513981481483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7"/>
        <v>0.16966666666666666</v>
      </c>
      <c r="P1992" s="4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3">
        <f t="shared" si="191"/>
        <v>42398.029305555559</v>
      </c>
      <c r="T1992" s="13">
        <f t="shared" si="192"/>
        <v>42413.029305555559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7"/>
        <v>7.0000000000000007E-2</v>
      </c>
      <c r="P1993" s="4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3">
        <f t="shared" si="191"/>
        <v>42167.726689814815</v>
      </c>
      <c r="T1993" s="13">
        <f t="shared" si="192"/>
        <v>42188.726689814815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7"/>
        <v>1.3333333333333333E-3</v>
      </c>
      <c r="P1994" s="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91"/>
        <v>42022.976747685192</v>
      </c>
      <c r="T1994" s="13">
        <f t="shared" si="192"/>
        <v>42052.976747685192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7"/>
        <v>0</v>
      </c>
      <c r="P1995" s="4" t="str">
        <f t="shared" si="188"/>
        <v>0</v>
      </c>
      <c r="Q1995" t="str">
        <f t="shared" si="189"/>
        <v>photography</v>
      </c>
      <c r="R1995" t="str">
        <f t="shared" si="190"/>
        <v>people</v>
      </c>
      <c r="S1995" s="13">
        <f t="shared" si="191"/>
        <v>42329.421724537046</v>
      </c>
      <c r="T1995" s="13">
        <f t="shared" si="192"/>
        <v>42359.421724537046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7"/>
        <v>0</v>
      </c>
      <c r="P1996" s="4" t="str">
        <f t="shared" si="188"/>
        <v>0</v>
      </c>
      <c r="Q1996" t="str">
        <f t="shared" si="189"/>
        <v>photography</v>
      </c>
      <c r="R1996" t="str">
        <f t="shared" si="190"/>
        <v>people</v>
      </c>
      <c r="S1996" s="13">
        <f t="shared" si="191"/>
        <v>42650.839606481481</v>
      </c>
      <c r="T1996" s="13">
        <f t="shared" si="192"/>
        <v>42710.881273148152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7"/>
        <v>7.8E-2</v>
      </c>
      <c r="P1997" s="4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91"/>
        <v>42181.735370370377</v>
      </c>
      <c r="T1997" s="13">
        <f t="shared" si="192"/>
        <v>42201.735370370377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7"/>
        <v>0</v>
      </c>
      <c r="P1998" s="4" t="str">
        <f t="shared" si="188"/>
        <v>0</v>
      </c>
      <c r="Q1998" t="str">
        <f t="shared" si="189"/>
        <v>photography</v>
      </c>
      <c r="R1998" t="str">
        <f t="shared" si="190"/>
        <v>people</v>
      </c>
      <c r="S1998" s="13">
        <f t="shared" si="191"/>
        <v>41800.652905092596</v>
      </c>
      <c r="T1998" s="13">
        <f t="shared" si="192"/>
        <v>41830.652905092596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7"/>
        <v>0</v>
      </c>
      <c r="P1999" s="4" t="str">
        <f t="shared" si="188"/>
        <v>0</v>
      </c>
      <c r="Q1999" t="str">
        <f t="shared" si="189"/>
        <v>photography</v>
      </c>
      <c r="R1999" t="str">
        <f t="shared" si="190"/>
        <v>people</v>
      </c>
      <c r="S1999" s="13">
        <f t="shared" si="191"/>
        <v>41847.764027777783</v>
      </c>
      <c r="T1999" s="13">
        <f t="shared" si="192"/>
        <v>41877.764027777783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7"/>
        <v>0.26200000000000001</v>
      </c>
      <c r="P2000" s="4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3">
        <f t="shared" si="191"/>
        <v>41806.951828703706</v>
      </c>
      <c r="T2000" s="13">
        <f t="shared" si="192"/>
        <v>41851.951828703706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7"/>
        <v>7.6129032258064515E-3</v>
      </c>
      <c r="P2001" s="4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3">
        <f t="shared" si="191"/>
        <v>41926.316064814819</v>
      </c>
      <c r="T2001" s="13">
        <f t="shared" si="192"/>
        <v>41956.357731481483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7"/>
        <v>0.125</v>
      </c>
      <c r="P2002" s="4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91"/>
        <v>42345.784872685188</v>
      </c>
      <c r="T2002" s="13">
        <f t="shared" si="192"/>
        <v>42375.784872685188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7"/>
        <v>3.8212909090909091</v>
      </c>
      <c r="P2003" s="4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3">
        <f t="shared" si="191"/>
        <v>42136.043009259265</v>
      </c>
      <c r="T2003" s="13">
        <f t="shared" si="192"/>
        <v>42167.666666666664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7"/>
        <v>2.1679422000000002</v>
      </c>
      <c r="P2004" s="4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3">
        <f t="shared" si="191"/>
        <v>42728.545636574076</v>
      </c>
      <c r="T2004" s="13">
        <f t="shared" si="192"/>
        <v>42758.545636574076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7"/>
        <v>3.12</v>
      </c>
      <c r="P2005" s="4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3">
        <f t="shared" si="191"/>
        <v>40346.95893518519</v>
      </c>
      <c r="T2005" s="13">
        <f t="shared" si="192"/>
        <v>40361.791666666672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7"/>
        <v>2.3442048</v>
      </c>
      <c r="P2006" s="4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3">
        <f t="shared" si="191"/>
        <v>41800.43822916667</v>
      </c>
      <c r="T2006" s="13">
        <f t="shared" si="192"/>
        <v>41830.43822916667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7"/>
        <v>1.236801</v>
      </c>
      <c r="P2007" s="4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3">
        <f t="shared" si="191"/>
        <v>41535.646041666667</v>
      </c>
      <c r="T2007" s="13">
        <f t="shared" si="192"/>
        <v>41562.999305555561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7"/>
        <v>2.4784000000000002</v>
      </c>
      <c r="P2008" s="4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3">
        <f t="shared" si="191"/>
        <v>41941.333854166667</v>
      </c>
      <c r="T2008" s="13">
        <f t="shared" si="192"/>
        <v>41976.375520833339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7"/>
        <v>1.157092</v>
      </c>
      <c r="P2009" s="4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3">
        <f t="shared" si="191"/>
        <v>40347.671134259261</v>
      </c>
      <c r="T2009" s="13">
        <f t="shared" si="192"/>
        <v>40414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7"/>
        <v>1.1707484768810599</v>
      </c>
      <c r="P2010" s="4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3">
        <f t="shared" si="191"/>
        <v>40761.437754629631</v>
      </c>
      <c r="T2010" s="13">
        <f t="shared" si="192"/>
        <v>40805.437754629631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7"/>
        <v>3.05158</v>
      </c>
      <c r="P2011" s="4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3">
        <f t="shared" si="191"/>
        <v>42661.156747685185</v>
      </c>
      <c r="T2011" s="13">
        <f t="shared" si="192"/>
        <v>42697.198414351857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7"/>
        <v>3.2005299999999997</v>
      </c>
      <c r="P2012" s="4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3">
        <f t="shared" si="191"/>
        <v>42570.829756944448</v>
      </c>
      <c r="T2012" s="13">
        <f t="shared" si="192"/>
        <v>42600.829756944448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7"/>
        <v>8.1956399999999991</v>
      </c>
      <c r="P2013" s="4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3">
        <f t="shared" si="191"/>
        <v>42347.191817129635</v>
      </c>
      <c r="T2013" s="13">
        <f t="shared" si="192"/>
        <v>42380.791666666664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7"/>
        <v>2.3490000000000002</v>
      </c>
      <c r="P2014" s="4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3">
        <f t="shared" si="191"/>
        <v>42010.65556712963</v>
      </c>
      <c r="T2014" s="13">
        <f t="shared" si="192"/>
        <v>42040.65556712963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7"/>
        <v>4.9491375</v>
      </c>
      <c r="P2015" s="4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3">
        <f t="shared" si="191"/>
        <v>42499.79414351852</v>
      </c>
      <c r="T2015" s="13">
        <f t="shared" si="192"/>
        <v>42559.79414351852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7"/>
        <v>78.137822333333332</v>
      </c>
      <c r="P2016" s="4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3">
        <f t="shared" si="191"/>
        <v>41324.047905092593</v>
      </c>
      <c r="T2016" s="13">
        <f t="shared" si="192"/>
        <v>41358.006238425929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7"/>
        <v>1.1300013888888889</v>
      </c>
      <c r="P2017" s="4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3">
        <f t="shared" si="191"/>
        <v>40765.710219907407</v>
      </c>
      <c r="T2017" s="13">
        <f t="shared" si="192"/>
        <v>40795.710219907407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7"/>
        <v>9.2154220000000002</v>
      </c>
      <c r="P2018" s="4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3">
        <f t="shared" si="191"/>
        <v>41312.714108796295</v>
      </c>
      <c r="T2018" s="13">
        <f t="shared" si="192"/>
        <v>41342.714108796295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7"/>
        <v>1.2510239999999999</v>
      </c>
      <c r="P2019" s="4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3">
        <f t="shared" si="191"/>
        <v>40960.890682870369</v>
      </c>
      <c r="T2019" s="13">
        <f t="shared" si="192"/>
        <v>40992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7"/>
        <v>1.0224343076923077</v>
      </c>
      <c r="P2020" s="4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3">
        <f t="shared" si="191"/>
        <v>42199.199178240742</v>
      </c>
      <c r="T2020" s="13">
        <f t="shared" si="192"/>
        <v>42229.199178240742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7"/>
        <v>4.8490975000000001</v>
      </c>
      <c r="P2021" s="4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3">
        <f t="shared" si="191"/>
        <v>42605.541909722226</v>
      </c>
      <c r="T2021" s="13">
        <f t="shared" si="192"/>
        <v>42635.541909722226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7"/>
        <v>1.9233333333333333</v>
      </c>
      <c r="P2022" s="4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3">
        <f t="shared" si="191"/>
        <v>41736.930833333332</v>
      </c>
      <c r="T2022" s="13">
        <f t="shared" si="192"/>
        <v>41773.794444444444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7"/>
        <v>2.8109999999999999</v>
      </c>
      <c r="P2023" s="4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3">
        <f t="shared" si="191"/>
        <v>41860.903900462967</v>
      </c>
      <c r="T2023" s="13">
        <f t="shared" si="192"/>
        <v>41905.903900462967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7"/>
        <v>1.2513700000000001</v>
      </c>
      <c r="P2024" s="4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3">
        <f t="shared" si="191"/>
        <v>42502.402453703711</v>
      </c>
      <c r="T2024" s="13">
        <f t="shared" si="192"/>
        <v>42532.402453703711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7"/>
        <v>1.61459</v>
      </c>
      <c r="P2025" s="4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3">
        <f t="shared" si="191"/>
        <v>42136.25408564815</v>
      </c>
      <c r="T2025" s="13">
        <f t="shared" si="192"/>
        <v>42166.25408564815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7"/>
        <v>5.8535000000000004</v>
      </c>
      <c r="P2026" s="4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3">
        <f t="shared" si="191"/>
        <v>41099.80027777778</v>
      </c>
      <c r="T2026" s="13">
        <f t="shared" si="192"/>
        <v>41133.958333333336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7"/>
        <v>2.0114999999999998</v>
      </c>
      <c r="P2027" s="4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3">
        <f t="shared" si="191"/>
        <v>42136.017893518518</v>
      </c>
      <c r="T2027" s="13">
        <f t="shared" si="192"/>
        <v>42166.017893518518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7"/>
        <v>1.3348307999999998</v>
      </c>
      <c r="P2028" s="4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3">
        <f t="shared" si="191"/>
        <v>41704.569270833337</v>
      </c>
      <c r="T2028" s="13">
        <f t="shared" si="192"/>
        <v>41749.999305555561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7"/>
        <v>1.2024900000000001</v>
      </c>
      <c r="P2029" s="4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3">
        <f t="shared" si="191"/>
        <v>42048.647210648152</v>
      </c>
      <c r="T2029" s="13">
        <f t="shared" si="192"/>
        <v>42093.605543981488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7"/>
        <v>1.2616666666666667</v>
      </c>
      <c r="P2030" s="4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3">
        <f t="shared" si="191"/>
        <v>40215.752384259264</v>
      </c>
      <c r="T2030" s="13">
        <f t="shared" si="192"/>
        <v>40252.746527777781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7"/>
        <v>3.6120000000000001</v>
      </c>
      <c r="P2031" s="4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3">
        <f t="shared" si="191"/>
        <v>41847.855104166672</v>
      </c>
      <c r="T2031" s="13">
        <f t="shared" si="192"/>
        <v>41877.855104166672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7"/>
        <v>2.26239013671875</v>
      </c>
      <c r="P2032" s="4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3">
        <f t="shared" si="191"/>
        <v>41212.829814814817</v>
      </c>
      <c r="T2032" s="13">
        <f t="shared" si="192"/>
        <v>41242.829814814817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7"/>
        <v>1.2035</v>
      </c>
      <c r="P2033" s="4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3">
        <f t="shared" si="191"/>
        <v>41975.16265046296</v>
      </c>
      <c r="T2033" s="13">
        <f t="shared" si="192"/>
        <v>42012.875000000007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7"/>
        <v>3.0418799999999999</v>
      </c>
      <c r="P2034" s="4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3">
        <f t="shared" si="191"/>
        <v>42689.399004629631</v>
      </c>
      <c r="T2034" s="13">
        <f t="shared" si="192"/>
        <v>42719.041666666664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7"/>
        <v>1.7867599999999999</v>
      </c>
      <c r="P2035" s="4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3">
        <f t="shared" si="191"/>
        <v>41724.915717592594</v>
      </c>
      <c r="T2035" s="13">
        <f t="shared" si="192"/>
        <v>41754.915717592594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7"/>
        <v>3.868199871794872</v>
      </c>
      <c r="P2036" s="4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3">
        <f t="shared" si="191"/>
        <v>42075.96334490741</v>
      </c>
      <c r="T2036" s="13">
        <f t="shared" si="192"/>
        <v>42131.123611111114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7"/>
        <v>2.1103642500000004</v>
      </c>
      <c r="P2037" s="4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3">
        <f t="shared" si="191"/>
        <v>42311.458414351851</v>
      </c>
      <c r="T2037" s="13">
        <f t="shared" si="192"/>
        <v>42356.875000000007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7"/>
        <v>1.3166833333333334</v>
      </c>
      <c r="P2038" s="4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3">
        <f t="shared" si="191"/>
        <v>41738.698136574079</v>
      </c>
      <c r="T2038" s="13">
        <f t="shared" si="192"/>
        <v>41768.698136574079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7"/>
        <v>3.0047639999999998</v>
      </c>
      <c r="P2039" s="4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3">
        <f t="shared" si="191"/>
        <v>41578.043437500004</v>
      </c>
      <c r="T2039" s="13">
        <f t="shared" si="192"/>
        <v>41638.085104166668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7"/>
        <v>4.2051249999999998</v>
      </c>
      <c r="P2040" s="4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3">
        <f t="shared" si="191"/>
        <v>41424.104409722226</v>
      </c>
      <c r="T2040" s="13">
        <f t="shared" si="192"/>
        <v>41456.583333333336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7"/>
        <v>1.362168</v>
      </c>
      <c r="P2041" s="4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3">
        <f t="shared" si="191"/>
        <v>42675.272280092591</v>
      </c>
      <c r="T2041" s="13">
        <f t="shared" si="192"/>
        <v>42705.040972222225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7"/>
        <v>2.4817133333333334</v>
      </c>
      <c r="P2042" s="4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3">
        <f t="shared" si="191"/>
        <v>41578.760451388895</v>
      </c>
      <c r="T2042" s="13">
        <f t="shared" si="192"/>
        <v>41593.802118055559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7"/>
        <v>1.8186315789473684</v>
      </c>
      <c r="P2043" s="4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3">
        <f t="shared" si="191"/>
        <v>42654.3591087963</v>
      </c>
      <c r="T2043" s="13">
        <f t="shared" si="192"/>
        <v>42684.400775462964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7"/>
        <v>1.2353000000000001</v>
      </c>
      <c r="P2044" s="4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3">
        <f t="shared" si="191"/>
        <v>42331.541365740741</v>
      </c>
      <c r="T2044" s="13">
        <f t="shared" si="192"/>
        <v>42391.541365740741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7"/>
        <v>5.0620938628158845</v>
      </c>
      <c r="P2045" s="4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3">
        <f t="shared" si="191"/>
        <v>42661.010150462964</v>
      </c>
      <c r="T2045" s="13">
        <f t="shared" si="192"/>
        <v>42715.040972222225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7"/>
        <v>1.0821333333333334</v>
      </c>
      <c r="P2046" s="4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3">
        <f t="shared" si="191"/>
        <v>42138.517523148148</v>
      </c>
      <c r="T2046" s="13">
        <f t="shared" si="192"/>
        <v>42168.517523148148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7"/>
        <v>8.1918387755102042</v>
      </c>
      <c r="P2047" s="4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3">
        <f t="shared" si="191"/>
        <v>41068.921840277777</v>
      </c>
      <c r="T2047" s="13">
        <f t="shared" si="192"/>
        <v>41098.921840277777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7"/>
        <v>1.2110000000000001</v>
      </c>
      <c r="P2048" s="4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3">
        <f t="shared" si="191"/>
        <v>41387.00513888889</v>
      </c>
      <c r="T2048" s="13">
        <f t="shared" si="192"/>
        <v>41417.00513888889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7"/>
        <v>1.0299897959183673</v>
      </c>
      <c r="P2049" s="4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3">
        <f t="shared" si="191"/>
        <v>42081.736921296302</v>
      </c>
      <c r="T2049" s="13">
        <f t="shared" si="192"/>
        <v>42110.833333333336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7"/>
        <v>1.4833229411764706</v>
      </c>
      <c r="P2050" s="4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3">
        <f t="shared" si="191"/>
        <v>41387.484849537039</v>
      </c>
      <c r="T2050" s="13">
        <f t="shared" si="192"/>
        <v>41417.484849537039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3">E2051/D2051</f>
        <v>1.2019070000000001</v>
      </c>
      <c r="P2051" s="4">
        <f t="shared" ref="P2051:P2114" si="194">IF(L2051=0, "0", E2051/L2051)</f>
        <v>80.991037735849048</v>
      </c>
      <c r="Q2051" t="str">
        <f t="shared" ref="Q2051:Q2114" si="195">LEFT(N2051, FIND("/", N2051)-1)</f>
        <v>technology</v>
      </c>
      <c r="R2051" t="str">
        <f t="shared" ref="R2051:R2114" si="196">RIGHT(N2051, LEN(N2051)-FIND("/", N2051))</f>
        <v>hardware</v>
      </c>
      <c r="S2051" s="13">
        <f t="shared" ref="S2051:S2114" si="197">(((J2051/60)/60)/24)+DATE(1970,1,1)+(-4/24)</f>
        <v>41575.360682870371</v>
      </c>
      <c r="T2051" s="13">
        <f t="shared" ref="T2051:T2114" si="198">(((I2051/60)/60)/24)+DATE(1970,1,1)+(-4/24)</f>
        <v>41610.790972222225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3"/>
        <v>4.7327000000000004</v>
      </c>
      <c r="P2052" s="4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3">
        <f t="shared" si="197"/>
        <v>42114.90483796296</v>
      </c>
      <c r="T2052" s="13">
        <f t="shared" si="198"/>
        <v>42154.90483796296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3"/>
        <v>1.303625</v>
      </c>
      <c r="P2053" s="4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3">
        <f t="shared" si="197"/>
        <v>41603.855752314819</v>
      </c>
      <c r="T2053" s="13">
        <f t="shared" si="198"/>
        <v>41633.855752314819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3"/>
        <v>3.5304799999999998</v>
      </c>
      <c r="P2054" s="4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3">
        <f t="shared" si="197"/>
        <v>42374.917280092595</v>
      </c>
      <c r="T2054" s="13">
        <f t="shared" si="198"/>
        <v>42419.917280092595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3"/>
        <v>1.0102</v>
      </c>
      <c r="P2055" s="4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3">
        <f t="shared" si="197"/>
        <v>42303.450821759259</v>
      </c>
      <c r="T2055" s="13">
        <f t="shared" si="198"/>
        <v>42333.492488425931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3"/>
        <v>1.1359142857142857</v>
      </c>
      <c r="P2056" s="4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3">
        <f t="shared" si="197"/>
        <v>41731.35428240741</v>
      </c>
      <c r="T2056" s="13">
        <f t="shared" si="198"/>
        <v>41761.35428240741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3"/>
        <v>1.6741666666666666</v>
      </c>
      <c r="P2057" s="4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3">
        <f t="shared" si="197"/>
        <v>41946.50744212963</v>
      </c>
      <c r="T2057" s="13">
        <f t="shared" si="198"/>
        <v>41976.000000000007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3"/>
        <v>1.5345200000000001</v>
      </c>
      <c r="P2058" s="4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3">
        <f t="shared" si="197"/>
        <v>41351.594236111116</v>
      </c>
      <c r="T2058" s="13">
        <f t="shared" si="198"/>
        <v>41381.594236111116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3"/>
        <v>2.022322</v>
      </c>
      <c r="P2059" s="4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3">
        <f t="shared" si="197"/>
        <v>42396.327916666669</v>
      </c>
      <c r="T2059" s="13">
        <f t="shared" si="198"/>
        <v>42426.327916666669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3"/>
        <v>1.6828125</v>
      </c>
      <c r="P2060" s="4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3">
        <f t="shared" si="197"/>
        <v>42026.204050925931</v>
      </c>
      <c r="T2060" s="13">
        <f t="shared" si="198"/>
        <v>42065.666666666664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3"/>
        <v>1.4345666666666668</v>
      </c>
      <c r="P2061" s="4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3">
        <f t="shared" si="197"/>
        <v>42361.43581018519</v>
      </c>
      <c r="T2061" s="13">
        <f t="shared" si="198"/>
        <v>42400.749305555561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3"/>
        <v>1.964</v>
      </c>
      <c r="P2062" s="4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3">
        <f t="shared" si="197"/>
        <v>41783.476273148153</v>
      </c>
      <c r="T2062" s="13">
        <f t="shared" si="198"/>
        <v>41843.476273148153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3"/>
        <v>1.0791999999999999</v>
      </c>
      <c r="P2063" s="4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3">
        <f t="shared" si="197"/>
        <v>42705.597847222227</v>
      </c>
      <c r="T2063" s="13">
        <f t="shared" si="198"/>
        <v>42735.597847222227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3"/>
        <v>1.14977</v>
      </c>
      <c r="P2064" s="4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3">
        <f t="shared" si="197"/>
        <v>42423.216412037036</v>
      </c>
      <c r="T2064" s="13">
        <f t="shared" si="198"/>
        <v>42453.174745370372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3"/>
        <v>1.4804999999999999</v>
      </c>
      <c r="P2065" s="4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3">
        <f t="shared" si="197"/>
        <v>42472.565983796296</v>
      </c>
      <c r="T2065" s="13">
        <f t="shared" si="198"/>
        <v>42505.565983796296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3"/>
        <v>1.9116676082790633</v>
      </c>
      <c r="P2066" s="4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3">
        <f t="shared" si="197"/>
        <v>41389.198182870372</v>
      </c>
      <c r="T2066" s="13">
        <f t="shared" si="198"/>
        <v>41425.333333333336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3"/>
        <v>1.99215125</v>
      </c>
      <c r="P2067" s="4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3">
        <f t="shared" si="197"/>
        <v>41603.167002314818</v>
      </c>
      <c r="T2067" s="13">
        <f t="shared" si="198"/>
        <v>41633.167002314818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3"/>
        <v>2.1859999999999999</v>
      </c>
      <c r="P2068" s="4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3">
        <f t="shared" si="197"/>
        <v>41844.605127314819</v>
      </c>
      <c r="T2068" s="13">
        <f t="shared" si="198"/>
        <v>41874.605127314819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3"/>
        <v>1.2686868686868686</v>
      </c>
      <c r="P2069" s="4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3">
        <f t="shared" si="197"/>
        <v>42115.687222222223</v>
      </c>
      <c r="T2069" s="13">
        <f t="shared" si="198"/>
        <v>42148.687222222223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3"/>
        <v>1.0522388</v>
      </c>
      <c r="P2070" s="4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3">
        <f t="shared" si="197"/>
        <v>42633.674942129634</v>
      </c>
      <c r="T2070" s="13">
        <f t="shared" si="198"/>
        <v>42663.674942129634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3"/>
        <v>1.2840666000000001</v>
      </c>
      <c r="P2071" s="4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3">
        <f t="shared" si="197"/>
        <v>42340.805451388893</v>
      </c>
      <c r="T2071" s="13">
        <f t="shared" si="198"/>
        <v>42371.805451388893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3"/>
        <v>3.1732719999999999</v>
      </c>
      <c r="P2072" s="4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3">
        <f t="shared" si="197"/>
        <v>42519.489849537036</v>
      </c>
      <c r="T2072" s="13">
        <f t="shared" si="198"/>
        <v>42549.489849537036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3"/>
        <v>2.8073000000000001</v>
      </c>
      <c r="P2073" s="4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3">
        <f t="shared" si="197"/>
        <v>42600.112083333333</v>
      </c>
      <c r="T2073" s="13">
        <f t="shared" si="198"/>
        <v>42645.112083333333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3"/>
        <v>1.1073146853146854</v>
      </c>
      <c r="P2074" s="4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3">
        <f t="shared" si="197"/>
        <v>42467.414722222224</v>
      </c>
      <c r="T2074" s="13">
        <f t="shared" si="198"/>
        <v>42497.414722222224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3"/>
        <v>1.5260429999999998</v>
      </c>
      <c r="P2075" s="4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3">
        <f t="shared" si="197"/>
        <v>42087.501365740747</v>
      </c>
      <c r="T2075" s="13">
        <f t="shared" si="198"/>
        <v>42132.501365740747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3"/>
        <v>1.0249999999999999</v>
      </c>
      <c r="P2076" s="4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7"/>
        <v>42466.659513888888</v>
      </c>
      <c r="T2076" s="13">
        <f t="shared" si="198"/>
        <v>42496.659513888888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3"/>
        <v>16.783738373837384</v>
      </c>
      <c r="P2077" s="4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3">
        <f t="shared" si="197"/>
        <v>41450.514907407407</v>
      </c>
      <c r="T2077" s="13">
        <f t="shared" si="198"/>
        <v>41480.514907407407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3"/>
        <v>5.4334915642458101</v>
      </c>
      <c r="P2078" s="4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3">
        <f t="shared" si="197"/>
        <v>41803.713993055557</v>
      </c>
      <c r="T2078" s="13">
        <f t="shared" si="198"/>
        <v>41843.713993055557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3"/>
        <v>1.1550800000000001</v>
      </c>
      <c r="P2079" s="4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3">
        <f t="shared" si="197"/>
        <v>42102.875879629632</v>
      </c>
      <c r="T2079" s="13">
        <f t="shared" si="198"/>
        <v>42160.708333333336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3"/>
        <v>1.3120499999999999</v>
      </c>
      <c r="P2080" s="4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3">
        <f t="shared" si="197"/>
        <v>42692.604826388888</v>
      </c>
      <c r="T2080" s="13">
        <f t="shared" si="198"/>
        <v>42722.604826388888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3"/>
        <v>2.8816999999999999</v>
      </c>
      <c r="P2081" s="4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3">
        <f t="shared" si="197"/>
        <v>42150.543900462966</v>
      </c>
      <c r="T2081" s="13">
        <f t="shared" si="198"/>
        <v>42180.625000000007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3"/>
        <v>5.0780000000000003</v>
      </c>
      <c r="P2082" s="4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3">
        <f t="shared" si="197"/>
        <v>42289.790509259263</v>
      </c>
      <c r="T2082" s="13">
        <f t="shared" si="198"/>
        <v>42319.832175925927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3"/>
        <v>1.1457142857142857</v>
      </c>
      <c r="P2083" s="4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3">
        <f t="shared" si="197"/>
        <v>41003.990219907413</v>
      </c>
      <c r="T2083" s="13">
        <f t="shared" si="198"/>
        <v>41045.040972222225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3"/>
        <v>1.1073333333333333</v>
      </c>
      <c r="P2084" s="4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3">
        <f t="shared" si="197"/>
        <v>40810.953657407408</v>
      </c>
      <c r="T2084" s="13">
        <f t="shared" si="198"/>
        <v>40870.995324074072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3"/>
        <v>1.1333333333333333</v>
      </c>
      <c r="P2085" s="4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7"/>
        <v>41034.555497685185</v>
      </c>
      <c r="T2085" s="13">
        <f t="shared" si="198"/>
        <v>41064.555497685185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3"/>
        <v>1.0833333333333333</v>
      </c>
      <c r="P2086" s="4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3">
        <f t="shared" si="197"/>
        <v>41731.666458333333</v>
      </c>
      <c r="T2086" s="13">
        <f t="shared" si="198"/>
        <v>41763.124305555561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3"/>
        <v>1.2353333333333334</v>
      </c>
      <c r="P2087" s="4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3">
        <f t="shared" si="197"/>
        <v>41075.66883101852</v>
      </c>
      <c r="T2087" s="13">
        <f t="shared" si="198"/>
        <v>41105.66883101852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3"/>
        <v>1.0069999999999999</v>
      </c>
      <c r="P2088" s="4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3">
        <f t="shared" si="197"/>
        <v>40860.503842592596</v>
      </c>
      <c r="T2088" s="13">
        <f t="shared" si="198"/>
        <v>40891.040972222225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3"/>
        <v>1.0353333333333334</v>
      </c>
      <c r="P2089" s="4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3">
        <f t="shared" si="197"/>
        <v>40764.037708333337</v>
      </c>
      <c r="T2089" s="13">
        <f t="shared" si="198"/>
        <v>40794.037708333337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3"/>
        <v>1.1551066666666667</v>
      </c>
      <c r="P2090" s="4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3">
        <f t="shared" si="197"/>
        <v>40395.548055555555</v>
      </c>
      <c r="T2090" s="13">
        <f t="shared" si="198"/>
        <v>40431.999305555561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3"/>
        <v>1.2040040000000001</v>
      </c>
      <c r="P2091" s="4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3">
        <f t="shared" si="197"/>
        <v>41452.90965277778</v>
      </c>
      <c r="T2091" s="13">
        <f t="shared" si="198"/>
        <v>41487.90965277778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3"/>
        <v>1.1504037499999999</v>
      </c>
      <c r="P2092" s="4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3">
        <f t="shared" si="197"/>
        <v>41299.21475694445</v>
      </c>
      <c r="T2092" s="13">
        <f t="shared" si="198"/>
        <v>41329.21475694445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3"/>
        <v>1.2046777777777777</v>
      </c>
      <c r="P2093" s="4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3">
        <f t="shared" si="197"/>
        <v>40555.155995370369</v>
      </c>
      <c r="T2093" s="13">
        <f t="shared" si="198"/>
        <v>40603.666666666672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3"/>
        <v>1.0128333333333333</v>
      </c>
      <c r="P2094" s="4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3">
        <f t="shared" si="197"/>
        <v>40763.540879629632</v>
      </c>
      <c r="T2094" s="13">
        <f t="shared" si="198"/>
        <v>40823.540879629632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3"/>
        <v>1.0246666666666666</v>
      </c>
      <c r="P2095" s="4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3">
        <f t="shared" si="197"/>
        <v>41205.687870370377</v>
      </c>
      <c r="T2095" s="13">
        <f t="shared" si="198"/>
        <v>41265.729537037041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3"/>
        <v>1.2054285714285715</v>
      </c>
      <c r="P2096" s="4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3">
        <f t="shared" si="197"/>
        <v>40938.853356481486</v>
      </c>
      <c r="T2096" s="13">
        <f t="shared" si="198"/>
        <v>40972.958333333336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3"/>
        <v>1</v>
      </c>
      <c r="P2097" s="4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3">
        <f t="shared" si="197"/>
        <v>40758.566817129627</v>
      </c>
      <c r="T2097" s="13">
        <f t="shared" si="198"/>
        <v>40818.566817129627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3"/>
        <v>1.0166666666666666</v>
      </c>
      <c r="P2098" s="4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3">
        <f t="shared" si="197"/>
        <v>41192.591840277782</v>
      </c>
      <c r="T2098" s="13">
        <f t="shared" si="198"/>
        <v>41207.999305555561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3"/>
        <v>1</v>
      </c>
      <c r="P2099" s="4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3">
        <f t="shared" si="197"/>
        <v>40818.418229166666</v>
      </c>
      <c r="T2099" s="13">
        <f t="shared" si="198"/>
        <v>40878.459895833337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3"/>
        <v>1.0033333333333334</v>
      </c>
      <c r="P2100" s="4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3">
        <f t="shared" si="197"/>
        <v>40945.947164351855</v>
      </c>
      <c r="T2100" s="13">
        <f t="shared" si="198"/>
        <v>40975.947164351855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3"/>
        <v>1.3236666666666668</v>
      </c>
      <c r="P2101" s="4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3">
        <f t="shared" si="197"/>
        <v>42173.579675925932</v>
      </c>
      <c r="T2101" s="13">
        <f t="shared" si="198"/>
        <v>42186.986111111117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3"/>
        <v>1.3666666666666667</v>
      </c>
      <c r="P2102" s="4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3">
        <f t="shared" si="197"/>
        <v>41074.668298611112</v>
      </c>
      <c r="T2102" s="13">
        <f t="shared" si="198"/>
        <v>41089.999305555561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3"/>
        <v>1.1325000000000001</v>
      </c>
      <c r="P2103" s="4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3">
        <f t="shared" si="197"/>
        <v>40891.982800925929</v>
      </c>
      <c r="T2103" s="13">
        <f t="shared" si="198"/>
        <v>40951.982800925929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3"/>
        <v>1.36</v>
      </c>
      <c r="P2104" s="4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3">
        <f t="shared" si="197"/>
        <v>40638.701944444445</v>
      </c>
      <c r="T2104" s="13">
        <f t="shared" si="198"/>
        <v>40668.701944444445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3"/>
        <v>1.4612318374694613</v>
      </c>
      <c r="P2105" s="4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3">
        <f t="shared" si="197"/>
        <v>41192.588275462964</v>
      </c>
      <c r="T2105" s="13">
        <f t="shared" si="198"/>
        <v>41222.629942129635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3"/>
        <v>1.2949999999999999</v>
      </c>
      <c r="P2106" s="4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7"/>
        <v>41393.907800925932</v>
      </c>
      <c r="T2106" s="13">
        <f t="shared" si="198"/>
        <v>41424.833333333336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3"/>
        <v>2.54</v>
      </c>
      <c r="P2107" s="4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3">
        <f t="shared" si="197"/>
        <v>41951.622141203705</v>
      </c>
      <c r="T2107" s="13">
        <f t="shared" si="198"/>
        <v>41964.000000000007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3"/>
        <v>1.0704545454545455</v>
      </c>
      <c r="P2108" s="4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3">
        <f t="shared" si="197"/>
        <v>41270.048310185186</v>
      </c>
      <c r="T2108" s="13">
        <f t="shared" si="198"/>
        <v>41300.048310185186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3"/>
        <v>1.0773299999999999</v>
      </c>
      <c r="P2109" s="4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3">
        <f t="shared" si="197"/>
        <v>41934.543900462966</v>
      </c>
      <c r="T2109" s="13">
        <f t="shared" si="198"/>
        <v>41955.58556712963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3"/>
        <v>1.0731250000000001</v>
      </c>
      <c r="P2110" s="4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3">
        <f t="shared" si="197"/>
        <v>41135.009027777778</v>
      </c>
      <c r="T2110" s="13">
        <f t="shared" si="198"/>
        <v>41161.996527777781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3"/>
        <v>1.06525</v>
      </c>
      <c r="P2111" s="4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3">
        <f t="shared" si="197"/>
        <v>42160.541863425933</v>
      </c>
      <c r="T2111" s="13">
        <f t="shared" si="198"/>
        <v>42190.541863425933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3"/>
        <v>1.0035000000000001</v>
      </c>
      <c r="P2112" s="4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3">
        <f t="shared" si="197"/>
        <v>41759.504270833335</v>
      </c>
      <c r="T2112" s="13">
        <f t="shared" si="198"/>
        <v>41787.040972222225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3"/>
        <v>1.0649999999999999</v>
      </c>
      <c r="P2113" s="4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3">
        <f t="shared" si="197"/>
        <v>40703.030381944445</v>
      </c>
      <c r="T2113" s="13">
        <f t="shared" si="198"/>
        <v>40769.875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3"/>
        <v>1</v>
      </c>
      <c r="P2114" s="4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3">
        <f t="shared" si="197"/>
        <v>41365.761493055557</v>
      </c>
      <c r="T2114" s="13">
        <f t="shared" si="198"/>
        <v>41379.761493055557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9">E2115/D2115</f>
        <v>1.0485714285714285</v>
      </c>
      <c r="P2115" s="4">
        <f t="shared" ref="P2115:P2178" si="200">IF(L2115=0, "0", E2115/L2115)</f>
        <v>68.598130841121488</v>
      </c>
      <c r="Q2115" t="str">
        <f t="shared" ref="Q2115:Q2178" si="201">LEFT(N2115, FIND("/", N2115)-1)</f>
        <v>music</v>
      </c>
      <c r="R2115" t="str">
        <f t="shared" ref="R2115:R2178" si="202">RIGHT(N2115, LEN(N2115)-FIND("/", N2115))</f>
        <v>indie rock</v>
      </c>
      <c r="S2115" s="13">
        <f t="shared" ref="S2115:S2178" si="203">(((J2115/60)/60)/24)+DATE(1970,1,1)+(-4/24)</f>
        <v>41870.698796296296</v>
      </c>
      <c r="T2115" s="13">
        <f t="shared" ref="T2115:T2178" si="204">(((I2115/60)/60)/24)+DATE(1970,1,1)+(-4/24)</f>
        <v>41905.698796296296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9"/>
        <v>1.0469999999999999</v>
      </c>
      <c r="P2116" s="4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3">
        <f t="shared" si="203"/>
        <v>40458.648958333339</v>
      </c>
      <c r="T2116" s="13">
        <f t="shared" si="204"/>
        <v>40521.040972222225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9"/>
        <v>2.2566666666666668</v>
      </c>
      <c r="P2117" s="4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3">
        <f t="shared" si="203"/>
        <v>40563.914363425931</v>
      </c>
      <c r="T2117" s="13">
        <f t="shared" si="204"/>
        <v>40593.914363425931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9"/>
        <v>1.0090416666666666</v>
      </c>
      <c r="P2118" s="4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3">
        <f t="shared" si="203"/>
        <v>41136.61114583334</v>
      </c>
      <c r="T2118" s="13">
        <f t="shared" si="204"/>
        <v>41184.61114583334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9"/>
        <v>1.4775</v>
      </c>
      <c r="P2119" s="4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3">
        <f t="shared" si="203"/>
        <v>42289.892928240741</v>
      </c>
      <c r="T2119" s="13">
        <f t="shared" si="204"/>
        <v>42304.040972222225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9"/>
        <v>1.3461099999999999</v>
      </c>
      <c r="P2120" s="4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3">
        <f t="shared" si="203"/>
        <v>40718.67287037037</v>
      </c>
      <c r="T2120" s="13">
        <f t="shared" si="204"/>
        <v>40748.67287037037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9"/>
        <v>1.0075000000000001</v>
      </c>
      <c r="P2121" s="4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3">
        <f t="shared" si="203"/>
        <v>41106.963483796302</v>
      </c>
      <c r="T2121" s="13">
        <f t="shared" si="204"/>
        <v>41136.963483796302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9"/>
        <v>1.00880375</v>
      </c>
      <c r="P2122" s="4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3">
        <f t="shared" si="203"/>
        <v>41591.79787037037</v>
      </c>
      <c r="T2122" s="13">
        <f t="shared" si="204"/>
        <v>41640.79787037037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9"/>
        <v>5.6800000000000002E-3</v>
      </c>
      <c r="P2123" s="4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3">
        <f t="shared" si="203"/>
        <v>42716.575787037036</v>
      </c>
      <c r="T2123" s="13">
        <f t="shared" si="204"/>
        <v>42746.575787037036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9"/>
        <v>3.875E-3</v>
      </c>
      <c r="P2124" s="4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3">
        <f t="shared" si="203"/>
        <v>42712.133900462963</v>
      </c>
      <c r="T2124" s="13">
        <f t="shared" si="204"/>
        <v>42742.133900462963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9"/>
        <v>0.1</v>
      </c>
      <c r="P2125" s="4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203"/>
        <v>40198.258182870377</v>
      </c>
      <c r="T2125" s="13">
        <f t="shared" si="204"/>
        <v>40252.124305555561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9"/>
        <v>0.10454545454545454</v>
      </c>
      <c r="P2126" s="4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203"/>
        <v>40463.861516203702</v>
      </c>
      <c r="T2126" s="13">
        <f t="shared" si="204"/>
        <v>40512.041666666672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9"/>
        <v>1.4200000000000001E-2</v>
      </c>
      <c r="P2127" s="4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3">
        <f t="shared" si="203"/>
        <v>42190.856863425928</v>
      </c>
      <c r="T2127" s="13">
        <f t="shared" si="204"/>
        <v>42220.856863425928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9"/>
        <v>5.0000000000000001E-4</v>
      </c>
      <c r="P2128" s="4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203"/>
        <v>41951.806562500002</v>
      </c>
      <c r="T2128" s="13">
        <f t="shared" si="204"/>
        <v>41981.806562500002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9"/>
        <v>0.28842857142857142</v>
      </c>
      <c r="P2129" s="4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3">
        <f t="shared" si="203"/>
        <v>42045.338692129626</v>
      </c>
      <c r="T2129" s="13">
        <f t="shared" si="204"/>
        <v>42075.297025462969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9"/>
        <v>1.6666666666666668E-3</v>
      </c>
      <c r="P2130" s="4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203"/>
        <v>41843.606122685189</v>
      </c>
      <c r="T2130" s="13">
        <f t="shared" si="204"/>
        <v>41903.606122685189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9"/>
        <v>0.11799999999999999</v>
      </c>
      <c r="P2131" s="4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3">
        <f t="shared" si="203"/>
        <v>42408.857638888891</v>
      </c>
      <c r="T2131" s="13">
        <f t="shared" si="204"/>
        <v>42438.857638888891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9"/>
        <v>2.0238095238095236E-3</v>
      </c>
      <c r="P2132" s="4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3">
        <f t="shared" si="203"/>
        <v>41831.919710648152</v>
      </c>
      <c r="T2132" s="13">
        <f t="shared" si="204"/>
        <v>41866.919710648152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9"/>
        <v>0.05</v>
      </c>
      <c r="P2133" s="4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3">
        <f t="shared" si="203"/>
        <v>42167.040405092594</v>
      </c>
      <c r="T2133" s="13">
        <f t="shared" si="204"/>
        <v>42197.040405092594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9"/>
        <v>2.1129899999999997E-2</v>
      </c>
      <c r="P2134" s="4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3">
        <f t="shared" si="203"/>
        <v>41643.320509259262</v>
      </c>
      <c r="T2134" s="13">
        <f t="shared" si="204"/>
        <v>41673.320509259262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9"/>
        <v>1.6E-2</v>
      </c>
      <c r="P2135" s="4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3">
        <f t="shared" si="203"/>
        <v>40618.930543981485</v>
      </c>
      <c r="T2135" s="13">
        <f t="shared" si="204"/>
        <v>40657.124305555561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9"/>
        <v>1.7333333333333333E-2</v>
      </c>
      <c r="P2136" s="4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3">
        <f t="shared" si="203"/>
        <v>41361.71980324074</v>
      </c>
      <c r="T2136" s="13">
        <f t="shared" si="204"/>
        <v>41391.71980324074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9"/>
        <v>9.5600000000000004E-2</v>
      </c>
      <c r="P2137" s="4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3">
        <f t="shared" si="203"/>
        <v>41156.796678240738</v>
      </c>
      <c r="T2137" s="13">
        <f t="shared" si="204"/>
        <v>41186.796678240738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9"/>
        <v>5.9612499999999998E-4</v>
      </c>
      <c r="P2138" s="4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3">
        <f t="shared" si="203"/>
        <v>41536.34243055556</v>
      </c>
      <c r="T2138" s="13">
        <f t="shared" si="204"/>
        <v>41566.34243055556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9"/>
        <v>0.28405999999999998</v>
      </c>
      <c r="P2139" s="4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3">
        <f t="shared" si="203"/>
        <v>41948.604502314818</v>
      </c>
      <c r="T2139" s="13">
        <f t="shared" si="204"/>
        <v>41978.604502314818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9"/>
        <v>0.128</v>
      </c>
      <c r="P2140" s="4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3">
        <f t="shared" si="203"/>
        <v>41556.84651620371</v>
      </c>
      <c r="T2140" s="13">
        <f t="shared" si="204"/>
        <v>41586.888182870374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9"/>
        <v>5.4199999999999998E-2</v>
      </c>
      <c r="P2141" s="4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3">
        <f t="shared" si="203"/>
        <v>42647.583425925928</v>
      </c>
      <c r="T2141" s="13">
        <f t="shared" si="204"/>
        <v>42677.583425925928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9"/>
        <v>1.1199999999999999E-3</v>
      </c>
      <c r="P2142" s="4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3">
        <f t="shared" si="203"/>
        <v>41255.666944444449</v>
      </c>
      <c r="T2142" s="13">
        <f t="shared" si="204"/>
        <v>41285.666944444449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9"/>
        <v>0</v>
      </c>
      <c r="P2143" s="4" t="str">
        <f t="shared" si="200"/>
        <v>0</v>
      </c>
      <c r="Q2143" t="str">
        <f t="shared" si="201"/>
        <v>games</v>
      </c>
      <c r="R2143" t="str">
        <f t="shared" si="202"/>
        <v>video games</v>
      </c>
      <c r="S2143" s="13">
        <f t="shared" si="203"/>
        <v>41927.068969907406</v>
      </c>
      <c r="T2143" s="13">
        <f t="shared" si="204"/>
        <v>41957.110636574078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9"/>
        <v>5.7238095238095241E-2</v>
      </c>
      <c r="P2144" s="4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3">
        <f t="shared" si="203"/>
        <v>42340.534837962965</v>
      </c>
      <c r="T2144" s="13">
        <f t="shared" si="204"/>
        <v>42368.534837962965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9"/>
        <v>0.1125</v>
      </c>
      <c r="P2145" s="4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203"/>
        <v>40332.720046296301</v>
      </c>
      <c r="T2145" s="13">
        <f t="shared" si="204"/>
        <v>40380.625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9"/>
        <v>1.7098591549295775E-2</v>
      </c>
      <c r="P2146" s="4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3">
        <f t="shared" si="203"/>
        <v>41499.380092592597</v>
      </c>
      <c r="T2146" s="13">
        <f t="shared" si="204"/>
        <v>41531.380092592597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9"/>
        <v>0.30433333333333334</v>
      </c>
      <c r="P2147" s="4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3">
        <f t="shared" si="203"/>
        <v>41575.070763888893</v>
      </c>
      <c r="T2147" s="13">
        <f t="shared" si="204"/>
        <v>41605.112430555557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9"/>
        <v>2.0000000000000001E-4</v>
      </c>
      <c r="P2148" s="4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203"/>
        <v>42397.51284722222</v>
      </c>
      <c r="T2148" s="13">
        <f t="shared" si="204"/>
        <v>42411.51284722222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9"/>
        <v>6.9641025641025639E-3</v>
      </c>
      <c r="P2149" s="4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3">
        <f t="shared" si="203"/>
        <v>41927.129027777781</v>
      </c>
      <c r="T2149" s="13">
        <f t="shared" si="204"/>
        <v>41959.170694444452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9"/>
        <v>0.02</v>
      </c>
      <c r="P2150" s="4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203"/>
        <v>42066.566921296304</v>
      </c>
      <c r="T2150" s="13">
        <f t="shared" si="204"/>
        <v>42096.525254629632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9"/>
        <v>0</v>
      </c>
      <c r="P2151" s="4" t="str">
        <f t="shared" si="200"/>
        <v>0</v>
      </c>
      <c r="Q2151" t="str">
        <f t="shared" si="201"/>
        <v>games</v>
      </c>
      <c r="R2151" t="str">
        <f t="shared" si="202"/>
        <v>video games</v>
      </c>
      <c r="S2151" s="13">
        <f t="shared" si="203"/>
        <v>40354.858287037037</v>
      </c>
      <c r="T2151" s="13">
        <f t="shared" si="204"/>
        <v>40389.833333333336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9"/>
        <v>8.0999999999999996E-3</v>
      </c>
      <c r="P2152" s="4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3">
        <f t="shared" si="203"/>
        <v>42534.118043981485</v>
      </c>
      <c r="T2152" s="13">
        <f t="shared" si="204"/>
        <v>42564.118043981485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9"/>
        <v>2.6222222222222224E-3</v>
      </c>
      <c r="P2153" s="4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3">
        <f t="shared" si="203"/>
        <v>42520.680717592601</v>
      </c>
      <c r="T2153" s="13">
        <f t="shared" si="204"/>
        <v>42550.680717592601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9"/>
        <v>1.6666666666666668E-3</v>
      </c>
      <c r="P2154" s="4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3">
        <f t="shared" si="203"/>
        <v>41683.665613425932</v>
      </c>
      <c r="T2154" s="13">
        <f t="shared" si="204"/>
        <v>41713.62394675926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9"/>
        <v>9.1244548809124457E-5</v>
      </c>
      <c r="P2155" s="4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3">
        <f t="shared" si="203"/>
        <v>41974.744421296295</v>
      </c>
      <c r="T2155" s="13">
        <f t="shared" si="204"/>
        <v>42014.165972222225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9"/>
        <v>8.0000000000000002E-3</v>
      </c>
      <c r="P2156" s="4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203"/>
        <v>41647.465590277781</v>
      </c>
      <c r="T2156" s="13">
        <f t="shared" si="204"/>
        <v>41667.465590277781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9"/>
        <v>2.3E-2</v>
      </c>
      <c r="P2157" s="4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203"/>
        <v>42430.58084490741</v>
      </c>
      <c r="T2157" s="13">
        <f t="shared" si="204"/>
        <v>42460.539178240746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9"/>
        <v>2.6660714285714284E-2</v>
      </c>
      <c r="P2158" s="4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3">
        <f t="shared" si="203"/>
        <v>41488.687569444446</v>
      </c>
      <c r="T2158" s="13">
        <f t="shared" si="204"/>
        <v>41533.687569444446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9"/>
        <v>0.28192</v>
      </c>
      <c r="P2159" s="4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3">
        <f t="shared" si="203"/>
        <v>42694.814618055556</v>
      </c>
      <c r="T2159" s="13">
        <f t="shared" si="204"/>
        <v>42727.165972222225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9"/>
        <v>6.5900366666666668E-2</v>
      </c>
      <c r="P2160" s="4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3">
        <f t="shared" si="203"/>
        <v>41264.687199074076</v>
      </c>
      <c r="T2160" s="13">
        <f t="shared" si="204"/>
        <v>41309.687199074076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9"/>
        <v>7.2222222222222219E-3</v>
      </c>
      <c r="P2161" s="4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203"/>
        <v>40710.564513888887</v>
      </c>
      <c r="T2161" s="13">
        <f t="shared" si="204"/>
        <v>40740.564513888887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9"/>
        <v>8.5000000000000006E-3</v>
      </c>
      <c r="P2162" s="4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3">
        <f t="shared" si="203"/>
        <v>41018.54519675926</v>
      </c>
      <c r="T2162" s="13">
        <f t="shared" si="204"/>
        <v>41048.54519675926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9"/>
        <v>1.1575</v>
      </c>
      <c r="P2163" s="4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3">
        <f t="shared" si="203"/>
        <v>42240.685868055552</v>
      </c>
      <c r="T2163" s="13">
        <f t="shared" si="204"/>
        <v>42270.685868055552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9"/>
        <v>1.1226666666666667</v>
      </c>
      <c r="P2164" s="4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3">
        <f t="shared" si="203"/>
        <v>41813.599432870375</v>
      </c>
      <c r="T2164" s="13">
        <f t="shared" si="204"/>
        <v>41844.599432870375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9"/>
        <v>1.3220000000000001</v>
      </c>
      <c r="P2165" s="4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3">
        <f t="shared" si="203"/>
        <v>42111.732870370375</v>
      </c>
      <c r="T2165" s="13">
        <f t="shared" si="204"/>
        <v>42162.993055555555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9"/>
        <v>1.0263636363636364</v>
      </c>
      <c r="P2166" s="4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3">
        <f t="shared" si="203"/>
        <v>42515.551087962966</v>
      </c>
      <c r="T2166" s="13">
        <f t="shared" si="204"/>
        <v>42545.999305555561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9"/>
        <v>1.3864000000000001</v>
      </c>
      <c r="P2167" s="4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3">
        <f t="shared" si="203"/>
        <v>42438.5004050926</v>
      </c>
      <c r="T2167" s="13">
        <f t="shared" si="204"/>
        <v>42468.458738425928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9"/>
        <v>1.466</v>
      </c>
      <c r="P2168" s="4">
        <f t="shared" si="200"/>
        <v>91.625</v>
      </c>
      <c r="Q2168" t="str">
        <f t="shared" si="201"/>
        <v>music</v>
      </c>
      <c r="R2168" t="str">
        <f t="shared" si="202"/>
        <v>rock</v>
      </c>
      <c r="S2168" s="13">
        <f t="shared" si="203"/>
        <v>41933.67150462963</v>
      </c>
      <c r="T2168" s="13">
        <f t="shared" si="204"/>
        <v>41978.713171296295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9"/>
        <v>1.2</v>
      </c>
      <c r="P2169" s="4">
        <f t="shared" si="200"/>
        <v>22.5</v>
      </c>
      <c r="Q2169" t="str">
        <f t="shared" si="201"/>
        <v>music</v>
      </c>
      <c r="R2169" t="str">
        <f t="shared" si="202"/>
        <v>rock</v>
      </c>
      <c r="S2169" s="13">
        <f t="shared" si="203"/>
        <v>41152.899733796301</v>
      </c>
      <c r="T2169" s="13">
        <f t="shared" si="204"/>
        <v>41166.899733796301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9"/>
        <v>1.215816111111111</v>
      </c>
      <c r="P2170" s="4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3">
        <f t="shared" si="203"/>
        <v>42745.433576388888</v>
      </c>
      <c r="T2170" s="13">
        <f t="shared" si="204"/>
        <v>42776.041666666664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9"/>
        <v>1</v>
      </c>
      <c r="P2171" s="4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3">
        <f t="shared" si="203"/>
        <v>42793.534155092595</v>
      </c>
      <c r="T2171" s="13">
        <f t="shared" si="204"/>
        <v>42796.534155092595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9"/>
        <v>1.8085714285714285</v>
      </c>
      <c r="P2172" s="4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3">
        <f t="shared" si="203"/>
        <v>42198.583587962967</v>
      </c>
      <c r="T2172" s="13">
        <f t="shared" si="204"/>
        <v>42238.583587962967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9"/>
        <v>1.0607500000000001</v>
      </c>
      <c r="P2173" s="4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3">
        <f t="shared" si="203"/>
        <v>42141.790451388886</v>
      </c>
      <c r="T2173" s="13">
        <f t="shared" si="204"/>
        <v>42177.041666666664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9"/>
        <v>1</v>
      </c>
      <c r="P2174" s="4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3">
        <f t="shared" si="203"/>
        <v>42082.413425925923</v>
      </c>
      <c r="T2174" s="13">
        <f t="shared" si="204"/>
        <v>42112.413425925923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9"/>
        <v>1.2692857142857144</v>
      </c>
      <c r="P2175" s="4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3">
        <f t="shared" si="203"/>
        <v>41495.525960648149</v>
      </c>
      <c r="T2175" s="13">
        <f t="shared" si="204"/>
        <v>41526.999305555561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9"/>
        <v>1.0297499999999999</v>
      </c>
      <c r="P2176" s="4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3">
        <f t="shared" si="203"/>
        <v>42465.376238425924</v>
      </c>
      <c r="T2176" s="13">
        <f t="shared" si="204"/>
        <v>42495.376238425924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9"/>
        <v>2.5</v>
      </c>
      <c r="P2177" s="4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3">
        <f t="shared" si="203"/>
        <v>42564.84243055556</v>
      </c>
      <c r="T2177" s="13">
        <f t="shared" si="204"/>
        <v>42571.84243055556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9"/>
        <v>1.2602</v>
      </c>
      <c r="P2178" s="4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3">
        <f t="shared" si="203"/>
        <v>42096.466539351859</v>
      </c>
      <c r="T2178" s="13">
        <f t="shared" si="204"/>
        <v>42126.466539351859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5">E2179/D2179</f>
        <v>1.0012000000000001</v>
      </c>
      <c r="P2179" s="4">
        <f t="shared" ref="P2179:P2242" si="206">IF(L2179=0, "0", E2179/L2179)</f>
        <v>65.868421052631575</v>
      </c>
      <c r="Q2179" t="str">
        <f t="shared" ref="Q2179:Q2242" si="207">LEFT(N2179, FIND("/", N2179)-1)</f>
        <v>music</v>
      </c>
      <c r="R2179" t="str">
        <f t="shared" ref="R2179:R2242" si="208">RIGHT(N2179, LEN(N2179)-FIND("/", N2179))</f>
        <v>rock</v>
      </c>
      <c r="S2179" s="13">
        <f t="shared" ref="S2179:S2242" si="209">(((J2179/60)/60)/24)+DATE(1970,1,1)+(-4/24)</f>
        <v>42502.084108796298</v>
      </c>
      <c r="T2179" s="13">
        <f t="shared" ref="T2179:T2242" si="210">(((I2179/60)/60)/24)+DATE(1970,1,1)+(-4/24)</f>
        <v>42527.084108796298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5"/>
        <v>1.3864000000000001</v>
      </c>
      <c r="P2180" s="4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3">
        <f t="shared" si="209"/>
        <v>42723.469872685186</v>
      </c>
      <c r="T2180" s="13">
        <f t="shared" si="210"/>
        <v>42753.469872685186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5"/>
        <v>1.6140000000000001</v>
      </c>
      <c r="P2181" s="4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3">
        <f t="shared" si="209"/>
        <v>42075.004537037043</v>
      </c>
      <c r="T2181" s="13">
        <f t="shared" si="210"/>
        <v>42105.004537037043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5"/>
        <v>1.071842</v>
      </c>
      <c r="P2182" s="4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3">
        <f t="shared" si="209"/>
        <v>42279.503101851857</v>
      </c>
      <c r="T2182" s="13">
        <f t="shared" si="210"/>
        <v>42321.544768518521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5"/>
        <v>1.5309999999999999</v>
      </c>
      <c r="P2183" s="4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3">
        <f t="shared" si="209"/>
        <v>42772.838576388887</v>
      </c>
      <c r="T2183" s="13">
        <f t="shared" si="210"/>
        <v>42786.838576388887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5"/>
        <v>5.2416666666666663</v>
      </c>
      <c r="P2184" s="4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3">
        <f t="shared" si="209"/>
        <v>41879.734085648153</v>
      </c>
      <c r="T2184" s="13">
        <f t="shared" si="210"/>
        <v>41914.734085648153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5"/>
        <v>4.8927777777777779</v>
      </c>
      <c r="P2185" s="4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3">
        <f t="shared" si="209"/>
        <v>42745.19880787038</v>
      </c>
      <c r="T2185" s="13">
        <f t="shared" si="210"/>
        <v>42775.041666666664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5"/>
        <v>2.8473999999999999</v>
      </c>
      <c r="P2186" s="4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3">
        <f t="shared" si="209"/>
        <v>42380.523622685192</v>
      </c>
      <c r="T2186" s="13">
        <f t="shared" si="210"/>
        <v>42394.500000000007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5"/>
        <v>18.569700000000001</v>
      </c>
      <c r="P2187" s="4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3">
        <f t="shared" si="209"/>
        <v>41319.183321759265</v>
      </c>
      <c r="T2187" s="13">
        <f t="shared" si="210"/>
        <v>41359.183321759265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5"/>
        <v>1.0967499999999999</v>
      </c>
      <c r="P2188" s="4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3">
        <f t="shared" si="209"/>
        <v>42583.448414351857</v>
      </c>
      <c r="T2188" s="13">
        <f t="shared" si="210"/>
        <v>42619.916666666664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5"/>
        <v>10.146425000000001</v>
      </c>
      <c r="P2189" s="4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3">
        <f t="shared" si="209"/>
        <v>42068.042430555557</v>
      </c>
      <c r="T2189" s="13">
        <f t="shared" si="210"/>
        <v>42096.999305555561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5"/>
        <v>4.1217692027666546</v>
      </c>
      <c r="P2190" s="4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3">
        <f t="shared" si="209"/>
        <v>42633.419456018521</v>
      </c>
      <c r="T2190" s="13">
        <f t="shared" si="210"/>
        <v>42668.541666666664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5"/>
        <v>5.0324999999999998</v>
      </c>
      <c r="P2191" s="4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3">
        <f t="shared" si="209"/>
        <v>42467.621527777781</v>
      </c>
      <c r="T2191" s="13">
        <f t="shared" si="210"/>
        <v>42481.750000000007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5"/>
        <v>1.8461052631578947</v>
      </c>
      <c r="P2192" s="4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3">
        <f t="shared" si="209"/>
        <v>42417.458379629628</v>
      </c>
      <c r="T2192" s="13">
        <f t="shared" si="210"/>
        <v>42452.124305555561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5"/>
        <v>1.1973333333333334</v>
      </c>
      <c r="P2193" s="4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3">
        <f t="shared" si="209"/>
        <v>42768.666979166672</v>
      </c>
      <c r="T2193" s="13">
        <f t="shared" si="210"/>
        <v>42780.666979166672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5"/>
        <v>10.812401666666668</v>
      </c>
      <c r="P2194" s="4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3">
        <f t="shared" si="209"/>
        <v>42691.684537037036</v>
      </c>
      <c r="T2194" s="13">
        <f t="shared" si="210"/>
        <v>42719.791666666664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5"/>
        <v>4.5237333333333334</v>
      </c>
      <c r="P2195" s="4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3">
        <f t="shared" si="209"/>
        <v>42664.239259259259</v>
      </c>
      <c r="T2195" s="13">
        <f t="shared" si="210"/>
        <v>42695.040972222225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5"/>
        <v>5.3737000000000004</v>
      </c>
      <c r="P2196" s="4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3">
        <f t="shared" si="209"/>
        <v>42425.591319444451</v>
      </c>
      <c r="T2196" s="13">
        <f t="shared" si="210"/>
        <v>42455.54965277778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5"/>
        <v>1.2032608695652174</v>
      </c>
      <c r="P2197" s="4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3">
        <f t="shared" si="209"/>
        <v>42197.60532407408</v>
      </c>
      <c r="T2197" s="13">
        <f t="shared" si="210"/>
        <v>42227.60532407408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5"/>
        <v>1.1383571428571428</v>
      </c>
      <c r="P2198" s="4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3">
        <f t="shared" si="209"/>
        <v>42675.320625</v>
      </c>
      <c r="T2198" s="13">
        <f t="shared" si="210"/>
        <v>42706.125000000007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5"/>
        <v>9.5103109999999997</v>
      </c>
      <c r="P2199" s="4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3">
        <f t="shared" si="209"/>
        <v>42033.417349537041</v>
      </c>
      <c r="T2199" s="13">
        <f t="shared" si="210"/>
        <v>42063.417349537041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5"/>
        <v>1.3289249999999999</v>
      </c>
      <c r="P2200" s="4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3">
        <f t="shared" si="209"/>
        <v>42292.347222222226</v>
      </c>
      <c r="T2200" s="13">
        <f t="shared" si="210"/>
        <v>42322.388888888891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5"/>
        <v>1.4697777777777778</v>
      </c>
      <c r="P2201" s="4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3">
        <f t="shared" si="209"/>
        <v>42262.249976851854</v>
      </c>
      <c r="T2201" s="13">
        <f t="shared" si="210"/>
        <v>42292.249976851854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5"/>
        <v>5.4215</v>
      </c>
      <c r="P2202" s="4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3">
        <f t="shared" si="209"/>
        <v>42163.459120370368</v>
      </c>
      <c r="T2202" s="13">
        <f t="shared" si="210"/>
        <v>42190.958333333336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5"/>
        <v>3.8271818181818182</v>
      </c>
      <c r="P2203" s="4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3">
        <f t="shared" si="209"/>
        <v>41276.680150462969</v>
      </c>
      <c r="T2203" s="13">
        <f t="shared" si="210"/>
        <v>41290.680150462969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5"/>
        <v>7.0418124999999998</v>
      </c>
      <c r="P2204" s="4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3">
        <f t="shared" si="209"/>
        <v>41184.682500000003</v>
      </c>
      <c r="T2204" s="13">
        <f t="shared" si="210"/>
        <v>41214.682500000003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5"/>
        <v>1.0954999999999999</v>
      </c>
      <c r="P2205" s="4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3">
        <f t="shared" si="209"/>
        <v>42241.693078703705</v>
      </c>
      <c r="T2205" s="13">
        <f t="shared" si="210"/>
        <v>42271.693078703705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5"/>
        <v>1.3286666666666667</v>
      </c>
      <c r="P2206" s="4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3">
        <f t="shared" si="209"/>
        <v>41312.144895833335</v>
      </c>
      <c r="T2206" s="13">
        <f t="shared" si="210"/>
        <v>41342.144895833335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5"/>
        <v>1.52</v>
      </c>
      <c r="P2207" s="4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3">
        <f t="shared" si="209"/>
        <v>41031.654965277776</v>
      </c>
      <c r="T2207" s="13">
        <f t="shared" si="210"/>
        <v>41061.654965277776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5"/>
        <v>1.0272727272727273</v>
      </c>
      <c r="P2208" s="4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3">
        <f t="shared" si="209"/>
        <v>40997.090555555558</v>
      </c>
      <c r="T2208" s="13">
        <f t="shared" si="210"/>
        <v>41015.090555555558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5"/>
        <v>1</v>
      </c>
      <c r="P2209" s="4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3">
        <f t="shared" si="209"/>
        <v>41564.027465277781</v>
      </c>
      <c r="T2209" s="13">
        <f t="shared" si="210"/>
        <v>41594.069131944445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5"/>
        <v>1.016</v>
      </c>
      <c r="P2210" s="4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3">
        <f t="shared" si="209"/>
        <v>40946.715578703705</v>
      </c>
      <c r="T2210" s="13">
        <f t="shared" si="210"/>
        <v>41006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5"/>
        <v>1.508</v>
      </c>
      <c r="P2211" s="4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3">
        <f t="shared" si="209"/>
        <v>41732.313009259262</v>
      </c>
      <c r="T2211" s="13">
        <f t="shared" si="210"/>
        <v>41743.791666666672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5"/>
        <v>1.11425</v>
      </c>
      <c r="P2212" s="4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3">
        <f t="shared" si="209"/>
        <v>40955.899421296301</v>
      </c>
      <c r="T2212" s="13">
        <f t="shared" si="210"/>
        <v>41013.566666666666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5"/>
        <v>1.956</v>
      </c>
      <c r="P2213" s="4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3">
        <f t="shared" si="209"/>
        <v>41716.618344907409</v>
      </c>
      <c r="T2213" s="13">
        <f t="shared" si="210"/>
        <v>41739.124305555561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5"/>
        <v>1.1438333333333333</v>
      </c>
      <c r="P2214" s="4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3">
        <f t="shared" si="209"/>
        <v>41548.580752314818</v>
      </c>
      <c r="T2214" s="13">
        <f t="shared" si="210"/>
        <v>41581.875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5"/>
        <v>2</v>
      </c>
      <c r="P2215" s="4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9"/>
        <v>42109.659479166665</v>
      </c>
      <c r="T2215" s="13">
        <f t="shared" si="210"/>
        <v>42139.659479166665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5"/>
        <v>2.9250166666666666</v>
      </c>
      <c r="P2216" s="4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3">
        <f t="shared" si="209"/>
        <v>41646.625555555562</v>
      </c>
      <c r="T2216" s="13">
        <f t="shared" si="210"/>
        <v>41676.625555555562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5"/>
        <v>1.5636363636363637</v>
      </c>
      <c r="P2217" s="4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3">
        <f t="shared" si="209"/>
        <v>40958.550601851857</v>
      </c>
      <c r="T2217" s="13">
        <f t="shared" si="210"/>
        <v>40981.124305555561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5"/>
        <v>1.0566666666666666</v>
      </c>
      <c r="P2218" s="4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3">
        <f t="shared" si="209"/>
        <v>42194.585011574083</v>
      </c>
      <c r="T2218" s="13">
        <f t="shared" si="210"/>
        <v>42208.585011574083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5"/>
        <v>1.0119047619047619</v>
      </c>
      <c r="P2219" s="4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3">
        <f t="shared" si="209"/>
        <v>42299.61010416667</v>
      </c>
      <c r="T2219" s="13">
        <f t="shared" si="210"/>
        <v>42310.166666666664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5"/>
        <v>1.2283299999999999</v>
      </c>
      <c r="P2220" s="4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3">
        <f t="shared" si="209"/>
        <v>41127.645636574074</v>
      </c>
      <c r="T2220" s="13">
        <f t="shared" si="210"/>
        <v>41149.833333333336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5"/>
        <v>1.0149999999999999</v>
      </c>
      <c r="P2221" s="4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3">
        <f t="shared" si="209"/>
        <v>42205.552222222228</v>
      </c>
      <c r="T2221" s="13">
        <f t="shared" si="210"/>
        <v>42235.552222222228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5"/>
        <v>1.0114285714285713</v>
      </c>
      <c r="P2222" s="4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3">
        <f t="shared" si="209"/>
        <v>41451.893935185188</v>
      </c>
      <c r="T2222" s="13">
        <f t="shared" si="210"/>
        <v>41481.893935185188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5"/>
        <v>1.0811999999999999</v>
      </c>
      <c r="P2223" s="4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3">
        <f t="shared" si="209"/>
        <v>42452.500104166669</v>
      </c>
      <c r="T2223" s="13">
        <f t="shared" si="210"/>
        <v>42482.833333333336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5"/>
        <v>1.6259999999999999</v>
      </c>
      <c r="P2224" s="4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3">
        <f t="shared" si="209"/>
        <v>40906.620914351857</v>
      </c>
      <c r="T2224" s="13">
        <f t="shared" si="210"/>
        <v>40936.620914351857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5"/>
        <v>1.0580000000000001</v>
      </c>
      <c r="P2225" s="4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3">
        <f t="shared" si="209"/>
        <v>42152.474166666674</v>
      </c>
      <c r="T2225" s="13">
        <f t="shared" si="210"/>
        <v>42182.474166666674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5"/>
        <v>2.4315000000000002</v>
      </c>
      <c r="P2226" s="4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3">
        <f t="shared" si="209"/>
        <v>42644.500868055555</v>
      </c>
      <c r="T2226" s="13">
        <f t="shared" si="210"/>
        <v>42672.625000000007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5"/>
        <v>9.4483338095238096</v>
      </c>
      <c r="P2227" s="4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3">
        <f t="shared" si="209"/>
        <v>41873.625173611115</v>
      </c>
      <c r="T2227" s="13">
        <f t="shared" si="210"/>
        <v>41903.625173611115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5"/>
        <v>1.0846283333333333</v>
      </c>
      <c r="P2228" s="4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3">
        <f t="shared" si="209"/>
        <v>42381.632199074076</v>
      </c>
      <c r="T2228" s="13">
        <f t="shared" si="210"/>
        <v>42412.040972222225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5"/>
        <v>1.5737692307692308</v>
      </c>
      <c r="P2229" s="4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3">
        <f t="shared" si="209"/>
        <v>41561.640682870369</v>
      </c>
      <c r="T2229" s="13">
        <f t="shared" si="210"/>
        <v>41591.682349537041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5"/>
        <v>11.744899999999999</v>
      </c>
      <c r="P2230" s="4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3">
        <f t="shared" si="209"/>
        <v>42202.111527777779</v>
      </c>
      <c r="T2230" s="13">
        <f t="shared" si="210"/>
        <v>42232.111527777779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5"/>
        <v>1.7104755366949576</v>
      </c>
      <c r="P2231" s="4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3">
        <f t="shared" si="209"/>
        <v>41484.497581018521</v>
      </c>
      <c r="T2231" s="13">
        <f t="shared" si="210"/>
        <v>41520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5"/>
        <v>1.2595294117647058</v>
      </c>
      <c r="P2232" s="4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3">
        <f t="shared" si="209"/>
        <v>41724.714432870373</v>
      </c>
      <c r="T2232" s="13">
        <f t="shared" si="210"/>
        <v>41754.714432870373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5"/>
        <v>12.121296000000001</v>
      </c>
      <c r="P2233" s="4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3">
        <f t="shared" si="209"/>
        <v>41423.74422453704</v>
      </c>
      <c r="T2233" s="13">
        <f t="shared" si="210"/>
        <v>41450.041666666672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5"/>
        <v>4.9580000000000002</v>
      </c>
      <c r="P2234" s="4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3">
        <f t="shared" si="209"/>
        <v>41806.62740740741</v>
      </c>
      <c r="T2234" s="13">
        <f t="shared" si="210"/>
        <v>41838.958333333336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5"/>
        <v>3.3203999999999998</v>
      </c>
      <c r="P2235" s="4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3">
        <f t="shared" si="209"/>
        <v>42331.21225694444</v>
      </c>
      <c r="T2235" s="13">
        <f t="shared" si="210"/>
        <v>42351.833333333336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5"/>
        <v>11.65</v>
      </c>
      <c r="P2236" s="4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3">
        <f t="shared" si="209"/>
        <v>42710.657951388894</v>
      </c>
      <c r="T2236" s="13">
        <f t="shared" si="210"/>
        <v>42740.657951388894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5"/>
        <v>1.5331538461538461</v>
      </c>
      <c r="P2237" s="4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3">
        <f t="shared" si="209"/>
        <v>42061.855451388888</v>
      </c>
      <c r="T2237" s="13">
        <f t="shared" si="210"/>
        <v>42091.813784722232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5"/>
        <v>5.3710714285714287</v>
      </c>
      <c r="P2238" s="4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3">
        <f t="shared" si="209"/>
        <v>42371.450497685182</v>
      </c>
      <c r="T2238" s="13">
        <f t="shared" si="210"/>
        <v>42401.450497685182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5"/>
        <v>3.5292777777777777</v>
      </c>
      <c r="P2239" s="4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3">
        <f t="shared" si="209"/>
        <v>41914.8366087963</v>
      </c>
      <c r="T2239" s="13">
        <f t="shared" si="210"/>
        <v>41955.165972222225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5"/>
        <v>1.3740000000000001</v>
      </c>
      <c r="P2240" s="4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3">
        <f t="shared" si="209"/>
        <v>42774.455046296302</v>
      </c>
      <c r="T2240" s="13">
        <f t="shared" si="210"/>
        <v>42804.455046296302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5"/>
        <v>1.2802667999999999</v>
      </c>
      <c r="P2241" s="4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3">
        <f t="shared" si="209"/>
        <v>41572.79182870371</v>
      </c>
      <c r="T2241" s="13">
        <f t="shared" si="210"/>
        <v>41609.001388888893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5"/>
        <v>2.7067999999999999</v>
      </c>
      <c r="P2242" s="4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3">
        <f t="shared" si="209"/>
        <v>42452.659074074072</v>
      </c>
      <c r="T2242" s="13">
        <f t="shared" si="210"/>
        <v>42482.659074074072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1">E2243/D2243</f>
        <v>8.0640000000000001</v>
      </c>
      <c r="P2243" s="4">
        <f t="shared" ref="P2243:P2306" si="212">IF(L2243=0, "0", E2243/L2243)</f>
        <v>49.472392638036808</v>
      </c>
      <c r="Q2243" t="str">
        <f t="shared" ref="Q2243:Q2306" si="213">LEFT(N2243, FIND("/", N2243)-1)</f>
        <v>games</v>
      </c>
      <c r="R2243" t="str">
        <f t="shared" ref="R2243:R2306" si="214">RIGHT(N2243, LEN(N2243)-FIND("/", N2243))</f>
        <v>tabletop games</v>
      </c>
      <c r="S2243" s="13">
        <f t="shared" ref="S2243:S2306" si="215">(((J2243/60)/60)/24)+DATE(1970,1,1)+(-4/24)</f>
        <v>42766.660879629628</v>
      </c>
      <c r="T2243" s="13">
        <f t="shared" ref="T2243:T2306" si="216">(((I2243/60)/60)/24)+DATE(1970,1,1)+(-4/24)</f>
        <v>42796.660879629628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1"/>
        <v>13.600976000000001</v>
      </c>
      <c r="P2244" s="4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3">
        <f t="shared" si="215"/>
        <v>41569.408946759264</v>
      </c>
      <c r="T2244" s="13">
        <f t="shared" si="216"/>
        <v>41604.959722222222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1"/>
        <v>9302.5</v>
      </c>
      <c r="P2245" s="4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3">
        <f t="shared" si="215"/>
        <v>42800.584374999999</v>
      </c>
      <c r="T2245" s="13">
        <f t="shared" si="216"/>
        <v>42806.958333333336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1"/>
        <v>3.7702</v>
      </c>
      <c r="P2246" s="4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3">
        <f t="shared" si="215"/>
        <v>42647.65215277778</v>
      </c>
      <c r="T2246" s="13">
        <f t="shared" si="216"/>
        <v>42659.687500000007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1"/>
        <v>26.47025</v>
      </c>
      <c r="P2247" s="4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3">
        <f t="shared" si="215"/>
        <v>41660.541863425933</v>
      </c>
      <c r="T2247" s="13">
        <f t="shared" si="216"/>
        <v>41691.583333333336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1"/>
        <v>1.0012000000000001</v>
      </c>
      <c r="P2248" s="4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3">
        <f t="shared" si="215"/>
        <v>42221.625115740746</v>
      </c>
      <c r="T2248" s="13">
        <f t="shared" si="216"/>
        <v>42251.625115740746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1"/>
        <v>1.0445405405405406</v>
      </c>
      <c r="P2249" s="4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3">
        <f t="shared" si="215"/>
        <v>42200.499594907415</v>
      </c>
      <c r="T2249" s="13">
        <f t="shared" si="216"/>
        <v>42214.499594907415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1"/>
        <v>1.0721428571428571</v>
      </c>
      <c r="P2250" s="4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3">
        <f t="shared" si="215"/>
        <v>42688.709236111114</v>
      </c>
      <c r="T2250" s="13">
        <f t="shared" si="216"/>
        <v>42718.709236111114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1"/>
        <v>1.6877142857142857</v>
      </c>
      <c r="P2251" s="4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3">
        <f t="shared" si="215"/>
        <v>41336.536631944444</v>
      </c>
      <c r="T2251" s="13">
        <f t="shared" si="216"/>
        <v>41366.49496527778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1"/>
        <v>9.7511200000000002</v>
      </c>
      <c r="P2252" s="4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3">
        <f t="shared" si="215"/>
        <v>42676.838807870372</v>
      </c>
      <c r="T2252" s="13">
        <f t="shared" si="216"/>
        <v>42706.880474537036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1"/>
        <v>1.3444929411764706</v>
      </c>
      <c r="P2253" s="4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3">
        <f t="shared" si="215"/>
        <v>41846.179131944446</v>
      </c>
      <c r="T2253" s="13">
        <f t="shared" si="216"/>
        <v>41867.179131944446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1"/>
        <v>2.722777777777778</v>
      </c>
      <c r="P2254" s="4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3">
        <f t="shared" si="215"/>
        <v>42573.161319444444</v>
      </c>
      <c r="T2254" s="13">
        <f t="shared" si="216"/>
        <v>42588.161319444444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1"/>
        <v>1.1268750000000001</v>
      </c>
      <c r="P2255" s="4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3">
        <f t="shared" si="215"/>
        <v>42296.464664351857</v>
      </c>
      <c r="T2255" s="13">
        <f t="shared" si="216"/>
        <v>42326.506331018521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1"/>
        <v>4.5979999999999999</v>
      </c>
      <c r="P2256" s="4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3">
        <f t="shared" si="215"/>
        <v>42752.481111111112</v>
      </c>
      <c r="T2256" s="13">
        <f t="shared" si="216"/>
        <v>42759.481111111112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1"/>
        <v>2.8665822784810127</v>
      </c>
      <c r="P2257" s="4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3">
        <f t="shared" si="215"/>
        <v>42467.785312500004</v>
      </c>
      <c r="T2257" s="13">
        <f t="shared" si="216"/>
        <v>42497.785312500004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1"/>
        <v>2.2270833333333333</v>
      </c>
      <c r="P2258" s="4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3">
        <f t="shared" si="215"/>
        <v>42682.285254629627</v>
      </c>
      <c r="T2258" s="13">
        <f t="shared" si="216"/>
        <v>42696.285254629627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1"/>
        <v>6.3613999999999997</v>
      </c>
      <c r="P2259" s="4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3">
        <f t="shared" si="215"/>
        <v>42505.770011574081</v>
      </c>
      <c r="T2259" s="13">
        <f t="shared" si="216"/>
        <v>42540.791666666664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1"/>
        <v>1.4650000000000001</v>
      </c>
      <c r="P2260" s="4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3">
        <f t="shared" si="215"/>
        <v>42136.584340277775</v>
      </c>
      <c r="T2260" s="13">
        <f t="shared" si="216"/>
        <v>42166.584340277775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1"/>
        <v>18.670999999999999</v>
      </c>
      <c r="P2261" s="4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3">
        <f t="shared" si="215"/>
        <v>42702.638148148151</v>
      </c>
      <c r="T2261" s="13">
        <f t="shared" si="216"/>
        <v>42712.638148148151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1"/>
        <v>3.2692000000000001</v>
      </c>
      <c r="P2262" s="4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3">
        <f t="shared" si="215"/>
        <v>41694.850115740745</v>
      </c>
      <c r="T2262" s="13">
        <f t="shared" si="216"/>
        <v>41724.80844907408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1"/>
        <v>7.7949999999999999</v>
      </c>
      <c r="P2263" s="4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3">
        <f t="shared" si="215"/>
        <v>42759.55810185185</v>
      </c>
      <c r="T2263" s="13">
        <f t="shared" si="216"/>
        <v>42780.55810185185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1"/>
        <v>1.5415151515151515</v>
      </c>
      <c r="P2264" s="4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3">
        <f t="shared" si="215"/>
        <v>41926.418495370373</v>
      </c>
      <c r="T2264" s="13">
        <f t="shared" si="216"/>
        <v>41960.833333333336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1"/>
        <v>1.1554666666666666</v>
      </c>
      <c r="P2265" s="4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3">
        <f t="shared" si="215"/>
        <v>42014.665659722225</v>
      </c>
      <c r="T2265" s="13">
        <f t="shared" si="216"/>
        <v>42035.665659722225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1"/>
        <v>1.8003333333333333</v>
      </c>
      <c r="P2266" s="4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3">
        <f t="shared" si="215"/>
        <v>42496.415671296294</v>
      </c>
      <c r="T2266" s="13">
        <f t="shared" si="216"/>
        <v>42512.958333333336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1"/>
        <v>2.9849999999999999</v>
      </c>
      <c r="P2267" s="4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3">
        <f t="shared" si="215"/>
        <v>42689.686423611114</v>
      </c>
      <c r="T2267" s="13">
        <f t="shared" si="216"/>
        <v>42696.686423611114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1"/>
        <v>3.2026666666666666</v>
      </c>
      <c r="P2268" s="4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3">
        <f t="shared" si="215"/>
        <v>42469.708240740743</v>
      </c>
      <c r="T2268" s="13">
        <f t="shared" si="216"/>
        <v>42486.916666666664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1"/>
        <v>3.80525</v>
      </c>
      <c r="P2269" s="4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3">
        <f t="shared" si="215"/>
        <v>41968.663159722222</v>
      </c>
      <c r="T2269" s="13">
        <f t="shared" si="216"/>
        <v>41993.875000000007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1"/>
        <v>1.026</v>
      </c>
      <c r="P2270" s="4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3">
        <f t="shared" si="215"/>
        <v>42775.915682870371</v>
      </c>
      <c r="T2270" s="13">
        <f t="shared" si="216"/>
        <v>42805.915682870371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1"/>
        <v>18.016400000000001</v>
      </c>
      <c r="P2271" s="4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3">
        <f t="shared" si="215"/>
        <v>42776.537766203706</v>
      </c>
      <c r="T2271" s="13">
        <f t="shared" si="216"/>
        <v>42801.041666666664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1"/>
        <v>7.2024800000000004</v>
      </c>
      <c r="P2272" s="4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3">
        <f t="shared" si="215"/>
        <v>42725.702696759261</v>
      </c>
      <c r="T2272" s="13">
        <f t="shared" si="216"/>
        <v>42745.749305555561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1"/>
        <v>2.8309000000000002</v>
      </c>
      <c r="P2273" s="4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3">
        <f t="shared" si="215"/>
        <v>42683.833379629628</v>
      </c>
      <c r="T2273" s="13">
        <f t="shared" si="216"/>
        <v>42713.833379629628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1"/>
        <v>13.566000000000001</v>
      </c>
      <c r="P2274" s="4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3">
        <f t="shared" si="215"/>
        <v>42315.532824074071</v>
      </c>
      <c r="T2274" s="13">
        <f t="shared" si="216"/>
        <v>42345.532824074071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1"/>
        <v>2.2035999999999998</v>
      </c>
      <c r="P2275" s="4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3">
        <f t="shared" si="215"/>
        <v>42781.382430555554</v>
      </c>
      <c r="T2275" s="13">
        <f t="shared" si="216"/>
        <v>42806.340763888897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1"/>
        <v>1.196</v>
      </c>
      <c r="P2276" s="4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3">
        <f t="shared" si="215"/>
        <v>41663.333993055559</v>
      </c>
      <c r="T2276" s="13">
        <f t="shared" si="216"/>
        <v>41693.333993055559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1"/>
        <v>4.0776923076923079</v>
      </c>
      <c r="P2277" s="4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3">
        <f t="shared" si="215"/>
        <v>41965.449988425935</v>
      </c>
      <c r="T2277" s="13">
        <f t="shared" si="216"/>
        <v>41995.449988425935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1"/>
        <v>1.0581826105905425</v>
      </c>
      <c r="P2278" s="4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3">
        <f t="shared" si="215"/>
        <v>41614.484826388893</v>
      </c>
      <c r="T2278" s="13">
        <f t="shared" si="216"/>
        <v>41644.484826388893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1"/>
        <v>1.4108235294117648</v>
      </c>
      <c r="P2279" s="4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3">
        <f t="shared" si="215"/>
        <v>40936.511840277781</v>
      </c>
      <c r="T2279" s="13">
        <f t="shared" si="216"/>
        <v>40966.511840277781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1"/>
        <v>2.7069999999999999</v>
      </c>
      <c r="P2280" s="4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3">
        <f t="shared" si="215"/>
        <v>42338.542442129627</v>
      </c>
      <c r="T2280" s="13">
        <f t="shared" si="216"/>
        <v>42372.790972222225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1"/>
        <v>1.538</v>
      </c>
      <c r="P2281" s="4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3">
        <f t="shared" si="215"/>
        <v>42020.640034722222</v>
      </c>
      <c r="T2281" s="13">
        <f t="shared" si="216"/>
        <v>42039.000000000007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1"/>
        <v>4.0357653061224488</v>
      </c>
      <c r="P2282" s="4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3">
        <f t="shared" si="215"/>
        <v>42234.458229166667</v>
      </c>
      <c r="T2282" s="13">
        <f t="shared" si="216"/>
        <v>42264.458229166667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1"/>
        <v>1.85</v>
      </c>
      <c r="P2283" s="4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3">
        <f t="shared" si="215"/>
        <v>40687.11917824074</v>
      </c>
      <c r="T2283" s="13">
        <f t="shared" si="216"/>
        <v>40749.118055555555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1"/>
        <v>1.8533333333333333</v>
      </c>
      <c r="P2284" s="4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3">
        <f t="shared" si="215"/>
        <v>42323.007939814815</v>
      </c>
      <c r="T2284" s="13">
        <f t="shared" si="216"/>
        <v>42383.007939814815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1"/>
        <v>1.0085533333333332</v>
      </c>
      <c r="P2285" s="4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3">
        <f t="shared" si="215"/>
        <v>40977.958379629628</v>
      </c>
      <c r="T2285" s="13">
        <f t="shared" si="216"/>
        <v>41037.916712962964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1"/>
        <v>1.0622116666666668</v>
      </c>
      <c r="P2286" s="4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3">
        <f t="shared" si="215"/>
        <v>40585.630150462966</v>
      </c>
      <c r="T2286" s="13">
        <f t="shared" si="216"/>
        <v>40614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1"/>
        <v>1.2136666666666667</v>
      </c>
      <c r="P2287" s="4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3">
        <f t="shared" si="215"/>
        <v>41059.019016203703</v>
      </c>
      <c r="T2287" s="13">
        <f t="shared" si="216"/>
        <v>41089.019016203703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1"/>
        <v>1.0006666666666666</v>
      </c>
      <c r="P2288" s="4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3">
        <f t="shared" si="215"/>
        <v>41494.7969212963</v>
      </c>
      <c r="T2288" s="13">
        <f t="shared" si="216"/>
        <v>41522.999305555561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1"/>
        <v>1.1997755555555556</v>
      </c>
      <c r="P2289" s="4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3">
        <f t="shared" si="215"/>
        <v>41792.500694444447</v>
      </c>
      <c r="T2289" s="13">
        <f t="shared" si="216"/>
        <v>41813.500694444447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1"/>
        <v>1.0009999999999999</v>
      </c>
      <c r="P2290" s="4">
        <f t="shared" si="212"/>
        <v>40.04</v>
      </c>
      <c r="Q2290" t="str">
        <f t="shared" si="213"/>
        <v>music</v>
      </c>
      <c r="R2290" t="str">
        <f t="shared" si="214"/>
        <v>rock</v>
      </c>
      <c r="S2290" s="13">
        <f t="shared" si="215"/>
        <v>41067.66075231482</v>
      </c>
      <c r="T2290" s="13">
        <f t="shared" si="216"/>
        <v>41086.583333333336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1"/>
        <v>1.0740000000000001</v>
      </c>
      <c r="P2291" s="4">
        <f t="shared" si="212"/>
        <v>64.44</v>
      </c>
      <c r="Q2291" t="str">
        <f t="shared" si="213"/>
        <v>music</v>
      </c>
      <c r="R2291" t="str">
        <f t="shared" si="214"/>
        <v>rock</v>
      </c>
      <c r="S2291" s="13">
        <f t="shared" si="215"/>
        <v>41571.831712962965</v>
      </c>
      <c r="T2291" s="13">
        <f t="shared" si="216"/>
        <v>41614.806944444448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1"/>
        <v>1.0406666666666666</v>
      </c>
      <c r="P2292" s="4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3">
        <f t="shared" si="215"/>
        <v>40070.087152777778</v>
      </c>
      <c r="T2292" s="13">
        <f t="shared" si="216"/>
        <v>40148.541666666672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1"/>
        <v>1.728</v>
      </c>
      <c r="P2293" s="4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3">
        <f t="shared" si="215"/>
        <v>40987.810393518521</v>
      </c>
      <c r="T2293" s="13">
        <f t="shared" si="216"/>
        <v>41022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1"/>
        <v>1.072505</v>
      </c>
      <c r="P2294" s="4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3">
        <f t="shared" si="215"/>
        <v>40987.530972222223</v>
      </c>
      <c r="T2294" s="13">
        <f t="shared" si="216"/>
        <v>41017.530972222223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1"/>
        <v>1.0823529411764705</v>
      </c>
      <c r="P2295" s="4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3">
        <f t="shared" si="215"/>
        <v>41151.541655092595</v>
      </c>
      <c r="T2295" s="13">
        <f t="shared" si="216"/>
        <v>41176.999305555561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1"/>
        <v>1.4608079999999999</v>
      </c>
      <c r="P2296" s="4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3">
        <f t="shared" si="215"/>
        <v>41264.556481481486</v>
      </c>
      <c r="T2296" s="13">
        <f t="shared" si="216"/>
        <v>41294.556481481486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1"/>
        <v>1.2524999999999999</v>
      </c>
      <c r="P2297" s="4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3">
        <f t="shared" si="215"/>
        <v>41270.787685185183</v>
      </c>
      <c r="T2297" s="13">
        <f t="shared" si="216"/>
        <v>41300.787685185183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1"/>
        <v>1.4907142857142857</v>
      </c>
      <c r="P2298" s="4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3">
        <f t="shared" si="215"/>
        <v>40927.565115740741</v>
      </c>
      <c r="T2298" s="13">
        <f t="shared" si="216"/>
        <v>40962.565115740741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1"/>
        <v>1.006</v>
      </c>
      <c r="P2299" s="4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3">
        <f t="shared" si="215"/>
        <v>40947.875567129631</v>
      </c>
      <c r="T2299" s="13">
        <f t="shared" si="216"/>
        <v>40981.999305555561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1"/>
        <v>1.0507333333333333</v>
      </c>
      <c r="P2300" s="4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3">
        <f t="shared" si="215"/>
        <v>41694.673993055556</v>
      </c>
      <c r="T2300" s="13">
        <f t="shared" si="216"/>
        <v>41724.632326388892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1"/>
        <v>3.5016666666666665</v>
      </c>
      <c r="P2301" s="4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3">
        <f t="shared" si="215"/>
        <v>40564.865844907406</v>
      </c>
      <c r="T2301" s="13">
        <f t="shared" si="216"/>
        <v>40579.865844907406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1"/>
        <v>1.0125</v>
      </c>
      <c r="P2302" s="4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3">
        <f t="shared" si="215"/>
        <v>41074.560370370375</v>
      </c>
      <c r="T2302" s="13">
        <f t="shared" si="216"/>
        <v>41088.560370370375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1"/>
        <v>1.336044</v>
      </c>
      <c r="P2303" s="4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3">
        <f t="shared" si="215"/>
        <v>41415.98027777778</v>
      </c>
      <c r="T2303" s="13">
        <f t="shared" si="216"/>
        <v>41445.98027777778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1"/>
        <v>1.7065217391304348</v>
      </c>
      <c r="P2304" s="4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3">
        <f t="shared" si="215"/>
        <v>41605.701782407406</v>
      </c>
      <c r="T2304" s="13">
        <f t="shared" si="216"/>
        <v>41639.125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1"/>
        <v>1.0935829457364341</v>
      </c>
      <c r="P2305" s="4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3">
        <f t="shared" si="215"/>
        <v>40849.944398148153</v>
      </c>
      <c r="T2305" s="13">
        <f t="shared" si="216"/>
        <v>40889.986064814817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1"/>
        <v>1.0070033333333335</v>
      </c>
      <c r="P2306" s="4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3">
        <f t="shared" si="215"/>
        <v>40502.649201388893</v>
      </c>
      <c r="T2306" s="13">
        <f t="shared" si="216"/>
        <v>40544.040972222225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7">E2307/D2307</f>
        <v>1.0122777777777778</v>
      </c>
      <c r="P2307" s="4">
        <f t="shared" ref="P2307:P2370" si="218">IF(L2307=0, "0", E2307/L2307)</f>
        <v>109.10778443113773</v>
      </c>
      <c r="Q2307" t="str">
        <f t="shared" ref="Q2307:Q2370" si="219">LEFT(N2307, FIND("/", N2307)-1)</f>
        <v>music</v>
      </c>
      <c r="R2307" t="str">
        <f t="shared" ref="R2307:R2370" si="220">RIGHT(N2307, LEN(N2307)-FIND("/", N2307))</f>
        <v>indie rock</v>
      </c>
      <c r="S2307" s="13">
        <f t="shared" ref="S2307:S2370" si="221">(((J2307/60)/60)/24)+DATE(1970,1,1)+(-4/24)</f>
        <v>41834.528611111113</v>
      </c>
      <c r="T2307" s="13">
        <f t="shared" ref="T2307:T2370" si="222">(((I2307/60)/60)/24)+DATE(1970,1,1)+(-4/24)</f>
        <v>41859.583333333336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7"/>
        <v>1.0675857142857144</v>
      </c>
      <c r="P2308" s="4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3">
        <f t="shared" si="221"/>
        <v>40948.001493055555</v>
      </c>
      <c r="T2308" s="13">
        <f t="shared" si="222"/>
        <v>40978.001493055555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7"/>
        <v>1.0665777537961894</v>
      </c>
      <c r="P2309" s="4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3">
        <f t="shared" si="221"/>
        <v>41004.635798611111</v>
      </c>
      <c r="T2309" s="13">
        <f t="shared" si="222"/>
        <v>41034.635740740741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7"/>
        <v>1.0130622</v>
      </c>
      <c r="P2310" s="4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3">
        <f t="shared" si="221"/>
        <v>41851.796250000007</v>
      </c>
      <c r="T2310" s="13">
        <f t="shared" si="222"/>
        <v>41879.875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7"/>
        <v>1.0667450000000001</v>
      </c>
      <c r="P2311" s="4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3">
        <f t="shared" si="221"/>
        <v>41307.821030092593</v>
      </c>
      <c r="T2311" s="13">
        <f t="shared" si="222"/>
        <v>41342.821030092593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7"/>
        <v>4.288397837837838</v>
      </c>
      <c r="P2312" s="4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3">
        <f t="shared" si="221"/>
        <v>41324.627488425926</v>
      </c>
      <c r="T2312" s="13">
        <f t="shared" si="222"/>
        <v>41354.585821759261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7"/>
        <v>1.0411111111111111</v>
      </c>
      <c r="P2313" s="4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3">
        <f t="shared" si="221"/>
        <v>41735.837835648148</v>
      </c>
      <c r="T2313" s="13">
        <f t="shared" si="222"/>
        <v>41765.837835648148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7"/>
        <v>1.0786666666666667</v>
      </c>
      <c r="P2314" s="4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3">
        <f t="shared" si="221"/>
        <v>41716.466180555559</v>
      </c>
      <c r="T2314" s="13">
        <f t="shared" si="222"/>
        <v>41747.791666666672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7"/>
        <v>1.7584040000000001</v>
      </c>
      <c r="P2315" s="4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3">
        <f t="shared" si="221"/>
        <v>41002.791967592595</v>
      </c>
      <c r="T2315" s="13">
        <f t="shared" si="222"/>
        <v>41032.791967592595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7"/>
        <v>1.5697000000000001</v>
      </c>
      <c r="P2316" s="4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3">
        <f t="shared" si="221"/>
        <v>41037.384918981486</v>
      </c>
      <c r="T2316" s="13">
        <f t="shared" si="222"/>
        <v>41067.384918981486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7"/>
        <v>1.026</v>
      </c>
      <c r="P2317" s="4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3">
        <f t="shared" si="221"/>
        <v>41004.559525462966</v>
      </c>
      <c r="T2317" s="13">
        <f t="shared" si="222"/>
        <v>41034.559525462966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7"/>
        <v>1.0404266666666666</v>
      </c>
      <c r="P2318" s="4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3">
        <f t="shared" si="221"/>
        <v>40079.55844907408</v>
      </c>
      <c r="T2318" s="13">
        <f t="shared" si="222"/>
        <v>40156.600000000006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7"/>
        <v>1.04</v>
      </c>
      <c r="P2319" s="4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3">
        <f t="shared" si="221"/>
        <v>40192.375567129631</v>
      </c>
      <c r="T2319" s="13">
        <f t="shared" si="222"/>
        <v>40224.041666666672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7"/>
        <v>1.2105999999999999</v>
      </c>
      <c r="P2320" s="4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3">
        <f t="shared" si="221"/>
        <v>40050.477013888893</v>
      </c>
      <c r="T2320" s="13">
        <f t="shared" si="222"/>
        <v>40081.999305555561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7"/>
        <v>1.077</v>
      </c>
      <c r="P2321" s="4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3">
        <f t="shared" si="221"/>
        <v>41592.915335648147</v>
      </c>
      <c r="T2321" s="13">
        <f t="shared" si="222"/>
        <v>41622.915335648147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7"/>
        <v>1.0866</v>
      </c>
      <c r="P2322" s="4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3">
        <f t="shared" si="221"/>
        <v>41696.650462962964</v>
      </c>
      <c r="T2322" s="13">
        <f t="shared" si="222"/>
        <v>41731.608796296299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7"/>
        <v>0.39120962394619685</v>
      </c>
      <c r="P2323" s="4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3">
        <f t="shared" si="221"/>
        <v>42799.093761574077</v>
      </c>
      <c r="T2323" s="13">
        <f t="shared" si="222"/>
        <v>42829.052094907405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7"/>
        <v>3.1481481481481478E-2</v>
      </c>
      <c r="P2324" s="4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3">
        <f t="shared" si="221"/>
        <v>42804.728807870379</v>
      </c>
      <c r="T2324" s="13">
        <f t="shared" si="222"/>
        <v>42834.687141203707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7"/>
        <v>0.48</v>
      </c>
      <c r="P2325" s="4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21"/>
        <v>42807.588506944441</v>
      </c>
      <c r="T2325" s="13">
        <f t="shared" si="222"/>
        <v>42814.588506944441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7"/>
        <v>0.20733333333333334</v>
      </c>
      <c r="P2326" s="4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3">
        <f t="shared" si="221"/>
        <v>42790.718576388892</v>
      </c>
      <c r="T2326" s="13">
        <f t="shared" si="222"/>
        <v>42820.67690972222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7"/>
        <v>0.08</v>
      </c>
      <c r="P2327" s="4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3">
        <f t="shared" si="221"/>
        <v>42793.855682870373</v>
      </c>
      <c r="T2327" s="13">
        <f t="shared" si="222"/>
        <v>42823.814016203709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7"/>
        <v>7.1999999999999998E-3</v>
      </c>
      <c r="P2328" s="4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21"/>
        <v>42803.867453703708</v>
      </c>
      <c r="T2328" s="13">
        <f t="shared" si="222"/>
        <v>42855.541666666664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7"/>
        <v>5.2609431428571432</v>
      </c>
      <c r="P2329" s="4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3">
        <f t="shared" si="221"/>
        <v>41842.750462962969</v>
      </c>
      <c r="T2329" s="13">
        <f t="shared" si="222"/>
        <v>41877.750462962969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7"/>
        <v>2.5445000000000002</v>
      </c>
      <c r="P2330" s="4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3">
        <f t="shared" si="221"/>
        <v>42139.615011574082</v>
      </c>
      <c r="T2330" s="13">
        <f t="shared" si="222"/>
        <v>42169.615011574082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7"/>
        <v>1.0591999999999999</v>
      </c>
      <c r="P2331" s="4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3">
        <f t="shared" si="221"/>
        <v>41807.457708333335</v>
      </c>
      <c r="T2331" s="13">
        <f t="shared" si="222"/>
        <v>41837.457708333335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7"/>
        <v>1.0242285714285715</v>
      </c>
      <c r="P2332" s="4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3">
        <f t="shared" si="221"/>
        <v>42332.733136574076</v>
      </c>
      <c r="T2332" s="13">
        <f t="shared" si="222"/>
        <v>42362.833333333336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7"/>
        <v>1.4431375</v>
      </c>
      <c r="P2333" s="4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3">
        <f t="shared" si="221"/>
        <v>41838.839004629634</v>
      </c>
      <c r="T2333" s="13">
        <f t="shared" si="222"/>
        <v>41868.839004629634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7"/>
        <v>1.06308</v>
      </c>
      <c r="P2334" s="4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3">
        <f t="shared" si="221"/>
        <v>42011.461469907408</v>
      </c>
      <c r="T2334" s="13">
        <f t="shared" si="222"/>
        <v>42041.461469907408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7"/>
        <v>2.1216666666666666</v>
      </c>
      <c r="P2335" s="4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3">
        <f t="shared" si="221"/>
        <v>41767.483680555561</v>
      </c>
      <c r="T2335" s="13">
        <f t="shared" si="222"/>
        <v>41788.576388888891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7"/>
        <v>1.0195000000000001</v>
      </c>
      <c r="P2336" s="4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3">
        <f t="shared" si="221"/>
        <v>41918.503449074073</v>
      </c>
      <c r="T2336" s="13">
        <f t="shared" si="222"/>
        <v>41948.56527777778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7"/>
        <v>1.0227200000000001</v>
      </c>
      <c r="P2337" s="4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3">
        <f t="shared" si="221"/>
        <v>41771.405590277784</v>
      </c>
      <c r="T2337" s="13">
        <f t="shared" si="222"/>
        <v>41801.405590277784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7"/>
        <v>5.2073254999999996</v>
      </c>
      <c r="P2338" s="4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3">
        <f t="shared" si="221"/>
        <v>41666.758043981485</v>
      </c>
      <c r="T2338" s="13">
        <f t="shared" si="222"/>
        <v>41706.758043981485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7"/>
        <v>1.1065833333333333</v>
      </c>
      <c r="P2339" s="4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3">
        <f t="shared" si="221"/>
        <v>41786.47387731482</v>
      </c>
      <c r="T2339" s="13">
        <f t="shared" si="222"/>
        <v>41816.47387731482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7"/>
        <v>1.0114333333333334</v>
      </c>
      <c r="P2340" s="4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3">
        <f t="shared" si="221"/>
        <v>41789.730138888888</v>
      </c>
      <c r="T2340" s="13">
        <f t="shared" si="222"/>
        <v>41819.730138888888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7"/>
        <v>2.9420799999999998</v>
      </c>
      <c r="P2341" s="4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3">
        <f t="shared" si="221"/>
        <v>42692.633206018516</v>
      </c>
      <c r="T2341" s="13">
        <f t="shared" si="222"/>
        <v>42723.165972222225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7"/>
        <v>1.0577749999999999</v>
      </c>
      <c r="P2342" s="4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3">
        <f t="shared" si="221"/>
        <v>42643.476134259261</v>
      </c>
      <c r="T2342" s="13">
        <f t="shared" si="222"/>
        <v>42673.476134259261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7"/>
        <v>0</v>
      </c>
      <c r="P2343" s="4" t="str">
        <f t="shared" si="218"/>
        <v>0</v>
      </c>
      <c r="Q2343" t="str">
        <f t="shared" si="219"/>
        <v>technology</v>
      </c>
      <c r="R2343" t="str">
        <f t="shared" si="220"/>
        <v>web</v>
      </c>
      <c r="S2343" s="13">
        <f t="shared" si="221"/>
        <v>42167.647037037044</v>
      </c>
      <c r="T2343" s="13">
        <f t="shared" si="222"/>
        <v>42197.647037037044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7"/>
        <v>0</v>
      </c>
      <c r="P2344" s="4" t="str">
        <f t="shared" si="218"/>
        <v>0</v>
      </c>
      <c r="Q2344" t="str">
        <f t="shared" si="219"/>
        <v>technology</v>
      </c>
      <c r="R2344" t="str">
        <f t="shared" si="220"/>
        <v>web</v>
      </c>
      <c r="S2344" s="13">
        <f t="shared" si="221"/>
        <v>41897.535532407412</v>
      </c>
      <c r="T2344" s="13">
        <f t="shared" si="222"/>
        <v>41918.041666666672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7"/>
        <v>0.03</v>
      </c>
      <c r="P2345" s="4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21"/>
        <v>42327.658622685187</v>
      </c>
      <c r="T2345" s="13">
        <f t="shared" si="222"/>
        <v>42377.657638888886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7"/>
        <v>1E-3</v>
      </c>
      <c r="P2346" s="4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21"/>
        <v>42515.560983796298</v>
      </c>
      <c r="T2346" s="13">
        <f t="shared" si="222"/>
        <v>42545.560983796298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7"/>
        <v>0</v>
      </c>
      <c r="P2347" s="4" t="str">
        <f t="shared" si="218"/>
        <v>0</v>
      </c>
      <c r="Q2347" t="str">
        <f t="shared" si="219"/>
        <v>technology</v>
      </c>
      <c r="R2347" t="str">
        <f t="shared" si="220"/>
        <v>web</v>
      </c>
      <c r="S2347" s="13">
        <f t="shared" si="221"/>
        <v>42059.835138888891</v>
      </c>
      <c r="T2347" s="13">
        <f t="shared" si="222"/>
        <v>42094.818749999999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7"/>
        <v>6.4999999999999997E-4</v>
      </c>
      <c r="P2348" s="4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21"/>
        <v>42615.632303240745</v>
      </c>
      <c r="T2348" s="13">
        <f t="shared" si="222"/>
        <v>42660.632303240745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7"/>
        <v>1.4999999999999999E-2</v>
      </c>
      <c r="P2349" s="4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21"/>
        <v>42577.440694444449</v>
      </c>
      <c r="T2349" s="13">
        <f t="shared" si="222"/>
        <v>42607.440694444449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7"/>
        <v>3.8571428571428572E-3</v>
      </c>
      <c r="P2350" s="4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21"/>
        <v>42360.765486111115</v>
      </c>
      <c r="T2350" s="13">
        <f t="shared" si="222"/>
        <v>42420.765486111115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7"/>
        <v>0</v>
      </c>
      <c r="P2351" s="4" t="str">
        <f t="shared" si="218"/>
        <v>0</v>
      </c>
      <c r="Q2351" t="str">
        <f t="shared" si="219"/>
        <v>technology</v>
      </c>
      <c r="R2351" t="str">
        <f t="shared" si="220"/>
        <v>web</v>
      </c>
      <c r="S2351" s="13">
        <f t="shared" si="221"/>
        <v>42198.609120370376</v>
      </c>
      <c r="T2351" s="13">
        <f t="shared" si="222"/>
        <v>42227.609120370376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7"/>
        <v>0</v>
      </c>
      <c r="P2352" s="4" t="str">
        <f t="shared" si="218"/>
        <v>0</v>
      </c>
      <c r="Q2352" t="str">
        <f t="shared" si="219"/>
        <v>technology</v>
      </c>
      <c r="R2352" t="str">
        <f t="shared" si="220"/>
        <v>web</v>
      </c>
      <c r="S2352" s="13">
        <f t="shared" si="221"/>
        <v>42708.675578703704</v>
      </c>
      <c r="T2352" s="13">
        <f t="shared" si="222"/>
        <v>42738.675578703704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7"/>
        <v>5.7142857142857143E-3</v>
      </c>
      <c r="P2353" s="4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3">
        <f t="shared" si="221"/>
        <v>42093.934479166674</v>
      </c>
      <c r="T2353" s="13">
        <f t="shared" si="222"/>
        <v>42123.934479166674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7"/>
        <v>0</v>
      </c>
      <c r="P2354" s="4" t="str">
        <f t="shared" si="218"/>
        <v>0</v>
      </c>
      <c r="Q2354" t="str">
        <f t="shared" si="219"/>
        <v>technology</v>
      </c>
      <c r="R2354" t="str">
        <f t="shared" si="220"/>
        <v>web</v>
      </c>
      <c r="S2354" s="13">
        <f t="shared" si="221"/>
        <v>42101.467037037037</v>
      </c>
      <c r="T2354" s="13">
        <f t="shared" si="222"/>
        <v>42161.467037037037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7"/>
        <v>0</v>
      </c>
      <c r="P2355" s="4" t="str">
        <f t="shared" si="218"/>
        <v>0</v>
      </c>
      <c r="Q2355" t="str">
        <f t="shared" si="219"/>
        <v>technology</v>
      </c>
      <c r="R2355" t="str">
        <f t="shared" si="220"/>
        <v>web</v>
      </c>
      <c r="S2355" s="13">
        <f t="shared" si="221"/>
        <v>42103.509513888894</v>
      </c>
      <c r="T2355" s="13">
        <f t="shared" si="222"/>
        <v>42115.509513888894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7"/>
        <v>7.1428571428571429E-4</v>
      </c>
      <c r="P2356" s="4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21"/>
        <v>41954.556250000001</v>
      </c>
      <c r="T2356" s="13">
        <f t="shared" si="222"/>
        <v>42014.556250000001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7"/>
        <v>6.875E-3</v>
      </c>
      <c r="P2357" s="4">
        <f t="shared" si="218"/>
        <v>27.5</v>
      </c>
      <c r="Q2357" t="str">
        <f t="shared" si="219"/>
        <v>technology</v>
      </c>
      <c r="R2357" t="str">
        <f t="shared" si="220"/>
        <v>web</v>
      </c>
      <c r="S2357" s="13">
        <f t="shared" si="221"/>
        <v>42096.751574074071</v>
      </c>
      <c r="T2357" s="13">
        <f t="shared" si="222"/>
        <v>42126.751574074071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7"/>
        <v>0</v>
      </c>
      <c r="P2358" s="4" t="str">
        <f t="shared" si="218"/>
        <v>0</v>
      </c>
      <c r="Q2358" t="str">
        <f t="shared" si="219"/>
        <v>technology</v>
      </c>
      <c r="R2358" t="str">
        <f t="shared" si="220"/>
        <v>web</v>
      </c>
      <c r="S2358" s="13">
        <f t="shared" si="221"/>
        <v>42130.616944444446</v>
      </c>
      <c r="T2358" s="13">
        <f t="shared" si="222"/>
        <v>42160.616944444446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7"/>
        <v>0</v>
      </c>
      <c r="P2359" s="4" t="str">
        <f t="shared" si="218"/>
        <v>0</v>
      </c>
      <c r="Q2359" t="str">
        <f t="shared" si="219"/>
        <v>technology</v>
      </c>
      <c r="R2359" t="str">
        <f t="shared" si="220"/>
        <v>web</v>
      </c>
      <c r="S2359" s="13">
        <f t="shared" si="221"/>
        <v>42264.45344907407</v>
      </c>
      <c r="T2359" s="13">
        <f t="shared" si="222"/>
        <v>42294.45344907407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7"/>
        <v>0</v>
      </c>
      <c r="P2360" s="4" t="str">
        <f t="shared" si="218"/>
        <v>0</v>
      </c>
      <c r="Q2360" t="str">
        <f t="shared" si="219"/>
        <v>technology</v>
      </c>
      <c r="R2360" t="str">
        <f t="shared" si="220"/>
        <v>web</v>
      </c>
      <c r="S2360" s="13">
        <f t="shared" si="221"/>
        <v>41978.76430555556</v>
      </c>
      <c r="T2360" s="13">
        <f t="shared" si="222"/>
        <v>42034.86041666667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7"/>
        <v>0.14680000000000001</v>
      </c>
      <c r="P2361" s="4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21"/>
        <v>42159.482916666668</v>
      </c>
      <c r="T2361" s="13">
        <f t="shared" si="222"/>
        <v>42219.482916666668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7"/>
        <v>4.0000000000000002E-4</v>
      </c>
      <c r="P2362" s="4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21"/>
        <v>42377.540277777785</v>
      </c>
      <c r="T2362" s="13">
        <f t="shared" si="222"/>
        <v>42407.540277777785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7"/>
        <v>0</v>
      </c>
      <c r="P2363" s="4" t="str">
        <f t="shared" si="218"/>
        <v>0</v>
      </c>
      <c r="Q2363" t="str">
        <f t="shared" si="219"/>
        <v>technology</v>
      </c>
      <c r="R2363" t="str">
        <f t="shared" si="220"/>
        <v>web</v>
      </c>
      <c r="S2363" s="13">
        <f t="shared" si="221"/>
        <v>42466.692222222227</v>
      </c>
      <c r="T2363" s="13">
        <f t="shared" si="222"/>
        <v>42490.750000000007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7"/>
        <v>0.2857142857142857</v>
      </c>
      <c r="P2364" s="4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21"/>
        <v>41954.521643518521</v>
      </c>
      <c r="T2364" s="13">
        <f t="shared" si="222"/>
        <v>41984.521643518521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7"/>
        <v>0</v>
      </c>
      <c r="P2365" s="4" t="str">
        <f t="shared" si="218"/>
        <v>0</v>
      </c>
      <c r="Q2365" t="str">
        <f t="shared" si="219"/>
        <v>technology</v>
      </c>
      <c r="R2365" t="str">
        <f t="shared" si="220"/>
        <v>web</v>
      </c>
      <c r="S2365" s="13">
        <f t="shared" si="221"/>
        <v>42321.844907407409</v>
      </c>
      <c r="T2365" s="13">
        <f t="shared" si="222"/>
        <v>42366.844907407409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7"/>
        <v>0</v>
      </c>
      <c r="P2366" s="4" t="str">
        <f t="shared" si="218"/>
        <v>0</v>
      </c>
      <c r="Q2366" t="str">
        <f t="shared" si="219"/>
        <v>technology</v>
      </c>
      <c r="R2366" t="str">
        <f t="shared" si="220"/>
        <v>web</v>
      </c>
      <c r="S2366" s="13">
        <f t="shared" si="221"/>
        <v>42248.768009259256</v>
      </c>
      <c r="T2366" s="13">
        <f t="shared" si="222"/>
        <v>42303.768009259256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7"/>
        <v>0</v>
      </c>
      <c r="P2367" s="4" t="str">
        <f t="shared" si="218"/>
        <v>0</v>
      </c>
      <c r="Q2367" t="str">
        <f t="shared" si="219"/>
        <v>technology</v>
      </c>
      <c r="R2367" t="str">
        <f t="shared" si="220"/>
        <v>web</v>
      </c>
      <c r="S2367" s="13">
        <f t="shared" si="221"/>
        <v>42346.569733796299</v>
      </c>
      <c r="T2367" s="13">
        <f t="shared" si="222"/>
        <v>42386.791666666664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7"/>
        <v>0.1052</v>
      </c>
      <c r="P2368" s="4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3">
        <f t="shared" si="221"/>
        <v>42268.364965277775</v>
      </c>
      <c r="T2368" s="13">
        <f t="shared" si="222"/>
        <v>42298.364965277775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7"/>
        <v>1.34E-2</v>
      </c>
      <c r="P2369" s="4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3">
        <f t="shared" si="221"/>
        <v>42425.803425925929</v>
      </c>
      <c r="T2369" s="13">
        <f t="shared" si="222"/>
        <v>42485.761759259265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7"/>
        <v>2.5000000000000001E-3</v>
      </c>
      <c r="P2370" s="4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si="221"/>
        <v>42063.555150462962</v>
      </c>
      <c r="T2370" s="13">
        <f t="shared" si="222"/>
        <v>42108.513483796305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3">E2371/D2371</f>
        <v>0</v>
      </c>
      <c r="P2371" s="4" t="str">
        <f t="shared" ref="P2371:P2434" si="224">IF(L2371=0, "0", E2371/L2371)</f>
        <v>0</v>
      </c>
      <c r="Q2371" t="str">
        <f t="shared" ref="Q2371:Q2434" si="225">LEFT(N2371, FIND("/", N2371)-1)</f>
        <v>technology</v>
      </c>
      <c r="R2371" t="str">
        <f t="shared" ref="R2371:R2434" si="226">RIGHT(N2371, LEN(N2371)-FIND("/", N2371))</f>
        <v>web</v>
      </c>
      <c r="S2371" s="13">
        <f t="shared" ref="S2371:S2434" si="227">(((J2371/60)/60)/24)+DATE(1970,1,1)+(-4/24)</f>
        <v>42380.645960648151</v>
      </c>
      <c r="T2371" s="13">
        <f t="shared" ref="T2371:T2434" si="228">(((I2371/60)/60)/24)+DATE(1970,1,1)+(-4/24)</f>
        <v>42410.645960648151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3"/>
        <v>3.2799999999999999E-3</v>
      </c>
      <c r="P2372" s="4">
        <f t="shared" si="224"/>
        <v>20.5</v>
      </c>
      <c r="Q2372" t="str">
        <f t="shared" si="225"/>
        <v>technology</v>
      </c>
      <c r="R2372" t="str">
        <f t="shared" si="226"/>
        <v>web</v>
      </c>
      <c r="S2372" s="13">
        <f t="shared" si="227"/>
        <v>41961.022465277776</v>
      </c>
      <c r="T2372" s="13">
        <f t="shared" si="228"/>
        <v>41991.022465277776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3"/>
        <v>0</v>
      </c>
      <c r="P2373" s="4" t="str">
        <f t="shared" si="224"/>
        <v>0</v>
      </c>
      <c r="Q2373" t="str">
        <f t="shared" si="225"/>
        <v>technology</v>
      </c>
      <c r="R2373" t="str">
        <f t="shared" si="226"/>
        <v>web</v>
      </c>
      <c r="S2373" s="13">
        <f t="shared" si="227"/>
        <v>42150.611064814817</v>
      </c>
      <c r="T2373" s="13">
        <f t="shared" si="228"/>
        <v>42180.611064814817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3"/>
        <v>3.272727272727273E-2</v>
      </c>
      <c r="P2374" s="4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7"/>
        <v>42087.902442129627</v>
      </c>
      <c r="T2374" s="13">
        <f t="shared" si="228"/>
        <v>42117.902442129627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3"/>
        <v>5.8823529411764708E-5</v>
      </c>
      <c r="P2375" s="4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7"/>
        <v>42215.495648148157</v>
      </c>
      <c r="T2375" s="13">
        <f t="shared" si="228"/>
        <v>42245.495648148157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3"/>
        <v>4.5454545454545455E-4</v>
      </c>
      <c r="P2376" s="4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7"/>
        <v>42017.676620370366</v>
      </c>
      <c r="T2376" s="13">
        <f t="shared" si="228"/>
        <v>42047.676620370366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3"/>
        <v>0</v>
      </c>
      <c r="P2377" s="4" t="str">
        <f t="shared" si="224"/>
        <v>0</v>
      </c>
      <c r="Q2377" t="str">
        <f t="shared" si="225"/>
        <v>technology</v>
      </c>
      <c r="R2377" t="str">
        <f t="shared" si="226"/>
        <v>web</v>
      </c>
      <c r="S2377" s="13">
        <f t="shared" si="227"/>
        <v>42592.669409722228</v>
      </c>
      <c r="T2377" s="13">
        <f t="shared" si="228"/>
        <v>42622.669409722228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3"/>
        <v>0.10877666666666666</v>
      </c>
      <c r="P2378" s="4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3">
        <f t="shared" si="227"/>
        <v>42318.75886574074</v>
      </c>
      <c r="T2378" s="13">
        <f t="shared" si="228"/>
        <v>42348.75886574074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3"/>
        <v>0</v>
      </c>
      <c r="P2379" s="4" t="str">
        <f t="shared" si="224"/>
        <v>0</v>
      </c>
      <c r="Q2379" t="str">
        <f t="shared" si="225"/>
        <v>technology</v>
      </c>
      <c r="R2379" t="str">
        <f t="shared" si="226"/>
        <v>web</v>
      </c>
      <c r="S2379" s="13">
        <f t="shared" si="227"/>
        <v>42669.703506944446</v>
      </c>
      <c r="T2379" s="13">
        <f t="shared" si="228"/>
        <v>42699.745173611118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3"/>
        <v>0</v>
      </c>
      <c r="P2380" s="4" t="str">
        <f t="shared" si="224"/>
        <v>0</v>
      </c>
      <c r="Q2380" t="str">
        <f t="shared" si="225"/>
        <v>technology</v>
      </c>
      <c r="R2380" t="str">
        <f t="shared" si="226"/>
        <v>web</v>
      </c>
      <c r="S2380" s="13">
        <f t="shared" si="227"/>
        <v>42212.846412037041</v>
      </c>
      <c r="T2380" s="13">
        <f t="shared" si="228"/>
        <v>42241.846412037041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3"/>
        <v>0</v>
      </c>
      <c r="P2381" s="4" t="str">
        <f t="shared" si="224"/>
        <v>0</v>
      </c>
      <c r="Q2381" t="str">
        <f t="shared" si="225"/>
        <v>technology</v>
      </c>
      <c r="R2381" t="str">
        <f t="shared" si="226"/>
        <v>web</v>
      </c>
      <c r="S2381" s="13">
        <f t="shared" si="227"/>
        <v>42236.849722222229</v>
      </c>
      <c r="T2381" s="13">
        <f t="shared" si="228"/>
        <v>42281.849722222229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3"/>
        <v>3.6666666666666666E-3</v>
      </c>
      <c r="P2382" s="4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3">
        <f t="shared" si="227"/>
        <v>42248.626643518517</v>
      </c>
      <c r="T2382" s="13">
        <f t="shared" si="228"/>
        <v>42278.626643518517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3"/>
        <v>1.8193398957730169E-2</v>
      </c>
      <c r="P2383" s="4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3">
        <f t="shared" si="227"/>
        <v>42074.769074074073</v>
      </c>
      <c r="T2383" s="13">
        <f t="shared" si="228"/>
        <v>42104.769074074073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3"/>
        <v>2.5000000000000001E-2</v>
      </c>
      <c r="P2384" s="4">
        <f t="shared" si="224"/>
        <v>37.5</v>
      </c>
      <c r="Q2384" t="str">
        <f t="shared" si="225"/>
        <v>technology</v>
      </c>
      <c r="R2384" t="str">
        <f t="shared" si="226"/>
        <v>web</v>
      </c>
      <c r="S2384" s="13">
        <f t="shared" si="227"/>
        <v>42195.020868055559</v>
      </c>
      <c r="T2384" s="13">
        <f t="shared" si="228"/>
        <v>42220.020868055559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3"/>
        <v>4.3499999999999997E-2</v>
      </c>
      <c r="P2385" s="4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7"/>
        <v>42026.890127314815</v>
      </c>
      <c r="T2385" s="13">
        <f t="shared" si="228"/>
        <v>42056.890127314815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3"/>
        <v>8.0000000000000002E-3</v>
      </c>
      <c r="P2386" s="4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7"/>
        <v>41926.900960648149</v>
      </c>
      <c r="T2386" s="13">
        <f t="shared" si="228"/>
        <v>41956.94262731482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3"/>
        <v>1.2123076923076924E-2</v>
      </c>
      <c r="P2387" s="4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3">
        <f t="shared" si="227"/>
        <v>42191.535092592596</v>
      </c>
      <c r="T2387" s="13">
        <f t="shared" si="228"/>
        <v>42221.535092592596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3"/>
        <v>0</v>
      </c>
      <c r="P2388" s="4" t="str">
        <f t="shared" si="224"/>
        <v>0</v>
      </c>
      <c r="Q2388" t="str">
        <f t="shared" si="225"/>
        <v>technology</v>
      </c>
      <c r="R2388" t="str">
        <f t="shared" si="226"/>
        <v>web</v>
      </c>
      <c r="S2388" s="13">
        <f t="shared" si="227"/>
        <v>41954.671574074076</v>
      </c>
      <c r="T2388" s="13">
        <f t="shared" si="228"/>
        <v>42014.671574074076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3"/>
        <v>6.8399999999999997E-3</v>
      </c>
      <c r="P2389" s="4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7"/>
        <v>42528.459953703707</v>
      </c>
      <c r="T2389" s="13">
        <f t="shared" si="228"/>
        <v>42573.459953703707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3"/>
        <v>1.2513513513513513E-2</v>
      </c>
      <c r="P2390" s="4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3">
        <f t="shared" si="227"/>
        <v>41989.687025462968</v>
      </c>
      <c r="T2390" s="13">
        <f t="shared" si="228"/>
        <v>42019.645138888889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3"/>
        <v>1.8749999999999999E-3</v>
      </c>
      <c r="P2391" s="4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7"/>
        <v>42179.486712962964</v>
      </c>
      <c r="T2391" s="13">
        <f t="shared" si="228"/>
        <v>42210.749305555561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3"/>
        <v>0</v>
      </c>
      <c r="P2392" s="4" t="str">
        <f t="shared" si="224"/>
        <v>0</v>
      </c>
      <c r="Q2392" t="str">
        <f t="shared" si="225"/>
        <v>technology</v>
      </c>
      <c r="R2392" t="str">
        <f t="shared" si="226"/>
        <v>web</v>
      </c>
      <c r="S2392" s="13">
        <f t="shared" si="227"/>
        <v>41968.095648148148</v>
      </c>
      <c r="T2392" s="13">
        <f t="shared" si="228"/>
        <v>42008.095648148148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3"/>
        <v>1.25E-3</v>
      </c>
      <c r="P2393" s="4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7"/>
        <v>42064.627824074072</v>
      </c>
      <c r="T2393" s="13">
        <f t="shared" si="228"/>
        <v>42094.586157407415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3"/>
        <v>0</v>
      </c>
      <c r="P2394" s="4" t="str">
        <f t="shared" si="224"/>
        <v>0</v>
      </c>
      <c r="Q2394" t="str">
        <f t="shared" si="225"/>
        <v>technology</v>
      </c>
      <c r="R2394" t="str">
        <f t="shared" si="226"/>
        <v>web</v>
      </c>
      <c r="S2394" s="13">
        <f t="shared" si="227"/>
        <v>42275.953969907408</v>
      </c>
      <c r="T2394" s="13">
        <f t="shared" si="228"/>
        <v>42305.953969907408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3"/>
        <v>5.0000000000000001E-4</v>
      </c>
      <c r="P2395" s="4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7"/>
        <v>42194.481678240743</v>
      </c>
      <c r="T2395" s="13">
        <f t="shared" si="228"/>
        <v>42224.481678240743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3"/>
        <v>5.9999999999999995E-4</v>
      </c>
      <c r="P2396" s="4">
        <f t="shared" si="224"/>
        <v>1.5</v>
      </c>
      <c r="Q2396" t="str">
        <f t="shared" si="225"/>
        <v>technology</v>
      </c>
      <c r="R2396" t="str">
        <f t="shared" si="226"/>
        <v>web</v>
      </c>
      <c r="S2396" s="13">
        <f t="shared" si="227"/>
        <v>42031.195520833331</v>
      </c>
      <c r="T2396" s="13">
        <f t="shared" si="228"/>
        <v>42061.195520833331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3"/>
        <v>0</v>
      </c>
      <c r="P2397" s="4" t="str">
        <f t="shared" si="224"/>
        <v>0</v>
      </c>
      <c r="Q2397" t="str">
        <f t="shared" si="225"/>
        <v>technology</v>
      </c>
      <c r="R2397" t="str">
        <f t="shared" si="226"/>
        <v>web</v>
      </c>
      <c r="S2397" s="13">
        <f t="shared" si="227"/>
        <v>42716.954710648155</v>
      </c>
      <c r="T2397" s="13">
        <f t="shared" si="228"/>
        <v>42745.206250000003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3"/>
        <v>2E-3</v>
      </c>
      <c r="P2398" s="4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7"/>
        <v>42262.682384259264</v>
      </c>
      <c r="T2398" s="13">
        <f t="shared" si="228"/>
        <v>42292.682384259264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3"/>
        <v>0</v>
      </c>
      <c r="P2399" s="4" t="str">
        <f t="shared" si="224"/>
        <v>0</v>
      </c>
      <c r="Q2399" t="str">
        <f t="shared" si="225"/>
        <v>technology</v>
      </c>
      <c r="R2399" t="str">
        <f t="shared" si="226"/>
        <v>web</v>
      </c>
      <c r="S2399" s="13">
        <f t="shared" si="227"/>
        <v>41976.718240740745</v>
      </c>
      <c r="T2399" s="13">
        <f t="shared" si="228"/>
        <v>42006.718240740745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3"/>
        <v>0</v>
      </c>
      <c r="P2400" s="4" t="str">
        <f t="shared" si="224"/>
        <v>0</v>
      </c>
      <c r="Q2400" t="str">
        <f t="shared" si="225"/>
        <v>technology</v>
      </c>
      <c r="R2400" t="str">
        <f t="shared" si="226"/>
        <v>web</v>
      </c>
      <c r="S2400" s="13">
        <f t="shared" si="227"/>
        <v>42157.749814814822</v>
      </c>
      <c r="T2400" s="13">
        <f t="shared" si="228"/>
        <v>42187.749814814822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3"/>
        <v>0</v>
      </c>
      <c r="P2401" s="4" t="str">
        <f t="shared" si="224"/>
        <v>0</v>
      </c>
      <c r="Q2401" t="str">
        <f t="shared" si="225"/>
        <v>technology</v>
      </c>
      <c r="R2401" t="str">
        <f t="shared" si="226"/>
        <v>web</v>
      </c>
      <c r="S2401" s="13">
        <f t="shared" si="227"/>
        <v>41956.686412037037</v>
      </c>
      <c r="T2401" s="13">
        <f t="shared" si="228"/>
        <v>41991.686412037037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3"/>
        <v>0</v>
      </c>
      <c r="P2402" s="4" t="str">
        <f t="shared" si="224"/>
        <v>0</v>
      </c>
      <c r="Q2402" t="str">
        <f t="shared" si="225"/>
        <v>technology</v>
      </c>
      <c r="R2402" t="str">
        <f t="shared" si="226"/>
        <v>web</v>
      </c>
      <c r="S2402" s="13">
        <f t="shared" si="227"/>
        <v>42444.101435185185</v>
      </c>
      <c r="T2402" s="13">
        <f t="shared" si="228"/>
        <v>42474.101435185185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3"/>
        <v>7.1785714285714283E-3</v>
      </c>
      <c r="P2403" s="4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3">
        <f t="shared" si="227"/>
        <v>42374.656203703707</v>
      </c>
      <c r="T2403" s="13">
        <f t="shared" si="228"/>
        <v>42434.656203703707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3"/>
        <v>4.3333333333333331E-3</v>
      </c>
      <c r="P2404" s="4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7"/>
        <v>42107.513090277782</v>
      </c>
      <c r="T2404" s="13">
        <f t="shared" si="228"/>
        <v>42137.513090277782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3"/>
        <v>0.16833333333333333</v>
      </c>
      <c r="P2405" s="4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3">
        <f t="shared" si="227"/>
        <v>42399.715949074074</v>
      </c>
      <c r="T2405" s="13">
        <f t="shared" si="228"/>
        <v>42459.67428240741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3"/>
        <v>0</v>
      </c>
      <c r="P2406" s="4" t="str">
        <f t="shared" si="224"/>
        <v>0</v>
      </c>
      <c r="Q2406" t="str">
        <f t="shared" si="225"/>
        <v>food</v>
      </c>
      <c r="R2406" t="str">
        <f t="shared" si="226"/>
        <v>food trucks</v>
      </c>
      <c r="S2406" s="13">
        <f t="shared" si="227"/>
        <v>42341.872766203705</v>
      </c>
      <c r="T2406" s="13">
        <f t="shared" si="228"/>
        <v>42371.872766203705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3"/>
        <v>0.22520000000000001</v>
      </c>
      <c r="P2407" s="4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3">
        <f t="shared" si="227"/>
        <v>42595.418692129628</v>
      </c>
      <c r="T2407" s="13">
        <f t="shared" si="228"/>
        <v>42616.418692129628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3"/>
        <v>0.41384615384615386</v>
      </c>
      <c r="P2408" s="4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3">
        <f t="shared" si="227"/>
        <v>41982.944328703707</v>
      </c>
      <c r="T2408" s="13">
        <f t="shared" si="228"/>
        <v>42022.944328703707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3"/>
        <v>0.25259090909090909</v>
      </c>
      <c r="P2409" s="4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3">
        <f t="shared" si="227"/>
        <v>42082.408888888887</v>
      </c>
      <c r="T2409" s="13">
        <f t="shared" si="228"/>
        <v>42105.083333333336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3"/>
        <v>2E-3</v>
      </c>
      <c r="P2410" s="4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7"/>
        <v>41918.974039351851</v>
      </c>
      <c r="T2410" s="13">
        <f t="shared" si="228"/>
        <v>41949.015706018523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3"/>
        <v>1.84E-2</v>
      </c>
      <c r="P2411" s="4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3">
        <f t="shared" si="227"/>
        <v>42204.709201388891</v>
      </c>
      <c r="T2411" s="13">
        <f t="shared" si="228"/>
        <v>42234.709201388891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3"/>
        <v>0</v>
      </c>
      <c r="P2412" s="4" t="str">
        <f t="shared" si="224"/>
        <v>0</v>
      </c>
      <c r="Q2412" t="str">
        <f t="shared" si="225"/>
        <v>food</v>
      </c>
      <c r="R2412" t="str">
        <f t="shared" si="226"/>
        <v>food trucks</v>
      </c>
      <c r="S2412" s="13">
        <f t="shared" si="227"/>
        <v>42224.241608796299</v>
      </c>
      <c r="T2412" s="13">
        <f t="shared" si="228"/>
        <v>42254.241608796299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3"/>
        <v>6.0400000000000002E-3</v>
      </c>
      <c r="P2413" s="4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3">
        <f t="shared" si="227"/>
        <v>42211.565763888888</v>
      </c>
      <c r="T2413" s="13">
        <f t="shared" si="228"/>
        <v>42241.565763888888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3"/>
        <v>0</v>
      </c>
      <c r="P2414" s="4" t="str">
        <f t="shared" si="224"/>
        <v>0</v>
      </c>
      <c r="Q2414" t="str">
        <f t="shared" si="225"/>
        <v>food</v>
      </c>
      <c r="R2414" t="str">
        <f t="shared" si="226"/>
        <v>food trucks</v>
      </c>
      <c r="S2414" s="13">
        <f t="shared" si="227"/>
        <v>42655.570289351854</v>
      </c>
      <c r="T2414" s="13">
        <f t="shared" si="228"/>
        <v>42700.611956018525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3"/>
        <v>8.3333333333333332E-3</v>
      </c>
      <c r="P2415" s="4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3">
        <f t="shared" si="227"/>
        <v>41759.943078703705</v>
      </c>
      <c r="T2415" s="13">
        <f t="shared" si="228"/>
        <v>41790.8125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3"/>
        <v>3.0666666666666665E-2</v>
      </c>
      <c r="P2416" s="4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3">
        <f t="shared" si="227"/>
        <v>42198.52847222222</v>
      </c>
      <c r="T2416" s="13">
        <f t="shared" si="228"/>
        <v>42237.999305555561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3"/>
        <v>5.5833333333333334E-3</v>
      </c>
      <c r="P2417" s="4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3">
        <f t="shared" si="227"/>
        <v>42536.696134259262</v>
      </c>
      <c r="T2417" s="13">
        <f t="shared" si="228"/>
        <v>42566.696134259262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3"/>
        <v>2.5000000000000001E-4</v>
      </c>
      <c r="P2418" s="4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7"/>
        <v>42019.571099537039</v>
      </c>
      <c r="T2418" s="13">
        <f t="shared" si="228"/>
        <v>42077.458333333336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3"/>
        <v>0</v>
      </c>
      <c r="P2419" s="4" t="str">
        <f t="shared" si="224"/>
        <v>0</v>
      </c>
      <c r="Q2419" t="str">
        <f t="shared" si="225"/>
        <v>food</v>
      </c>
      <c r="R2419" t="str">
        <f t="shared" si="226"/>
        <v>food trucks</v>
      </c>
      <c r="S2419" s="13">
        <f t="shared" si="227"/>
        <v>41831.717442129629</v>
      </c>
      <c r="T2419" s="13">
        <f t="shared" si="228"/>
        <v>41861.717442129629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3"/>
        <v>2.0000000000000001E-4</v>
      </c>
      <c r="P2420" s="4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7"/>
        <v>42027.690324074072</v>
      </c>
      <c r="T2420" s="13">
        <f t="shared" si="228"/>
        <v>42087.648657407415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3"/>
        <v>0</v>
      </c>
      <c r="P2421" s="4" t="str">
        <f t="shared" si="224"/>
        <v>0</v>
      </c>
      <c r="Q2421" t="str">
        <f t="shared" si="225"/>
        <v>food</v>
      </c>
      <c r="R2421" t="str">
        <f t="shared" si="226"/>
        <v>food trucks</v>
      </c>
      <c r="S2421" s="13">
        <f t="shared" si="227"/>
        <v>41993.57163194444</v>
      </c>
      <c r="T2421" s="13">
        <f t="shared" si="228"/>
        <v>42053.57163194444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3"/>
        <v>0.14825133372851215</v>
      </c>
      <c r="P2422" s="4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3">
        <f t="shared" si="227"/>
        <v>41892.862210648149</v>
      </c>
      <c r="T2422" s="13">
        <f t="shared" si="228"/>
        <v>41952.903877314813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3"/>
        <v>1.6666666666666666E-4</v>
      </c>
      <c r="P2423" s="4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7"/>
        <v>42026.520787037043</v>
      </c>
      <c r="T2423" s="13">
        <f t="shared" si="228"/>
        <v>42056.520787037043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3"/>
        <v>2E-3</v>
      </c>
      <c r="P2424" s="4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7"/>
        <v>42044.558287037034</v>
      </c>
      <c r="T2424" s="13">
        <f t="shared" si="228"/>
        <v>42074.516620370377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3"/>
        <v>1.3333333333333334E-4</v>
      </c>
      <c r="P2425" s="4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7"/>
        <v>41974.538078703707</v>
      </c>
      <c r="T2425" s="13">
        <f t="shared" si="228"/>
        <v>42004.538078703707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3"/>
        <v>1.24E-2</v>
      </c>
      <c r="P2426" s="4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3">
        <f t="shared" si="227"/>
        <v>41909.725787037038</v>
      </c>
      <c r="T2426" s="13">
        <f t="shared" si="228"/>
        <v>41939.725787037038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3"/>
        <v>2.8571428571428574E-4</v>
      </c>
      <c r="P2427" s="4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7"/>
        <v>42502.747094907412</v>
      </c>
      <c r="T2427" s="13">
        <f t="shared" si="228"/>
        <v>42517.75277777778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3"/>
        <v>0</v>
      </c>
      <c r="P2428" s="4" t="str">
        <f t="shared" si="224"/>
        <v>0</v>
      </c>
      <c r="Q2428" t="str">
        <f t="shared" si="225"/>
        <v>food</v>
      </c>
      <c r="R2428" t="str">
        <f t="shared" si="226"/>
        <v>food trucks</v>
      </c>
      <c r="S2428" s="13">
        <f t="shared" si="227"/>
        <v>42164.003379629627</v>
      </c>
      <c r="T2428" s="13">
        <f t="shared" si="228"/>
        <v>42224.003379629627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3"/>
        <v>2.0000000000000002E-5</v>
      </c>
      <c r="P2429" s="4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7"/>
        <v>42412.152002314811</v>
      </c>
      <c r="T2429" s="13">
        <f t="shared" si="228"/>
        <v>42452.110335648154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3"/>
        <v>2.8571428571428571E-5</v>
      </c>
      <c r="P2430" s="4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7"/>
        <v>42045.617488425931</v>
      </c>
      <c r="T2430" s="13">
        <f t="shared" si="228"/>
        <v>42075.575821759259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3"/>
        <v>1.4321428571428572E-2</v>
      </c>
      <c r="P2431" s="4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3">
        <f t="shared" si="227"/>
        <v>42734.712569444448</v>
      </c>
      <c r="T2431" s="13">
        <f t="shared" si="228"/>
        <v>42771.530555555561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3"/>
        <v>7.0000000000000001E-3</v>
      </c>
      <c r="P2432" s="4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3">
        <f t="shared" si="227"/>
        <v>42381.964166666665</v>
      </c>
      <c r="T2432" s="13">
        <f t="shared" si="228"/>
        <v>42411.964166666665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3"/>
        <v>2.0000000000000002E-5</v>
      </c>
      <c r="P2433" s="4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7"/>
        <v>42488.933020833334</v>
      </c>
      <c r="T2433" s="13">
        <f t="shared" si="228"/>
        <v>42548.933020833334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3"/>
        <v>1.4285714285714287E-4</v>
      </c>
      <c r="P2434" s="4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si="227"/>
        <v>42041.052048611113</v>
      </c>
      <c r="T2434" s="13">
        <f t="shared" si="228"/>
        <v>42071.052048611113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9">E2435/D2435</f>
        <v>0</v>
      </c>
      <c r="P2435" s="4" t="str">
        <f t="shared" ref="P2435:P2498" si="230">IF(L2435=0, "0", E2435/L2435)</f>
        <v>0</v>
      </c>
      <c r="Q2435" t="str">
        <f t="shared" ref="Q2435:Q2498" si="231">LEFT(N2435, FIND("/", N2435)-1)</f>
        <v>food</v>
      </c>
      <c r="R2435" t="str">
        <f t="shared" ref="R2435:R2498" si="232">RIGHT(N2435, LEN(N2435)-FIND("/", N2435))</f>
        <v>food trucks</v>
      </c>
      <c r="S2435" s="13">
        <f t="shared" ref="S2435:S2498" si="233">(((J2435/60)/60)/24)+DATE(1970,1,1)+(-4/24)</f>
        <v>42397.733136574076</v>
      </c>
      <c r="T2435" s="13">
        <f t="shared" ref="T2435:T2498" si="234">(((I2435/60)/60)/24)+DATE(1970,1,1)+(-4/24)</f>
        <v>42427.733136574076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9"/>
        <v>1.2999999999999999E-3</v>
      </c>
      <c r="P2436" s="4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si="233"/>
        <v>42180.019374999996</v>
      </c>
      <c r="T2436" s="13">
        <f t="shared" si="234"/>
        <v>42220.019374999996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9"/>
        <v>4.8960000000000002E-3</v>
      </c>
      <c r="P2437" s="4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33"/>
        <v>42252.110949074071</v>
      </c>
      <c r="T2437" s="13">
        <f t="shared" si="234"/>
        <v>42282.110949074071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9"/>
        <v>3.8461538461538462E-4</v>
      </c>
      <c r="P2438" s="4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3">
        <f t="shared" si="233"/>
        <v>42338.44872685185</v>
      </c>
      <c r="T2438" s="13">
        <f t="shared" si="234"/>
        <v>42398.44872685185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9"/>
        <v>0</v>
      </c>
      <c r="P2439" s="4" t="str">
        <f t="shared" si="230"/>
        <v>0</v>
      </c>
      <c r="Q2439" t="str">
        <f t="shared" si="231"/>
        <v>food</v>
      </c>
      <c r="R2439" t="str">
        <f t="shared" si="232"/>
        <v>food trucks</v>
      </c>
      <c r="S2439" s="13">
        <f t="shared" si="233"/>
        <v>42031.798472222225</v>
      </c>
      <c r="T2439" s="13">
        <f t="shared" si="234"/>
        <v>42080.583333333336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9"/>
        <v>3.3333333333333335E-3</v>
      </c>
      <c r="P2440" s="4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33"/>
        <v>42285.748402777775</v>
      </c>
      <c r="T2440" s="13">
        <f t="shared" si="234"/>
        <v>42345.790069444447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9"/>
        <v>0</v>
      </c>
      <c r="P2441" s="4" t="str">
        <f t="shared" si="230"/>
        <v>0</v>
      </c>
      <c r="Q2441" t="str">
        <f t="shared" si="231"/>
        <v>food</v>
      </c>
      <c r="R2441" t="str">
        <f t="shared" si="232"/>
        <v>food trucks</v>
      </c>
      <c r="S2441" s="13">
        <f t="shared" si="233"/>
        <v>42265.651956018519</v>
      </c>
      <c r="T2441" s="13">
        <f t="shared" si="234"/>
        <v>42295.651956018519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9"/>
        <v>2E-3</v>
      </c>
      <c r="P2442" s="4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33"/>
        <v>42383.732789351852</v>
      </c>
      <c r="T2442" s="13">
        <f t="shared" si="234"/>
        <v>42413.732789351852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9"/>
        <v>1.0788</v>
      </c>
      <c r="P2443" s="4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3">
        <f t="shared" si="233"/>
        <v>42186.958958333336</v>
      </c>
      <c r="T2443" s="13">
        <f t="shared" si="234"/>
        <v>42208.040972222225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9"/>
        <v>1.2594166666666666</v>
      </c>
      <c r="P2444" s="4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3">
        <f t="shared" si="233"/>
        <v>42052.50032407407</v>
      </c>
      <c r="T2444" s="13">
        <f t="shared" si="234"/>
        <v>42082.458657407413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9"/>
        <v>2.0251494999999999</v>
      </c>
      <c r="P2445" s="4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3">
        <f t="shared" si="233"/>
        <v>41836.458587962967</v>
      </c>
      <c r="T2445" s="13">
        <f t="shared" si="234"/>
        <v>41866.458587962967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9"/>
        <v>1.0860000000000001</v>
      </c>
      <c r="P2446" s="4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3">
        <f t="shared" si="233"/>
        <v>42485.587858796302</v>
      </c>
      <c r="T2446" s="13">
        <f t="shared" si="234"/>
        <v>42515.587858796302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9"/>
        <v>1.728</v>
      </c>
      <c r="P2447" s="4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3">
        <f t="shared" si="233"/>
        <v>42243.023391203707</v>
      </c>
      <c r="T2447" s="13">
        <f t="shared" si="234"/>
        <v>42273.023391203707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9"/>
        <v>1.6798</v>
      </c>
      <c r="P2448" s="4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3">
        <f t="shared" si="233"/>
        <v>42670.436006944445</v>
      </c>
      <c r="T2448" s="13">
        <f t="shared" si="234"/>
        <v>42700.477673611116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9"/>
        <v>4.2720000000000002</v>
      </c>
      <c r="P2449" s="4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3">
        <f t="shared" si="233"/>
        <v>42654.303159722222</v>
      </c>
      <c r="T2449" s="13">
        <f t="shared" si="234"/>
        <v>42686.000000000007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9"/>
        <v>1.075</v>
      </c>
      <c r="P2450" s="4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3">
        <f t="shared" si="233"/>
        <v>42607.149456018517</v>
      </c>
      <c r="T2450" s="13">
        <f t="shared" si="234"/>
        <v>42613.066666666673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9"/>
        <v>1.08</v>
      </c>
      <c r="P2451" s="4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33"/>
        <v>41942.975868055561</v>
      </c>
      <c r="T2451" s="13">
        <f t="shared" si="234"/>
        <v>41973.017534722225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9"/>
        <v>1.0153353333333335</v>
      </c>
      <c r="P2452" s="4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3">
        <f t="shared" si="233"/>
        <v>41901.905740740745</v>
      </c>
      <c r="T2452" s="13">
        <f t="shared" si="234"/>
        <v>41939.965972222228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9"/>
        <v>1.1545000000000001</v>
      </c>
      <c r="P2453" s="4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3">
        <f t="shared" si="233"/>
        <v>42779.741782407415</v>
      </c>
      <c r="T2453" s="13">
        <f t="shared" si="234"/>
        <v>42799.741782407415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9"/>
        <v>1.335</v>
      </c>
      <c r="P2454" s="4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3">
        <f t="shared" si="233"/>
        <v>42338.677083333336</v>
      </c>
      <c r="T2454" s="13">
        <f t="shared" si="234"/>
        <v>42367.791666666664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9"/>
        <v>1.5469999999999999</v>
      </c>
      <c r="P2455" s="4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3">
        <f t="shared" si="233"/>
        <v>42738.525567129633</v>
      </c>
      <c r="T2455" s="13">
        <f t="shared" si="234"/>
        <v>42768.525567129633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9"/>
        <v>1.0084571428571429</v>
      </c>
      <c r="P2456" s="4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3">
        <f t="shared" si="233"/>
        <v>42770.034814814811</v>
      </c>
      <c r="T2456" s="13">
        <f t="shared" si="234"/>
        <v>42805.034814814811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9"/>
        <v>1.82</v>
      </c>
      <c r="P2457" s="4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3">
        <f t="shared" si="233"/>
        <v>42452.615162037044</v>
      </c>
      <c r="T2457" s="13">
        <f t="shared" si="234"/>
        <v>42480.615162037044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9"/>
        <v>1.8086666666666666</v>
      </c>
      <c r="P2458" s="4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3">
        <f t="shared" si="233"/>
        <v>42761.794432870374</v>
      </c>
      <c r="T2458" s="13">
        <f t="shared" si="234"/>
        <v>42791.794432870374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9"/>
        <v>1.0230434782608695</v>
      </c>
      <c r="P2459" s="4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3">
        <f t="shared" si="233"/>
        <v>42423.435833333337</v>
      </c>
      <c r="T2459" s="13">
        <f t="shared" si="234"/>
        <v>42453.394166666672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9"/>
        <v>1.1017999999999999</v>
      </c>
      <c r="P2460" s="4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3">
        <f t="shared" si="233"/>
        <v>42495.705069444448</v>
      </c>
      <c r="T2460" s="13">
        <f t="shared" si="234"/>
        <v>42530.625000000007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9"/>
        <v>1.0225</v>
      </c>
      <c r="P2461" s="4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3">
        <f t="shared" si="233"/>
        <v>42407.470891203709</v>
      </c>
      <c r="T2461" s="13">
        <f t="shared" si="234"/>
        <v>42452.429224537038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9"/>
        <v>1.0078823529411765</v>
      </c>
      <c r="P2462" s="4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3">
        <f t="shared" si="233"/>
        <v>42704.020451388897</v>
      </c>
      <c r="T2462" s="13">
        <f t="shared" si="234"/>
        <v>42738.011805555558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9"/>
        <v>1.038</v>
      </c>
      <c r="P2463" s="4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3">
        <f t="shared" si="233"/>
        <v>40783.846030092594</v>
      </c>
      <c r="T2463" s="13">
        <f t="shared" si="234"/>
        <v>40816.958333333336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9"/>
        <v>1.1070833333333334</v>
      </c>
      <c r="P2464" s="4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3">
        <f t="shared" si="233"/>
        <v>41089.019629629634</v>
      </c>
      <c r="T2464" s="13">
        <f t="shared" si="234"/>
        <v>41109.019629629634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9"/>
        <v>1.1625000000000001</v>
      </c>
      <c r="P2465" s="4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33"/>
        <v>41340.944733796299</v>
      </c>
      <c r="T2465" s="13">
        <f t="shared" si="234"/>
        <v>41380.625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9"/>
        <v>1.111</v>
      </c>
      <c r="P2466" s="4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3">
        <f t="shared" si="233"/>
        <v>42248.733761574076</v>
      </c>
      <c r="T2466" s="13">
        <f t="shared" si="234"/>
        <v>42277.645138888889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9"/>
        <v>1.8014285714285714</v>
      </c>
      <c r="P2467" s="4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3">
        <f t="shared" si="233"/>
        <v>41145.55263888889</v>
      </c>
      <c r="T2467" s="13">
        <f t="shared" si="234"/>
        <v>41175.55263888889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9"/>
        <v>1</v>
      </c>
      <c r="P2468" s="4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3">
        <f t="shared" si="233"/>
        <v>41372.935798611114</v>
      </c>
      <c r="T2468" s="13">
        <f t="shared" si="234"/>
        <v>41402.935798611114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9"/>
        <v>1.1850000000000001</v>
      </c>
      <c r="P2469" s="4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3">
        <f t="shared" si="233"/>
        <v>41025.707534722227</v>
      </c>
      <c r="T2469" s="13">
        <f t="shared" si="234"/>
        <v>41039.541666666672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9"/>
        <v>1.0721700000000001</v>
      </c>
      <c r="P2470" s="4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3">
        <f t="shared" si="233"/>
        <v>41173.987511574072</v>
      </c>
      <c r="T2470" s="13">
        <f t="shared" si="234"/>
        <v>41210.041666666672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9"/>
        <v>1.1366666666666667</v>
      </c>
      <c r="P2471" s="4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3">
        <f t="shared" si="233"/>
        <v>40557.263067129628</v>
      </c>
      <c r="T2471" s="13">
        <f t="shared" si="234"/>
        <v>40582.263067129628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9"/>
        <v>1.0316400000000001</v>
      </c>
      <c r="P2472" s="4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3">
        <f t="shared" si="233"/>
        <v>41022.908043981486</v>
      </c>
      <c r="T2472" s="13">
        <f t="shared" si="234"/>
        <v>41052.908043981486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9"/>
        <v>1.28</v>
      </c>
      <c r="P2473" s="4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3">
        <f t="shared" si="233"/>
        <v>40893.826296296298</v>
      </c>
      <c r="T2473" s="13">
        <f t="shared" si="234"/>
        <v>40933.826296296298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9"/>
        <v>1.3576026666666667</v>
      </c>
      <c r="P2474" s="4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3">
        <f t="shared" si="233"/>
        <v>40353.948842592596</v>
      </c>
      <c r="T2474" s="13">
        <f t="shared" si="234"/>
        <v>40424.877083333333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9"/>
        <v>1</v>
      </c>
      <c r="P2475" s="4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3">
        <f t="shared" si="233"/>
        <v>41193.581817129634</v>
      </c>
      <c r="T2475" s="13">
        <f t="shared" si="234"/>
        <v>41223.623483796298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9"/>
        <v>1.0000360000000001</v>
      </c>
      <c r="P2476" s="4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3">
        <f t="shared" si="233"/>
        <v>40416.844629629632</v>
      </c>
      <c r="T2476" s="13">
        <f t="shared" si="234"/>
        <v>40461.844629629632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9"/>
        <v>1.0471999999999999</v>
      </c>
      <c r="P2477" s="4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3">
        <f t="shared" si="233"/>
        <v>40310.12100694445</v>
      </c>
      <c r="T2477" s="13">
        <f t="shared" si="234"/>
        <v>40369.75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9"/>
        <v>1.050225</v>
      </c>
      <c r="P2478" s="4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3">
        <f t="shared" si="233"/>
        <v>41913.161689814813</v>
      </c>
      <c r="T2478" s="13">
        <f t="shared" si="234"/>
        <v>41946.203356481485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9"/>
        <v>1.7133333333333334</v>
      </c>
      <c r="P2479" s="4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3">
        <f t="shared" si="233"/>
        <v>41088.524826388893</v>
      </c>
      <c r="T2479" s="13">
        <f t="shared" si="234"/>
        <v>41133.524826388893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9"/>
        <v>1.2749999999999999</v>
      </c>
      <c r="P2480" s="4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3">
        <f t="shared" si="233"/>
        <v>41257.783715277779</v>
      </c>
      <c r="T2480" s="13">
        <f t="shared" si="234"/>
        <v>41287.783715277779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9"/>
        <v>1.3344333333333334</v>
      </c>
      <c r="P2481" s="4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3">
        <f t="shared" si="233"/>
        <v>41107.560115740744</v>
      </c>
      <c r="T2481" s="13">
        <f t="shared" si="234"/>
        <v>41117.916666666672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9"/>
        <v>1</v>
      </c>
      <c r="P2482" s="4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33"/>
        <v>42227.769490740742</v>
      </c>
      <c r="T2482" s="13">
        <f t="shared" si="234"/>
        <v>42287.769490740742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9"/>
        <v>1.1291099999999998</v>
      </c>
      <c r="P2483" s="4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3">
        <f t="shared" si="233"/>
        <v>40999.479259259264</v>
      </c>
      <c r="T2483" s="13">
        <f t="shared" si="234"/>
        <v>41029.479259259264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9"/>
        <v>1.0009999999999999</v>
      </c>
      <c r="P2484" s="4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3">
        <f t="shared" si="233"/>
        <v>40711.615543981483</v>
      </c>
      <c r="T2484" s="13">
        <f t="shared" si="234"/>
        <v>40756.615543981483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9"/>
        <v>1.1372727272727272</v>
      </c>
      <c r="P2485" s="4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3">
        <f t="shared" si="233"/>
        <v>40970.583368055559</v>
      </c>
      <c r="T2485" s="13">
        <f t="shared" si="234"/>
        <v>41030.541701388895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9"/>
        <v>1.1931742857142855</v>
      </c>
      <c r="P2486" s="4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3">
        <f t="shared" si="233"/>
        <v>40771.750034722223</v>
      </c>
      <c r="T2486" s="13">
        <f t="shared" si="234"/>
        <v>40801.750034722223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9"/>
        <v>1.0325</v>
      </c>
      <c r="P2487" s="4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3">
        <f t="shared" si="233"/>
        <v>40793.831932870373</v>
      </c>
      <c r="T2487" s="13">
        <f t="shared" si="234"/>
        <v>40828.831932870373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9"/>
        <v>2.6566666666666667</v>
      </c>
      <c r="P2488" s="4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3">
        <f t="shared" si="233"/>
        <v>40991.541388888894</v>
      </c>
      <c r="T2488" s="13">
        <f t="shared" si="234"/>
        <v>41021.541388888894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9"/>
        <v>1.0005066666666667</v>
      </c>
      <c r="P2489" s="4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3">
        <f t="shared" si="233"/>
        <v>41025.916631944448</v>
      </c>
      <c r="T2489" s="13">
        <f t="shared" si="234"/>
        <v>41055.916631944448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9"/>
        <v>1.0669999999999999</v>
      </c>
      <c r="P2490" s="4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3">
        <f t="shared" si="233"/>
        <v>40833.466527777782</v>
      </c>
      <c r="T2490" s="13">
        <f t="shared" si="234"/>
        <v>40863.508194444446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9"/>
        <v>1.3367142857142857</v>
      </c>
      <c r="P2491" s="4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3">
        <f t="shared" si="233"/>
        <v>41373.523599537039</v>
      </c>
      <c r="T2491" s="13">
        <f t="shared" si="234"/>
        <v>41403.523599537039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9"/>
        <v>1.214</v>
      </c>
      <c r="P2492" s="4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3">
        <f t="shared" si="233"/>
        <v>41023.061064814814</v>
      </c>
      <c r="T2492" s="13">
        <f t="shared" si="234"/>
        <v>41083.061064814814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9"/>
        <v>1.032</v>
      </c>
      <c r="P2493" s="4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3">
        <f t="shared" si="233"/>
        <v>40542.672615740747</v>
      </c>
      <c r="T2493" s="13">
        <f t="shared" si="234"/>
        <v>40558.910416666666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9"/>
        <v>1.25</v>
      </c>
      <c r="P2494" s="4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3">
        <f t="shared" si="233"/>
        <v>41024.81930555556</v>
      </c>
      <c r="T2494" s="13">
        <f t="shared" si="234"/>
        <v>41076.249305555561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9"/>
        <v>1.2869999999999999</v>
      </c>
      <c r="P2495" s="4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3">
        <f t="shared" si="233"/>
        <v>41348.001620370371</v>
      </c>
      <c r="T2495" s="13">
        <f t="shared" si="234"/>
        <v>41393.001620370371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9"/>
        <v>1.0100533333333332</v>
      </c>
      <c r="P2496" s="4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3">
        <f t="shared" si="233"/>
        <v>41022.478518518517</v>
      </c>
      <c r="T2496" s="13">
        <f t="shared" si="234"/>
        <v>41052.478518518517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9"/>
        <v>1.2753666666666665</v>
      </c>
      <c r="P2497" s="4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3">
        <f t="shared" si="233"/>
        <v>41036.779803240745</v>
      </c>
      <c r="T2497" s="13">
        <f t="shared" si="234"/>
        <v>41066.779803240745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9"/>
        <v>1</v>
      </c>
      <c r="P2498" s="4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si="233"/>
        <v>41327.829768518524</v>
      </c>
      <c r="T2498" s="13">
        <f t="shared" si="234"/>
        <v>41362.788101851853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5">E2499/D2499</f>
        <v>1.127715</v>
      </c>
      <c r="P2499" s="4">
        <f t="shared" ref="P2499:P2562" si="236">IF(L2499=0, "0", E2499/L2499)</f>
        <v>80.551071428571419</v>
      </c>
      <c r="Q2499" t="str">
        <f t="shared" ref="Q2499:Q2562" si="237">LEFT(N2499, FIND("/", N2499)-1)</f>
        <v>music</v>
      </c>
      <c r="R2499" t="str">
        <f t="shared" ref="R2499:R2562" si="238">RIGHT(N2499, LEN(N2499)-FIND("/", N2499))</f>
        <v>indie rock</v>
      </c>
      <c r="S2499" s="13">
        <f t="shared" ref="S2499:S2562" si="239">(((J2499/60)/60)/24)+DATE(1970,1,1)+(-4/24)</f>
        <v>40730.712245370371</v>
      </c>
      <c r="T2499" s="13">
        <f t="shared" ref="T2499:T2562" si="240">(((I2499/60)/60)/24)+DATE(1970,1,1)+(-4/24)</f>
        <v>40760.712245370371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5"/>
        <v>1.056</v>
      </c>
      <c r="P2500" s="4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3">
        <f t="shared" si="239"/>
        <v>42017.800775462965</v>
      </c>
      <c r="T2500" s="13">
        <f t="shared" si="240"/>
        <v>42031.800775462965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5"/>
        <v>2.0262500000000001</v>
      </c>
      <c r="P2501" s="4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3">
        <f t="shared" si="239"/>
        <v>41226.481909722221</v>
      </c>
      <c r="T2501" s="13">
        <f t="shared" si="240"/>
        <v>41274.583333333336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5"/>
        <v>1.1333333333333333</v>
      </c>
      <c r="P2502" s="4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3">
        <f t="shared" si="239"/>
        <v>41053.606192129635</v>
      </c>
      <c r="T2502" s="13">
        <f t="shared" si="240"/>
        <v>41083.606192129635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5"/>
        <v>2.5545454545454545E-2</v>
      </c>
      <c r="P2503" s="4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3">
        <f t="shared" si="239"/>
        <v>42244.61</v>
      </c>
      <c r="T2503" s="13">
        <f t="shared" si="240"/>
        <v>42274.61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5"/>
        <v>7.8181818181818181E-4</v>
      </c>
      <c r="P2504" s="4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3">
        <f t="shared" si="239"/>
        <v>41858.658773148149</v>
      </c>
      <c r="T2504" s="13">
        <f t="shared" si="240"/>
        <v>41903.658773148149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5"/>
        <v>0</v>
      </c>
      <c r="P2505" s="4" t="str">
        <f t="shared" si="236"/>
        <v>0</v>
      </c>
      <c r="Q2505" t="str">
        <f t="shared" si="237"/>
        <v>food</v>
      </c>
      <c r="R2505" t="str">
        <f t="shared" si="238"/>
        <v>restaurants</v>
      </c>
      <c r="S2505" s="13">
        <f t="shared" si="239"/>
        <v>42498.732731481483</v>
      </c>
      <c r="T2505" s="13">
        <f t="shared" si="240"/>
        <v>42528.712500000001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5"/>
        <v>0</v>
      </c>
      <c r="P2506" s="4" t="str">
        <f t="shared" si="236"/>
        <v>0</v>
      </c>
      <c r="Q2506" t="str">
        <f t="shared" si="237"/>
        <v>food</v>
      </c>
      <c r="R2506" t="str">
        <f t="shared" si="238"/>
        <v>restaurants</v>
      </c>
      <c r="S2506" s="13">
        <f t="shared" si="239"/>
        <v>41927.848773148151</v>
      </c>
      <c r="T2506" s="13">
        <f t="shared" si="240"/>
        <v>41957.890439814822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5"/>
        <v>0</v>
      </c>
      <c r="P2507" s="4" t="str">
        <f t="shared" si="236"/>
        <v>0</v>
      </c>
      <c r="Q2507" t="str">
        <f t="shared" si="237"/>
        <v>food</v>
      </c>
      <c r="R2507" t="str">
        <f t="shared" si="238"/>
        <v>restaurants</v>
      </c>
      <c r="S2507" s="13">
        <f t="shared" si="239"/>
        <v>42046.889074074075</v>
      </c>
      <c r="T2507" s="13">
        <f t="shared" si="240"/>
        <v>42076.847407407411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5"/>
        <v>6.0000000000000001E-3</v>
      </c>
      <c r="P2508" s="4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9"/>
        <v>42258.130428240744</v>
      </c>
      <c r="T2508" s="13">
        <f t="shared" si="240"/>
        <v>42280.708333333336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5"/>
        <v>0</v>
      </c>
      <c r="P2509" s="4" t="str">
        <f t="shared" si="236"/>
        <v>0</v>
      </c>
      <c r="Q2509" t="str">
        <f t="shared" si="237"/>
        <v>food</v>
      </c>
      <c r="R2509" t="str">
        <f t="shared" si="238"/>
        <v>restaurants</v>
      </c>
      <c r="S2509" s="13">
        <f t="shared" si="239"/>
        <v>42104.9062962963</v>
      </c>
      <c r="T2509" s="13">
        <f t="shared" si="240"/>
        <v>42134.9062962963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5"/>
        <v>0</v>
      </c>
      <c r="P2510" s="4" t="str">
        <f t="shared" si="236"/>
        <v>0</v>
      </c>
      <c r="Q2510" t="str">
        <f t="shared" si="237"/>
        <v>food</v>
      </c>
      <c r="R2510" t="str">
        <f t="shared" si="238"/>
        <v>restaurants</v>
      </c>
      <c r="S2510" s="13">
        <f t="shared" si="239"/>
        <v>41835.785115740742</v>
      </c>
      <c r="T2510" s="13">
        <f t="shared" si="240"/>
        <v>41865.785115740742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5"/>
        <v>1.0526315789473684E-2</v>
      </c>
      <c r="P2511" s="4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3">
        <f t="shared" si="239"/>
        <v>42058.642928240741</v>
      </c>
      <c r="T2511" s="13">
        <f t="shared" si="240"/>
        <v>42114.601261574076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5"/>
        <v>1.5E-3</v>
      </c>
      <c r="P2512" s="4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3">
        <f t="shared" si="239"/>
        <v>42078.830694444441</v>
      </c>
      <c r="T2512" s="13">
        <f t="shared" si="240"/>
        <v>42138.830694444441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5"/>
        <v>0</v>
      </c>
      <c r="P2513" s="4" t="str">
        <f t="shared" si="236"/>
        <v>0</v>
      </c>
      <c r="Q2513" t="str">
        <f t="shared" si="237"/>
        <v>food</v>
      </c>
      <c r="R2513" t="str">
        <f t="shared" si="238"/>
        <v>restaurants</v>
      </c>
      <c r="S2513" s="13">
        <f t="shared" si="239"/>
        <v>42371.280243055553</v>
      </c>
      <c r="T2513" s="13">
        <f t="shared" si="240"/>
        <v>42401.280243055553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5"/>
        <v>0</v>
      </c>
      <c r="P2514" s="4" t="str">
        <f t="shared" si="236"/>
        <v>0</v>
      </c>
      <c r="Q2514" t="str">
        <f t="shared" si="237"/>
        <v>food</v>
      </c>
      <c r="R2514" t="str">
        <f t="shared" si="238"/>
        <v>restaurants</v>
      </c>
      <c r="S2514" s="13">
        <f t="shared" si="239"/>
        <v>41971.710196759261</v>
      </c>
      <c r="T2514" s="13">
        <f t="shared" si="240"/>
        <v>41986.710196759261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5"/>
        <v>0</v>
      </c>
      <c r="P2515" s="4" t="str">
        <f t="shared" si="236"/>
        <v>0</v>
      </c>
      <c r="Q2515" t="str">
        <f t="shared" si="237"/>
        <v>food</v>
      </c>
      <c r="R2515" t="str">
        <f t="shared" si="238"/>
        <v>restaurants</v>
      </c>
      <c r="S2515" s="13">
        <f t="shared" si="239"/>
        <v>42731.840150462966</v>
      </c>
      <c r="T2515" s="13">
        <f t="shared" si="240"/>
        <v>42791.840150462966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5"/>
        <v>1.7500000000000002E-2</v>
      </c>
      <c r="P2516" s="4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3">
        <f t="shared" si="239"/>
        <v>41854.223113425927</v>
      </c>
      <c r="T2516" s="13">
        <f t="shared" si="240"/>
        <v>41871.223113425927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5"/>
        <v>0.186</v>
      </c>
      <c r="P2517" s="4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3">
        <f t="shared" si="239"/>
        <v>42027.673067129632</v>
      </c>
      <c r="T2517" s="13">
        <f t="shared" si="240"/>
        <v>42057.673067129632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5"/>
        <v>0</v>
      </c>
      <c r="P2518" s="4" t="str">
        <f t="shared" si="236"/>
        <v>0</v>
      </c>
      <c r="Q2518" t="str">
        <f t="shared" si="237"/>
        <v>food</v>
      </c>
      <c r="R2518" t="str">
        <f t="shared" si="238"/>
        <v>restaurants</v>
      </c>
      <c r="S2518" s="13">
        <f t="shared" si="239"/>
        <v>41942.486712962964</v>
      </c>
      <c r="T2518" s="13">
        <f t="shared" si="240"/>
        <v>41972.528379629635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5"/>
        <v>9.8166666666666666E-2</v>
      </c>
      <c r="P2519" s="4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3">
        <f t="shared" si="239"/>
        <v>42052.635763888895</v>
      </c>
      <c r="T2519" s="13">
        <f t="shared" si="240"/>
        <v>42082.594097222223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5"/>
        <v>0</v>
      </c>
      <c r="P2520" s="4" t="str">
        <f t="shared" si="236"/>
        <v>0</v>
      </c>
      <c r="Q2520" t="str">
        <f t="shared" si="237"/>
        <v>food</v>
      </c>
      <c r="R2520" t="str">
        <f t="shared" si="238"/>
        <v>restaurants</v>
      </c>
      <c r="S2520" s="13">
        <f t="shared" si="239"/>
        <v>41926.514212962968</v>
      </c>
      <c r="T2520" s="13">
        <f t="shared" si="240"/>
        <v>41956.555879629632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5"/>
        <v>4.3333333333333331E-4</v>
      </c>
      <c r="P2521" s="4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3">
        <f t="shared" si="239"/>
        <v>41808.988472222227</v>
      </c>
      <c r="T2521" s="13">
        <f t="shared" si="240"/>
        <v>41838.988472222227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5"/>
        <v>0</v>
      </c>
      <c r="P2522" s="4" t="str">
        <f t="shared" si="236"/>
        <v>0</v>
      </c>
      <c r="Q2522" t="str">
        <f t="shared" si="237"/>
        <v>food</v>
      </c>
      <c r="R2522" t="str">
        <f t="shared" si="238"/>
        <v>restaurants</v>
      </c>
      <c r="S2522" s="13">
        <f t="shared" si="239"/>
        <v>42612.433854166673</v>
      </c>
      <c r="T2522" s="13">
        <f t="shared" si="240"/>
        <v>42658.63958333333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5"/>
        <v>1.0948792000000001</v>
      </c>
      <c r="P2523" s="4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3">
        <f t="shared" si="239"/>
        <v>42269.801168981481</v>
      </c>
      <c r="T2523" s="13">
        <f t="shared" si="240"/>
        <v>42290.801168981481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5"/>
        <v>1</v>
      </c>
      <c r="P2524" s="4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3">
        <f t="shared" si="239"/>
        <v>42460.406944444447</v>
      </c>
      <c r="T2524" s="13">
        <f t="shared" si="240"/>
        <v>42482.452777777777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5"/>
        <v>1.5644444444444445</v>
      </c>
      <c r="P2525" s="4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3">
        <f t="shared" si="239"/>
        <v>41930.808935185189</v>
      </c>
      <c r="T2525" s="13">
        <f t="shared" si="240"/>
        <v>41960.85060185186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5"/>
        <v>1.016</v>
      </c>
      <c r="P2526" s="4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3">
        <f t="shared" si="239"/>
        <v>41961.640706018523</v>
      </c>
      <c r="T2526" s="13">
        <f t="shared" si="240"/>
        <v>41994.020833333336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5"/>
        <v>1.00325</v>
      </c>
      <c r="P2527" s="4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3">
        <f t="shared" si="239"/>
        <v>41058.677905092598</v>
      </c>
      <c r="T2527" s="13">
        <f t="shared" si="240"/>
        <v>41088.677905092598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5"/>
        <v>1.1294999999999999</v>
      </c>
      <c r="P2528" s="4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3">
        <f t="shared" si="239"/>
        <v>41952.924467592595</v>
      </c>
      <c r="T2528" s="13">
        <f t="shared" si="240"/>
        <v>41981.040972222225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5"/>
        <v>1.02125</v>
      </c>
      <c r="P2529" s="4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3">
        <f t="shared" si="239"/>
        <v>41546.584386574075</v>
      </c>
      <c r="T2529" s="13">
        <f t="shared" si="240"/>
        <v>41564.999305555561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5"/>
        <v>1.0724974999999999</v>
      </c>
      <c r="P2530" s="4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3">
        <f t="shared" si="239"/>
        <v>42217.667858796303</v>
      </c>
      <c r="T2530" s="13">
        <f t="shared" si="240"/>
        <v>42236.291666666664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5"/>
        <v>1.0428333333333333</v>
      </c>
      <c r="P2531" s="4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3">
        <f t="shared" si="239"/>
        <v>40947.9140625</v>
      </c>
      <c r="T2531" s="13">
        <f t="shared" si="240"/>
        <v>40992.872395833336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5"/>
        <v>1</v>
      </c>
      <c r="P2532" s="4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3">
        <f t="shared" si="239"/>
        <v>42081.697974537041</v>
      </c>
      <c r="T2532" s="13">
        <f t="shared" si="240"/>
        <v>42114.034722222226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5"/>
        <v>1.004</v>
      </c>
      <c r="P2533" s="4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3">
        <f t="shared" si="239"/>
        <v>42208.513356481482</v>
      </c>
      <c r="T2533" s="13">
        <f t="shared" si="240"/>
        <v>42230.999305555561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5"/>
        <v>1.26125</v>
      </c>
      <c r="P2534" s="4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3">
        <f t="shared" si="239"/>
        <v>41107.682476851856</v>
      </c>
      <c r="T2534" s="13">
        <f t="shared" si="240"/>
        <v>41137.682476851856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5"/>
        <v>1.1066666666666667</v>
      </c>
      <c r="P2535" s="4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3">
        <f t="shared" si="239"/>
        <v>41304.58461805556</v>
      </c>
      <c r="T2535" s="13">
        <f t="shared" si="240"/>
        <v>41334.584120370375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5"/>
        <v>1.05</v>
      </c>
      <c r="P2536" s="4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9"/>
        <v>40127.53370370371</v>
      </c>
      <c r="T2536" s="13">
        <f t="shared" si="240"/>
        <v>40179.083333333336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5"/>
        <v>1.03775</v>
      </c>
      <c r="P2537" s="4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3">
        <f t="shared" si="239"/>
        <v>41943.62436342593</v>
      </c>
      <c r="T2537" s="13">
        <f t="shared" si="240"/>
        <v>41974.666030092594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5"/>
        <v>1.1599999999999999</v>
      </c>
      <c r="P2538" s="4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3">
        <f t="shared" si="239"/>
        <v>41463.939421296302</v>
      </c>
      <c r="T2538" s="13">
        <f t="shared" si="240"/>
        <v>41484.939421296302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5"/>
        <v>1.1000000000000001</v>
      </c>
      <c r="P2539" s="4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9"/>
        <v>40696.482118055559</v>
      </c>
      <c r="T2539" s="13">
        <f t="shared" si="240"/>
        <v>40756.482118055559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5"/>
        <v>1.130176111111111</v>
      </c>
      <c r="P2540" s="4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3">
        <f t="shared" si="239"/>
        <v>41298.343298611115</v>
      </c>
      <c r="T2540" s="13">
        <f t="shared" si="240"/>
        <v>41329.040972222225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5"/>
        <v>1.0024999999999999</v>
      </c>
      <c r="P2541" s="4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3">
        <f t="shared" si="239"/>
        <v>41977.735555555562</v>
      </c>
      <c r="T2541" s="13">
        <f t="shared" si="240"/>
        <v>42037.735555555562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5"/>
        <v>1.034</v>
      </c>
      <c r="P2542" s="4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3">
        <f t="shared" si="239"/>
        <v>40785.508344907408</v>
      </c>
      <c r="T2542" s="13">
        <f t="shared" si="240"/>
        <v>40845.508344907408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5"/>
        <v>1.0702857142857143</v>
      </c>
      <c r="P2543" s="4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3">
        <f t="shared" si="239"/>
        <v>41483.28261574074</v>
      </c>
      <c r="T2543" s="13">
        <f t="shared" si="240"/>
        <v>41543.28261574074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5"/>
        <v>1.0357142857142858</v>
      </c>
      <c r="P2544" s="4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3">
        <f t="shared" si="239"/>
        <v>41509.259918981486</v>
      </c>
      <c r="T2544" s="13">
        <f t="shared" si="240"/>
        <v>41547.999305555561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5"/>
        <v>1.5640000000000001</v>
      </c>
      <c r="P2545" s="4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3">
        <f t="shared" si="239"/>
        <v>40513.940949074073</v>
      </c>
      <c r="T2545" s="13">
        <f t="shared" si="240"/>
        <v>40544.958333333336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5"/>
        <v>1.0082</v>
      </c>
      <c r="P2546" s="4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3">
        <f t="shared" si="239"/>
        <v>41068.353807870371</v>
      </c>
      <c r="T2546" s="13">
        <f t="shared" si="240"/>
        <v>41098.353807870371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5"/>
        <v>1.9530000000000001</v>
      </c>
      <c r="P2547" s="4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3">
        <f t="shared" si="239"/>
        <v>42026.971504629626</v>
      </c>
      <c r="T2547" s="13">
        <f t="shared" si="240"/>
        <v>42061.854166666664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5"/>
        <v>1.1171428571428572</v>
      </c>
      <c r="P2548" s="4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3">
        <f t="shared" si="239"/>
        <v>41524.691886574074</v>
      </c>
      <c r="T2548" s="13">
        <f t="shared" si="240"/>
        <v>41552.041666666672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5"/>
        <v>1.1985454545454546</v>
      </c>
      <c r="P2549" s="4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3">
        <f t="shared" si="239"/>
        <v>40973.606516203705</v>
      </c>
      <c r="T2549" s="13">
        <f t="shared" si="240"/>
        <v>41003.564849537041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5"/>
        <v>1.0185</v>
      </c>
      <c r="P2550" s="4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3">
        <f t="shared" si="239"/>
        <v>42618.458761574082</v>
      </c>
      <c r="T2550" s="13">
        <f t="shared" si="240"/>
        <v>42643.018750000003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5"/>
        <v>1.0280254777070064</v>
      </c>
      <c r="P2551" s="4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3">
        <f t="shared" si="239"/>
        <v>41390.591087962966</v>
      </c>
      <c r="T2551" s="13">
        <f t="shared" si="240"/>
        <v>41425.541666666672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5"/>
        <v>1.0084615384615385</v>
      </c>
      <c r="P2552" s="4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3">
        <f t="shared" si="239"/>
        <v>42228.467662037037</v>
      </c>
      <c r="T2552" s="13">
        <f t="shared" si="240"/>
        <v>42284.999305555561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5"/>
        <v>1.0273469387755103</v>
      </c>
      <c r="P2553" s="4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3">
        <f t="shared" si="239"/>
        <v>40961.085474537038</v>
      </c>
      <c r="T2553" s="13">
        <f t="shared" si="240"/>
        <v>40989.700000000004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5"/>
        <v>1.0649999999999999</v>
      </c>
      <c r="P2554" s="4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3">
        <f t="shared" si="239"/>
        <v>42769.64329861111</v>
      </c>
      <c r="T2554" s="13">
        <f t="shared" si="240"/>
        <v>42799.64329861111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5"/>
        <v>1.5553333333333332</v>
      </c>
      <c r="P2555" s="4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3">
        <f t="shared" si="239"/>
        <v>41113.032488425932</v>
      </c>
      <c r="T2555" s="13">
        <f t="shared" si="240"/>
        <v>41173.032488425932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5"/>
        <v>1.228</v>
      </c>
      <c r="P2556" s="4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3">
        <f t="shared" si="239"/>
        <v>42124.911608796298</v>
      </c>
      <c r="T2556" s="13">
        <f t="shared" si="240"/>
        <v>42155.999305555561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5"/>
        <v>1.0734999999999999</v>
      </c>
      <c r="P2557" s="4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3">
        <f t="shared" si="239"/>
        <v>41026.488344907411</v>
      </c>
      <c r="T2557" s="13">
        <f t="shared" si="240"/>
        <v>41057.488344907411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5"/>
        <v>1.0550335570469798</v>
      </c>
      <c r="P2558" s="4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3">
        <f t="shared" si="239"/>
        <v>41222.824733796297</v>
      </c>
      <c r="T2558" s="13">
        <f t="shared" si="240"/>
        <v>41267.824733796297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5"/>
        <v>1.1844444444444444</v>
      </c>
      <c r="P2559" s="4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3">
        <f t="shared" si="239"/>
        <v>41744.578541666669</v>
      </c>
      <c r="T2559" s="13">
        <f t="shared" si="240"/>
        <v>41774.578541666669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5"/>
        <v>1.0888</v>
      </c>
      <c r="P2560" s="4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3">
        <f t="shared" si="239"/>
        <v>42093.69335648149</v>
      </c>
      <c r="T2560" s="13">
        <f t="shared" si="240"/>
        <v>42125.415972222225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5"/>
        <v>1.1125</v>
      </c>
      <c r="P2561" s="4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3">
        <f t="shared" si="239"/>
        <v>40829.706990740742</v>
      </c>
      <c r="T2561" s="13">
        <f t="shared" si="240"/>
        <v>40862.650694444448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5"/>
        <v>1.0009999999999999</v>
      </c>
      <c r="P2562" s="4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si="239"/>
        <v>42039.784421296303</v>
      </c>
      <c r="T2562" s="13">
        <f t="shared" si="240"/>
        <v>42069.784421296303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1">E2563/D2563</f>
        <v>0</v>
      </c>
      <c r="P2563" s="4" t="str">
        <f t="shared" ref="P2563:P2626" si="242">IF(L2563=0, "0", E2563/L2563)</f>
        <v>0</v>
      </c>
      <c r="Q2563" t="str">
        <f t="shared" ref="Q2563:Q2626" si="243">LEFT(N2563, FIND("/", N2563)-1)</f>
        <v>food</v>
      </c>
      <c r="R2563" t="str">
        <f t="shared" ref="R2563:R2626" si="244">RIGHT(N2563, LEN(N2563)-FIND("/", N2563))</f>
        <v>food trucks</v>
      </c>
      <c r="S2563" s="13">
        <f t="shared" ref="S2563:S2626" si="245">(((J2563/60)/60)/24)+DATE(1970,1,1)+(-4/24)</f>
        <v>42260.36214120371</v>
      </c>
      <c r="T2563" s="13">
        <f t="shared" ref="T2563:T2626" si="246">(((I2563/60)/60)/24)+DATE(1970,1,1)+(-4/24)</f>
        <v>42290.36214120371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1"/>
        <v>7.4999999999999997E-3</v>
      </c>
      <c r="P2564" s="4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si="245"/>
        <v>42594.358090277783</v>
      </c>
      <c r="T2564" s="13">
        <f t="shared" si="246"/>
        <v>42654.358090277783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1"/>
        <v>0</v>
      </c>
      <c r="P2565" s="4" t="str">
        <f t="shared" si="242"/>
        <v>0</v>
      </c>
      <c r="Q2565" t="str">
        <f t="shared" si="243"/>
        <v>food</v>
      </c>
      <c r="R2565" t="str">
        <f t="shared" si="244"/>
        <v>food trucks</v>
      </c>
      <c r="S2565" s="13">
        <f t="shared" si="245"/>
        <v>42154.972812500004</v>
      </c>
      <c r="T2565" s="13">
        <f t="shared" si="246"/>
        <v>42214.972812500004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1"/>
        <v>0</v>
      </c>
      <c r="P2566" s="4" t="str">
        <f t="shared" si="242"/>
        <v>0</v>
      </c>
      <c r="Q2566" t="str">
        <f t="shared" si="243"/>
        <v>food</v>
      </c>
      <c r="R2566" t="str">
        <f t="shared" si="244"/>
        <v>food trucks</v>
      </c>
      <c r="S2566" s="13">
        <f t="shared" si="245"/>
        <v>41821.873831018522</v>
      </c>
      <c r="T2566" s="13">
        <f t="shared" si="246"/>
        <v>41851.873831018522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1"/>
        <v>0.01</v>
      </c>
      <c r="P2567" s="4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5"/>
        <v>42440.483668981484</v>
      </c>
      <c r="T2567" s="13">
        <f t="shared" si="246"/>
        <v>42499.701388888891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1"/>
        <v>0</v>
      </c>
      <c r="P2568" s="4" t="str">
        <f t="shared" si="242"/>
        <v>0</v>
      </c>
      <c r="Q2568" t="str">
        <f t="shared" si="243"/>
        <v>food</v>
      </c>
      <c r="R2568" t="str">
        <f t="shared" si="244"/>
        <v>food trucks</v>
      </c>
      <c r="S2568" s="13">
        <f t="shared" si="245"/>
        <v>41842.814212962963</v>
      </c>
      <c r="T2568" s="13">
        <f t="shared" si="246"/>
        <v>41872.814212962963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1"/>
        <v>2.6666666666666666E-3</v>
      </c>
      <c r="P2569" s="4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5"/>
        <v>42087.712245370371</v>
      </c>
      <c r="T2569" s="13">
        <f t="shared" si="246"/>
        <v>42117.712245370371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1"/>
        <v>5.0000000000000001E-3</v>
      </c>
      <c r="P2570" s="4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5"/>
        <v>42584.499930555561</v>
      </c>
      <c r="T2570" s="13">
        <f t="shared" si="246"/>
        <v>42614.499930555561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1"/>
        <v>2.2307692307692306E-2</v>
      </c>
      <c r="P2571" s="4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3">
        <f t="shared" si="245"/>
        <v>42233.938796296301</v>
      </c>
      <c r="T2571" s="13">
        <f t="shared" si="246"/>
        <v>42263.938796296301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1"/>
        <v>8.4285714285714294E-3</v>
      </c>
      <c r="P2572" s="4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3">
        <f t="shared" si="245"/>
        <v>42744.736516203709</v>
      </c>
      <c r="T2572" s="13">
        <f t="shared" si="246"/>
        <v>42774.736516203709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1"/>
        <v>2.5000000000000001E-3</v>
      </c>
      <c r="P2573" s="4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3">
        <f t="shared" si="245"/>
        <v>42449.17501157408</v>
      </c>
      <c r="T2573" s="13">
        <f t="shared" si="246"/>
        <v>42509.17501157408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1"/>
        <v>0</v>
      </c>
      <c r="P2574" s="4" t="str">
        <f t="shared" si="242"/>
        <v>0</v>
      </c>
      <c r="Q2574" t="str">
        <f t="shared" si="243"/>
        <v>food</v>
      </c>
      <c r="R2574" t="str">
        <f t="shared" si="244"/>
        <v>food trucks</v>
      </c>
      <c r="S2574" s="13">
        <f t="shared" si="245"/>
        <v>42076.952743055554</v>
      </c>
      <c r="T2574" s="13">
        <f t="shared" si="246"/>
        <v>42106.952743055554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1"/>
        <v>0</v>
      </c>
      <c r="P2575" s="4" t="str">
        <f t="shared" si="242"/>
        <v>0</v>
      </c>
      <c r="Q2575" t="str">
        <f t="shared" si="243"/>
        <v>food</v>
      </c>
      <c r="R2575" t="str">
        <f t="shared" si="244"/>
        <v>food trucks</v>
      </c>
      <c r="S2575" s="13">
        <f t="shared" si="245"/>
        <v>41829.425335648149</v>
      </c>
      <c r="T2575" s="13">
        <f t="shared" si="246"/>
        <v>41874.425335648149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1"/>
        <v>0</v>
      </c>
      <c r="P2576" s="4" t="str">
        <f t="shared" si="242"/>
        <v>0</v>
      </c>
      <c r="Q2576" t="str">
        <f t="shared" si="243"/>
        <v>food</v>
      </c>
      <c r="R2576" t="str">
        <f t="shared" si="244"/>
        <v>food trucks</v>
      </c>
      <c r="S2576" s="13">
        <f t="shared" si="245"/>
        <v>42487.659085648149</v>
      </c>
      <c r="T2576" s="13">
        <f t="shared" si="246"/>
        <v>42508.659085648149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1"/>
        <v>0</v>
      </c>
      <c r="P2577" s="4" t="str">
        <f t="shared" si="242"/>
        <v>0</v>
      </c>
      <c r="Q2577" t="str">
        <f t="shared" si="243"/>
        <v>food</v>
      </c>
      <c r="R2577" t="str">
        <f t="shared" si="244"/>
        <v>food trucks</v>
      </c>
      <c r="S2577" s="13">
        <f t="shared" si="245"/>
        <v>41985.942060185182</v>
      </c>
      <c r="T2577" s="13">
        <f t="shared" si="246"/>
        <v>42015.942060185182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1"/>
        <v>0</v>
      </c>
      <c r="P2578" s="4" t="str">
        <f t="shared" si="242"/>
        <v>0</v>
      </c>
      <c r="Q2578" t="str">
        <f t="shared" si="243"/>
        <v>food</v>
      </c>
      <c r="R2578" t="str">
        <f t="shared" si="244"/>
        <v>food trucks</v>
      </c>
      <c r="S2578" s="13">
        <f t="shared" si="245"/>
        <v>42059.843136574076</v>
      </c>
      <c r="T2578" s="13">
        <f t="shared" si="246"/>
        <v>42104.801469907405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1"/>
        <v>0</v>
      </c>
      <c r="P2579" s="4" t="str">
        <f t="shared" si="242"/>
        <v>0</v>
      </c>
      <c r="Q2579" t="str">
        <f t="shared" si="243"/>
        <v>food</v>
      </c>
      <c r="R2579" t="str">
        <f t="shared" si="244"/>
        <v>food trucks</v>
      </c>
      <c r="S2579" s="13">
        <f t="shared" si="245"/>
        <v>41830.653900462967</v>
      </c>
      <c r="T2579" s="13">
        <f t="shared" si="246"/>
        <v>41855.653900462967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1"/>
        <v>0</v>
      </c>
      <c r="P2580" s="4" t="str">
        <f t="shared" si="242"/>
        <v>0</v>
      </c>
      <c r="Q2580" t="str">
        <f t="shared" si="243"/>
        <v>food</v>
      </c>
      <c r="R2580" t="str">
        <f t="shared" si="244"/>
        <v>food trucks</v>
      </c>
      <c r="S2580" s="13">
        <f t="shared" si="245"/>
        <v>42237.856238425935</v>
      </c>
      <c r="T2580" s="13">
        <f t="shared" si="246"/>
        <v>42286.541666666664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1"/>
        <v>1.3849999999999999E-3</v>
      </c>
      <c r="P2581" s="4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3">
        <f t="shared" si="245"/>
        <v>41837.663229166668</v>
      </c>
      <c r="T2581" s="13">
        <f t="shared" si="246"/>
        <v>41897.663229166668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1"/>
        <v>6.0000000000000001E-3</v>
      </c>
      <c r="P2582" s="4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3">
        <f t="shared" si="245"/>
        <v>42110.159756944449</v>
      </c>
      <c r="T2582" s="13">
        <f t="shared" si="246"/>
        <v>42139.958333333336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1"/>
        <v>0.106</v>
      </c>
      <c r="P2583" s="4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3">
        <f t="shared" si="245"/>
        <v>42294.461782407408</v>
      </c>
      <c r="T2583" s="13">
        <f t="shared" si="246"/>
        <v>42324.503449074073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1"/>
        <v>1.1111111111111112E-5</v>
      </c>
      <c r="P2584" s="4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5"/>
        <v>42642.822152777779</v>
      </c>
      <c r="T2584" s="13">
        <f t="shared" si="246"/>
        <v>42672.822152777779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1"/>
        <v>5.0000000000000001E-3</v>
      </c>
      <c r="P2585" s="4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5"/>
        <v>42019.602777777785</v>
      </c>
      <c r="T2585" s="13">
        <f t="shared" si="246"/>
        <v>42079.561111111114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1"/>
        <v>0</v>
      </c>
      <c r="P2586" s="4" t="str">
        <f t="shared" si="242"/>
        <v>0</v>
      </c>
      <c r="Q2586" t="str">
        <f t="shared" si="243"/>
        <v>food</v>
      </c>
      <c r="R2586" t="str">
        <f t="shared" si="244"/>
        <v>food trucks</v>
      </c>
      <c r="S2586" s="13">
        <f t="shared" si="245"/>
        <v>42140.006585648152</v>
      </c>
      <c r="T2586" s="13">
        <f t="shared" si="246"/>
        <v>42170.006585648152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1"/>
        <v>1.6666666666666668E-3</v>
      </c>
      <c r="P2587" s="4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5"/>
        <v>41795.796666666669</v>
      </c>
      <c r="T2587" s="13">
        <f t="shared" si="246"/>
        <v>41825.796666666669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1"/>
        <v>1.6666666666666668E-3</v>
      </c>
      <c r="P2588" s="4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5"/>
        <v>42333.163611111115</v>
      </c>
      <c r="T2588" s="13">
        <f t="shared" si="246"/>
        <v>42363.163611111115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1"/>
        <v>2.4340000000000001E-2</v>
      </c>
      <c r="P2589" s="4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3">
        <f t="shared" si="245"/>
        <v>42338.508715277778</v>
      </c>
      <c r="T2589" s="13">
        <f t="shared" si="246"/>
        <v>42368.508715277778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1"/>
        <v>3.8833333333333331E-2</v>
      </c>
      <c r="P2590" s="4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3">
        <f t="shared" si="245"/>
        <v>42042.509560185186</v>
      </c>
      <c r="T2590" s="13">
        <f t="shared" si="246"/>
        <v>42094.384722222225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1"/>
        <v>1E-4</v>
      </c>
      <c r="P2591" s="4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5"/>
        <v>42422.369525462964</v>
      </c>
      <c r="T2591" s="13">
        <f t="shared" si="246"/>
        <v>42452.3278587963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1"/>
        <v>0</v>
      </c>
      <c r="P2592" s="4" t="str">
        <f t="shared" si="242"/>
        <v>0</v>
      </c>
      <c r="Q2592" t="str">
        <f t="shared" si="243"/>
        <v>food</v>
      </c>
      <c r="R2592" t="str">
        <f t="shared" si="244"/>
        <v>food trucks</v>
      </c>
      <c r="S2592" s="13">
        <f t="shared" si="245"/>
        <v>42388.422418981485</v>
      </c>
      <c r="T2592" s="13">
        <f t="shared" si="246"/>
        <v>42395.422418981485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1"/>
        <v>1.7333333333333333E-2</v>
      </c>
      <c r="P2593" s="4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5"/>
        <v>42382.739861111113</v>
      </c>
      <c r="T2593" s="13">
        <f t="shared" si="246"/>
        <v>42442.698194444449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1"/>
        <v>1.6666666666666668E-3</v>
      </c>
      <c r="P2594" s="4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5"/>
        <v>41887.634502314817</v>
      </c>
      <c r="T2594" s="13">
        <f t="shared" si="246"/>
        <v>41917.634502314817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1"/>
        <v>0</v>
      </c>
      <c r="P2595" s="4" t="str">
        <f t="shared" si="242"/>
        <v>0</v>
      </c>
      <c r="Q2595" t="str">
        <f t="shared" si="243"/>
        <v>food</v>
      </c>
      <c r="R2595" t="str">
        <f t="shared" si="244"/>
        <v>food trucks</v>
      </c>
      <c r="S2595" s="13">
        <f t="shared" si="245"/>
        <v>42089.678541666675</v>
      </c>
      <c r="T2595" s="13">
        <f t="shared" si="246"/>
        <v>42119.678541666675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1"/>
        <v>1.2500000000000001E-5</v>
      </c>
      <c r="P2596" s="4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5"/>
        <v>41828.801250000004</v>
      </c>
      <c r="T2596" s="13">
        <f t="shared" si="246"/>
        <v>41858.801250000004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1"/>
        <v>0.12166666666666667</v>
      </c>
      <c r="P2597" s="4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3">
        <f t="shared" si="245"/>
        <v>42760.077546296299</v>
      </c>
      <c r="T2597" s="13">
        <f t="shared" si="246"/>
        <v>42790.077546296299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1"/>
        <v>0.23588571428571428</v>
      </c>
      <c r="P2598" s="4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3">
        <f t="shared" si="245"/>
        <v>41828.497789351852</v>
      </c>
      <c r="T2598" s="13">
        <f t="shared" si="246"/>
        <v>41858.497789351852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1"/>
        <v>5.6666666666666664E-2</v>
      </c>
      <c r="P2599" s="4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3">
        <f t="shared" si="245"/>
        <v>42510.17496527778</v>
      </c>
      <c r="T2599" s="13">
        <f t="shared" si="246"/>
        <v>42540.17496527778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1"/>
        <v>0.39</v>
      </c>
      <c r="P2600" s="4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3">
        <f t="shared" si="245"/>
        <v>42240.673622685186</v>
      </c>
      <c r="T2600" s="13">
        <f t="shared" si="246"/>
        <v>42270.673622685186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1"/>
        <v>9.9546510341776348E-3</v>
      </c>
      <c r="P2601" s="4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5"/>
        <v>41809.58734953704</v>
      </c>
      <c r="T2601" s="13">
        <f t="shared" si="246"/>
        <v>41854.58734953704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1"/>
        <v>6.9320000000000007E-2</v>
      </c>
      <c r="P2602" s="4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3">
        <f t="shared" si="245"/>
        <v>42394.733796296299</v>
      </c>
      <c r="T2602" s="13">
        <f t="shared" si="246"/>
        <v>42454.692129629628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1"/>
        <v>6.6139999999999999</v>
      </c>
      <c r="P2603" s="4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3">
        <f t="shared" si="245"/>
        <v>41150.735520833332</v>
      </c>
      <c r="T2603" s="13">
        <f t="shared" si="246"/>
        <v>41164.999305555561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1"/>
        <v>3.2609166666666667</v>
      </c>
      <c r="P2604" s="4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3">
        <f t="shared" si="245"/>
        <v>41915.580648148149</v>
      </c>
      <c r="T2604" s="13">
        <f t="shared" si="246"/>
        <v>41955.722222222226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1"/>
        <v>1.0148571428571429</v>
      </c>
      <c r="P2605" s="4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3">
        <f t="shared" si="245"/>
        <v>41617.745995370373</v>
      </c>
      <c r="T2605" s="13">
        <f t="shared" si="246"/>
        <v>41631.745995370373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1"/>
        <v>1.0421799999999999</v>
      </c>
      <c r="P2606" s="4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3">
        <f t="shared" si="245"/>
        <v>40997.884525462963</v>
      </c>
      <c r="T2606" s="13">
        <f t="shared" si="246"/>
        <v>41027.884525462963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1"/>
        <v>1.0742157000000001</v>
      </c>
      <c r="P2607" s="4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3">
        <f t="shared" si="245"/>
        <v>42508.374884259261</v>
      </c>
      <c r="T2607" s="13">
        <f t="shared" si="246"/>
        <v>42538.374884259261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1"/>
        <v>1.1005454545454545</v>
      </c>
      <c r="P2608" s="4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3">
        <f t="shared" si="245"/>
        <v>41726.546087962968</v>
      </c>
      <c r="T2608" s="13">
        <f t="shared" si="246"/>
        <v>41758.546087962968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1"/>
        <v>4.077</v>
      </c>
      <c r="P2609" s="4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3">
        <f t="shared" si="245"/>
        <v>42184.708009259259</v>
      </c>
      <c r="T2609" s="13">
        <f t="shared" si="246"/>
        <v>42227.916666666664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1"/>
        <v>2.2392500000000002</v>
      </c>
      <c r="P2610" s="4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3">
        <f t="shared" si="245"/>
        <v>42767.635046296295</v>
      </c>
      <c r="T2610" s="13">
        <f t="shared" si="246"/>
        <v>42808.833333333336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1"/>
        <v>3.038011142857143</v>
      </c>
      <c r="P2611" s="4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3">
        <f t="shared" si="245"/>
        <v>41075.071192129632</v>
      </c>
      <c r="T2611" s="13">
        <f t="shared" si="246"/>
        <v>41105.071192129632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1"/>
        <v>1.4132510432681749</v>
      </c>
      <c r="P2612" s="4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3">
        <f t="shared" si="245"/>
        <v>42564.714409722226</v>
      </c>
      <c r="T2612" s="13">
        <f t="shared" si="246"/>
        <v>42604.124305555561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1"/>
        <v>27.906363636363636</v>
      </c>
      <c r="P2613" s="4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3">
        <f t="shared" si="245"/>
        <v>42704.16914351852</v>
      </c>
      <c r="T2613" s="13">
        <f t="shared" si="246"/>
        <v>42737.790972222225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1"/>
        <v>1.7176130000000001</v>
      </c>
      <c r="P2614" s="4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3">
        <f t="shared" si="245"/>
        <v>41981.976504629631</v>
      </c>
      <c r="T2614" s="13">
        <f t="shared" si="246"/>
        <v>42012.976504629631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1"/>
        <v>1.0101333333333333</v>
      </c>
      <c r="P2615" s="4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3">
        <f t="shared" si="245"/>
        <v>41143.651550925926</v>
      </c>
      <c r="T2615" s="13">
        <f t="shared" si="246"/>
        <v>41173.651550925926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1"/>
        <v>1.02</v>
      </c>
      <c r="P2616" s="4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3">
        <f t="shared" si="245"/>
        <v>41730.541805555556</v>
      </c>
      <c r="T2616" s="13">
        <f t="shared" si="246"/>
        <v>41759.041666666672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1"/>
        <v>1.6976511744127936</v>
      </c>
      <c r="P2617" s="4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3">
        <f t="shared" si="245"/>
        <v>42453.330601851856</v>
      </c>
      <c r="T2617" s="13">
        <f t="shared" si="246"/>
        <v>42490.333333333336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1"/>
        <v>1.14534</v>
      </c>
      <c r="P2618" s="4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3">
        <f t="shared" si="245"/>
        <v>42211.827881944446</v>
      </c>
      <c r="T2618" s="13">
        <f t="shared" si="246"/>
        <v>42241.827881944446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1"/>
        <v>8.7759999999999998</v>
      </c>
      <c r="P2619" s="4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3">
        <f t="shared" si="245"/>
        <v>41902.707766203705</v>
      </c>
      <c r="T2619" s="13">
        <f t="shared" si="246"/>
        <v>41932.707766203705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1"/>
        <v>1.0538666666666667</v>
      </c>
      <c r="P2620" s="4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3">
        <f t="shared" si="245"/>
        <v>42279.625706018523</v>
      </c>
      <c r="T2620" s="13">
        <f t="shared" si="246"/>
        <v>42339.667372685188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1"/>
        <v>1.8839999999999999</v>
      </c>
      <c r="P2621" s="4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3">
        <f t="shared" si="245"/>
        <v>42273.717638888891</v>
      </c>
      <c r="T2621" s="13">
        <f t="shared" si="246"/>
        <v>42300.291666666664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1"/>
        <v>1.436523076923077</v>
      </c>
      <c r="P2622" s="4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3">
        <f t="shared" si="245"/>
        <v>42251.000486111116</v>
      </c>
      <c r="T2622" s="13">
        <f t="shared" si="246"/>
        <v>42287.875000000007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1"/>
        <v>1.4588000000000001</v>
      </c>
      <c r="P2623" s="4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3">
        <f t="shared" si="245"/>
        <v>42115.580879629626</v>
      </c>
      <c r="T2623" s="13">
        <f t="shared" si="246"/>
        <v>42145.580879629626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1"/>
        <v>1.3118399999999999</v>
      </c>
      <c r="P2624" s="4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3">
        <f t="shared" si="245"/>
        <v>42689.576574074075</v>
      </c>
      <c r="T2624" s="13">
        <f t="shared" si="246"/>
        <v>42734.576574074075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1"/>
        <v>1.1399999999999999</v>
      </c>
      <c r="P2625" s="4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3">
        <f t="shared" si="245"/>
        <v>42692.089884259265</v>
      </c>
      <c r="T2625" s="13">
        <f t="shared" si="246"/>
        <v>42706.089884259265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1"/>
        <v>13.794206249999998</v>
      </c>
      <c r="P2626" s="4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3">
        <f t="shared" si="245"/>
        <v>41144.254884259266</v>
      </c>
      <c r="T2626" s="13">
        <f t="shared" si="246"/>
        <v>41165.254884259266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7">E2627/D2627</f>
        <v>9.56</v>
      </c>
      <c r="P2627" s="4">
        <f t="shared" ref="P2627:P2690" si="248">IF(L2627=0, "0", E2627/L2627)</f>
        <v>27.576923076923077</v>
      </c>
      <c r="Q2627" t="str">
        <f t="shared" ref="Q2627:Q2690" si="249">LEFT(N2627, FIND("/", N2627)-1)</f>
        <v>technology</v>
      </c>
      <c r="R2627" t="str">
        <f t="shared" ref="R2627:R2690" si="250">RIGHT(N2627, LEN(N2627)-FIND("/", N2627))</f>
        <v>space exploration</v>
      </c>
      <c r="S2627" s="13">
        <f t="shared" ref="S2627:S2690" si="251">(((J2627/60)/60)/24)+DATE(1970,1,1)+(-4/24)</f>
        <v>42658.643611111118</v>
      </c>
      <c r="T2627" s="13">
        <f t="shared" ref="T2627:T2690" si="252">(((I2627/60)/60)/24)+DATE(1970,1,1)+(-4/24)</f>
        <v>42683.685277777775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7"/>
        <v>1.1200000000000001</v>
      </c>
      <c r="P2628" s="4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si="251"/>
        <v>42128.461446759262</v>
      </c>
      <c r="T2628" s="13">
        <f t="shared" si="252"/>
        <v>42158.461446759262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7"/>
        <v>6.4666666666666668</v>
      </c>
      <c r="P2629" s="4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3">
        <f t="shared" si="251"/>
        <v>42304.66274305556</v>
      </c>
      <c r="T2629" s="13">
        <f t="shared" si="252"/>
        <v>42334.704409722232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7"/>
        <v>1.1036948748510131</v>
      </c>
      <c r="P2630" s="4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3">
        <f t="shared" si="251"/>
        <v>41953.799386574079</v>
      </c>
      <c r="T2630" s="13">
        <f t="shared" si="252"/>
        <v>41973.799386574079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7"/>
        <v>1.2774000000000001</v>
      </c>
      <c r="P2631" s="4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3">
        <f t="shared" si="251"/>
        <v>42108.371782407405</v>
      </c>
      <c r="T2631" s="13">
        <f t="shared" si="252"/>
        <v>42138.371782407405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7"/>
        <v>1.579</v>
      </c>
      <c r="P2632" s="4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3">
        <f t="shared" si="251"/>
        <v>42523.938796296301</v>
      </c>
      <c r="T2632" s="13">
        <f t="shared" si="252"/>
        <v>42551.250000000007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7"/>
        <v>1.1466525000000001</v>
      </c>
      <c r="P2633" s="4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3">
        <f t="shared" si="251"/>
        <v>42218.002627314818</v>
      </c>
      <c r="T2633" s="13">
        <f t="shared" si="252"/>
        <v>42246.002627314818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7"/>
        <v>1.3700934579439252</v>
      </c>
      <c r="P2634" s="4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3">
        <f t="shared" si="251"/>
        <v>42493.89512731482</v>
      </c>
      <c r="T2634" s="13">
        <f t="shared" si="252"/>
        <v>42518.89512731482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7"/>
        <v>3.5461999999999998</v>
      </c>
      <c r="P2635" s="4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3">
        <f t="shared" si="251"/>
        <v>41667.656620370377</v>
      </c>
      <c r="T2635" s="13">
        <f t="shared" si="252"/>
        <v>41697.791666666672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7"/>
        <v>1.0602150537634409</v>
      </c>
      <c r="P2636" s="4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3">
        <f t="shared" si="251"/>
        <v>42612.489826388897</v>
      </c>
      <c r="T2636" s="13">
        <f t="shared" si="252"/>
        <v>42642.489826388897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7"/>
        <v>1</v>
      </c>
      <c r="P2637" s="4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3">
        <f t="shared" si="251"/>
        <v>42037.784270833341</v>
      </c>
      <c r="T2637" s="13">
        <f t="shared" si="252"/>
        <v>42072.742604166669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7"/>
        <v>1.873</v>
      </c>
      <c r="P2638" s="4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3">
        <f t="shared" si="251"/>
        <v>42636.44807870371</v>
      </c>
      <c r="T2638" s="13">
        <f t="shared" si="252"/>
        <v>42658.875000000007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7"/>
        <v>1.6619999999999999</v>
      </c>
      <c r="P2639" s="4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3">
        <f t="shared" si="251"/>
        <v>42639.382812500007</v>
      </c>
      <c r="T2639" s="13">
        <f t="shared" si="252"/>
        <v>42655.382812500007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7"/>
        <v>1.0172910662824208</v>
      </c>
      <c r="P2640" s="4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3">
        <f t="shared" si="251"/>
        <v>41989.746469907412</v>
      </c>
      <c r="T2640" s="13">
        <f t="shared" si="252"/>
        <v>42019.746469907412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7"/>
        <v>1.64</v>
      </c>
      <c r="P2641" s="4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3">
        <f t="shared" si="251"/>
        <v>42024.698472222226</v>
      </c>
      <c r="T2641" s="13">
        <f t="shared" si="252"/>
        <v>42054.698472222226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7"/>
        <v>1.0566666666666666</v>
      </c>
      <c r="P2642" s="4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3">
        <f t="shared" si="251"/>
        <v>42102.99391203704</v>
      </c>
      <c r="T2642" s="13">
        <f t="shared" si="252"/>
        <v>42162.99391203704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7"/>
        <v>0.01</v>
      </c>
      <c r="P2643" s="4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51"/>
        <v>41880.660451388889</v>
      </c>
      <c r="T2643" s="13">
        <f t="shared" si="252"/>
        <v>41897.67291666667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7"/>
        <v>0</v>
      </c>
      <c r="P2644" s="4" t="str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13">
        <f t="shared" si="251"/>
        <v>42536.079953703702</v>
      </c>
      <c r="T2644" s="13">
        <f t="shared" si="252"/>
        <v>42566.122916666667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7"/>
        <v>0.33559730999999998</v>
      </c>
      <c r="P2645" s="4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3">
        <f t="shared" si="251"/>
        <v>42689.415682870371</v>
      </c>
      <c r="T2645" s="13">
        <f t="shared" si="252"/>
        <v>42725.165972222225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7"/>
        <v>2.053E-2</v>
      </c>
      <c r="P2646" s="4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3">
        <f t="shared" si="251"/>
        <v>42774.6254050926</v>
      </c>
      <c r="T2646" s="13">
        <f t="shared" si="252"/>
        <v>42804.6254050926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7"/>
        <v>0.105</v>
      </c>
      <c r="P2647" s="4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3">
        <f t="shared" si="251"/>
        <v>41921.67596064815</v>
      </c>
      <c r="T2647" s="13">
        <f t="shared" si="252"/>
        <v>41951.717627314814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7"/>
        <v>8.4172839999999999E-2</v>
      </c>
      <c r="P2648" s="4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3">
        <f t="shared" si="251"/>
        <v>42226.146631944452</v>
      </c>
      <c r="T2648" s="13">
        <f t="shared" si="252"/>
        <v>42256.146631944452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7"/>
        <v>1.44E-2</v>
      </c>
      <c r="P2649" s="4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51"/>
        <v>42200.095127314817</v>
      </c>
      <c r="T2649" s="13">
        <f t="shared" si="252"/>
        <v>42230.095127314817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7"/>
        <v>8.8333333333333337E-3</v>
      </c>
      <c r="P2650" s="4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3">
        <f t="shared" si="251"/>
        <v>42408.548148148147</v>
      </c>
      <c r="T2650" s="13">
        <f t="shared" si="252"/>
        <v>42438.548148148147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7"/>
        <v>9.9200000000000004E-4</v>
      </c>
      <c r="P2651" s="4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3">
        <f t="shared" si="251"/>
        <v>42341.830335648156</v>
      </c>
      <c r="T2651" s="13">
        <f t="shared" si="252"/>
        <v>42401.830335648156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7"/>
        <v>5.966666666666667E-3</v>
      </c>
      <c r="P2652" s="4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3">
        <f t="shared" si="251"/>
        <v>42695.457673611112</v>
      </c>
      <c r="T2652" s="13">
        <f t="shared" si="252"/>
        <v>42725.457673611112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7"/>
        <v>1.8689285714285714E-2</v>
      </c>
      <c r="P2653" s="4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3">
        <f t="shared" si="251"/>
        <v>42327.638993055552</v>
      </c>
      <c r="T2653" s="13">
        <f t="shared" si="252"/>
        <v>42355.638993055552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7"/>
        <v>8.8500000000000002E-3</v>
      </c>
      <c r="P2654" s="4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3">
        <f t="shared" si="251"/>
        <v>41952.992187500007</v>
      </c>
      <c r="T2654" s="13">
        <f t="shared" si="252"/>
        <v>41982.992187500007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7"/>
        <v>0.1152156862745098</v>
      </c>
      <c r="P2655" s="4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3">
        <f t="shared" si="251"/>
        <v>41771.485266203708</v>
      </c>
      <c r="T2655" s="13">
        <f t="shared" si="252"/>
        <v>41803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7"/>
        <v>5.1000000000000004E-4</v>
      </c>
      <c r="P2656" s="4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3">
        <f t="shared" si="251"/>
        <v>42055.434328703712</v>
      </c>
      <c r="T2656" s="13">
        <f t="shared" si="252"/>
        <v>42115.39266203704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7"/>
        <v>0.21033333333333334</v>
      </c>
      <c r="P2657" s="4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3">
        <f t="shared" si="251"/>
        <v>42381.699618055558</v>
      </c>
      <c r="T2657" s="13">
        <f t="shared" si="252"/>
        <v>42409.666666666664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7"/>
        <v>0.11436666666666667</v>
      </c>
      <c r="P2658" s="4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3">
        <f t="shared" si="251"/>
        <v>42767.521851851852</v>
      </c>
      <c r="T2658" s="13">
        <f t="shared" si="252"/>
        <v>42806.625000000007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7"/>
        <v>0.18737933333333334</v>
      </c>
      <c r="P2659" s="4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3">
        <f t="shared" si="251"/>
        <v>42551.762187500004</v>
      </c>
      <c r="T2659" s="13">
        <f t="shared" si="252"/>
        <v>42584.895833333336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7"/>
        <v>9.2857142857142856E-4</v>
      </c>
      <c r="P2660" s="4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3">
        <f t="shared" si="251"/>
        <v>42551.717523148152</v>
      </c>
      <c r="T2660" s="13">
        <f t="shared" si="252"/>
        <v>42581.717523148152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7"/>
        <v>2.720408163265306E-2</v>
      </c>
      <c r="P2661" s="4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3">
        <f t="shared" si="251"/>
        <v>42081.902893518527</v>
      </c>
      <c r="T2661" s="13">
        <f t="shared" si="252"/>
        <v>42111.902893518527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7"/>
        <v>9.5E-4</v>
      </c>
      <c r="P2662" s="4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3">
        <f t="shared" si="251"/>
        <v>42272.54650462963</v>
      </c>
      <c r="T2662" s="13">
        <f t="shared" si="252"/>
        <v>42332.588171296295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7"/>
        <v>1.0289999999999999</v>
      </c>
      <c r="P2663" s="4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3">
        <f t="shared" si="251"/>
        <v>41542.79178240741</v>
      </c>
      <c r="T2663" s="13">
        <f t="shared" si="252"/>
        <v>41572.79178240741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7"/>
        <v>1.0680000000000001</v>
      </c>
      <c r="P2664" s="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51"/>
        <v>42207.580011574079</v>
      </c>
      <c r="T2664" s="13">
        <f t="shared" si="252"/>
        <v>42237.580011574079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7"/>
        <v>1.0459624999999999</v>
      </c>
      <c r="P2665" s="4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3">
        <f t="shared" si="251"/>
        <v>42222.456099537041</v>
      </c>
      <c r="T2665" s="13">
        <f t="shared" si="252"/>
        <v>42251.458333333336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7"/>
        <v>1.0342857142857143</v>
      </c>
      <c r="P2666" s="4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3">
        <f t="shared" si="251"/>
        <v>42312.858761574076</v>
      </c>
      <c r="T2666" s="13">
        <f t="shared" si="252"/>
        <v>42347.124305555561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7"/>
        <v>1.2314285714285715</v>
      </c>
      <c r="P2667" s="4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3">
        <f t="shared" si="251"/>
        <v>42083.728865740741</v>
      </c>
      <c r="T2667" s="13">
        <f t="shared" si="252"/>
        <v>42128.728865740741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7"/>
        <v>1.592951</v>
      </c>
      <c r="P2668" s="4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3">
        <f t="shared" si="251"/>
        <v>42235.597673611112</v>
      </c>
      <c r="T2668" s="13">
        <f t="shared" si="252"/>
        <v>42272.708333333336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7"/>
        <v>1.1066666666666667</v>
      </c>
      <c r="P2669" s="4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3">
        <f t="shared" si="251"/>
        <v>42380.759444444448</v>
      </c>
      <c r="T2669" s="13">
        <f t="shared" si="252"/>
        <v>42410.759444444448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7"/>
        <v>1.7070000000000001</v>
      </c>
      <c r="P2670" s="4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3">
        <f t="shared" si="251"/>
        <v>42275.422048611108</v>
      </c>
      <c r="T2670" s="13">
        <f t="shared" si="252"/>
        <v>42317.438888888886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7"/>
        <v>1.25125</v>
      </c>
      <c r="P2671" s="4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51"/>
        <v>42318.869166666671</v>
      </c>
      <c r="T2671" s="13">
        <f t="shared" si="252"/>
        <v>42378.869166666671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7"/>
        <v>6.4158609339642042E-2</v>
      </c>
      <c r="P2672" s="4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3">
        <f t="shared" si="251"/>
        <v>41820.853935185187</v>
      </c>
      <c r="T2672" s="13">
        <f t="shared" si="252"/>
        <v>41848.853935185187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7"/>
        <v>0.11344</v>
      </c>
      <c r="P2673" s="4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3">
        <f t="shared" si="251"/>
        <v>41962.582361111119</v>
      </c>
      <c r="T2673" s="13">
        <f t="shared" si="252"/>
        <v>41992.651388888895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7"/>
        <v>0.33189999999999997</v>
      </c>
      <c r="P2674" s="4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3">
        <f t="shared" si="251"/>
        <v>42344.717476851853</v>
      </c>
      <c r="T2674" s="13">
        <f t="shared" si="252"/>
        <v>42366.083333333336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7"/>
        <v>0.27579999999999999</v>
      </c>
      <c r="P2675" s="4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3">
        <f t="shared" si="251"/>
        <v>41912.37498842593</v>
      </c>
      <c r="T2675" s="13">
        <f t="shared" si="252"/>
        <v>41941.78125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7"/>
        <v>0.62839999999999996</v>
      </c>
      <c r="P2676" s="4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3">
        <f t="shared" si="251"/>
        <v>42529.466087962966</v>
      </c>
      <c r="T2676" s="13">
        <f t="shared" si="252"/>
        <v>42556.040972222225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7"/>
        <v>7.5880000000000003E-2</v>
      </c>
      <c r="P2677" s="4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3">
        <f t="shared" si="251"/>
        <v>41923.690844907411</v>
      </c>
      <c r="T2677" s="13">
        <f t="shared" si="252"/>
        <v>41953.732511574075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7"/>
        <v>0.50380952380952382</v>
      </c>
      <c r="P2678" s="4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3">
        <f t="shared" si="251"/>
        <v>42482.458032407412</v>
      </c>
      <c r="T2678" s="13">
        <f t="shared" si="252"/>
        <v>42512.458032407412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7"/>
        <v>0.17512820512820512</v>
      </c>
      <c r="P2679" s="4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3">
        <f t="shared" si="251"/>
        <v>41792.862766203703</v>
      </c>
      <c r="T2679" s="13">
        <f t="shared" si="252"/>
        <v>41822.862766203703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7"/>
        <v>1.3750000000000001E-4</v>
      </c>
      <c r="P2680" s="4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51"/>
        <v>42241.631539351853</v>
      </c>
      <c r="T2680" s="13">
        <f t="shared" si="252"/>
        <v>42271.631539351853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7"/>
        <v>3.3E-3</v>
      </c>
      <c r="P2681" s="4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51"/>
        <v>42032.834421296298</v>
      </c>
      <c r="T2681" s="13">
        <f t="shared" si="252"/>
        <v>42062.834421296298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7"/>
        <v>8.6250000000000007E-3</v>
      </c>
      <c r="P2682" s="4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51"/>
        <v>42436.045034722229</v>
      </c>
      <c r="T2682" s="13">
        <f t="shared" si="252"/>
        <v>42466.003368055557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7"/>
        <v>6.875E-3</v>
      </c>
      <c r="P2683" s="4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3">
        <f t="shared" si="251"/>
        <v>41805.728587962964</v>
      </c>
      <c r="T2683" s="13">
        <f t="shared" si="252"/>
        <v>41830.728587962964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7"/>
        <v>0.28299999999999997</v>
      </c>
      <c r="P2684" s="4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3">
        <f t="shared" si="251"/>
        <v>41932.705324074079</v>
      </c>
      <c r="T2684" s="13">
        <f t="shared" si="252"/>
        <v>41965.082638888889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7"/>
        <v>2.3999999999999998E-3</v>
      </c>
      <c r="P2685" s="4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51"/>
        <v>42034.588425925926</v>
      </c>
      <c r="T2685" s="13">
        <f t="shared" si="252"/>
        <v>42064.588425925926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7"/>
        <v>1.1428571428571429E-2</v>
      </c>
      <c r="P2686" s="4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51"/>
        <v>41820.747974537036</v>
      </c>
      <c r="T2686" s="13">
        <f t="shared" si="252"/>
        <v>41860.747974537036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7"/>
        <v>2.0000000000000001E-4</v>
      </c>
      <c r="P2687" s="4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51"/>
        <v>42061.529282407406</v>
      </c>
      <c r="T2687" s="13">
        <f t="shared" si="252"/>
        <v>42121.487615740749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7"/>
        <v>0</v>
      </c>
      <c r="P2688" s="4" t="str">
        <f t="shared" si="248"/>
        <v>0</v>
      </c>
      <c r="Q2688" t="str">
        <f t="shared" si="249"/>
        <v>food</v>
      </c>
      <c r="R2688" t="str">
        <f t="shared" si="250"/>
        <v>food trucks</v>
      </c>
      <c r="S2688" s="13">
        <f t="shared" si="251"/>
        <v>41892.808136574073</v>
      </c>
      <c r="T2688" s="13">
        <f t="shared" si="252"/>
        <v>41912.808136574073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7"/>
        <v>0</v>
      </c>
      <c r="P2689" s="4" t="str">
        <f t="shared" si="248"/>
        <v>0</v>
      </c>
      <c r="Q2689" t="str">
        <f t="shared" si="249"/>
        <v>food</v>
      </c>
      <c r="R2689" t="str">
        <f t="shared" si="250"/>
        <v>food trucks</v>
      </c>
      <c r="S2689" s="13">
        <f t="shared" si="251"/>
        <v>42154.473587962966</v>
      </c>
      <c r="T2689" s="13">
        <f t="shared" si="252"/>
        <v>42184.473587962966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7"/>
        <v>1.48E-3</v>
      </c>
      <c r="P2690" s="4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3">
        <f t="shared" si="251"/>
        <v>42027.952199074083</v>
      </c>
      <c r="T2690" s="13">
        <f t="shared" si="252"/>
        <v>42058.958333333336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3">E2691/D2691</f>
        <v>2.8571428571428571E-5</v>
      </c>
      <c r="P2691" s="4">
        <f t="shared" ref="P2691:P2754" si="254">IF(L2691=0, "0", E2691/L2691)</f>
        <v>1</v>
      </c>
      <c r="Q2691" t="str">
        <f t="shared" ref="Q2691:Q2754" si="255">LEFT(N2691, FIND("/", N2691)-1)</f>
        <v>food</v>
      </c>
      <c r="R2691" t="str">
        <f t="shared" ref="R2691:R2754" si="256">RIGHT(N2691, LEN(N2691)-FIND("/", N2691))</f>
        <v>food trucks</v>
      </c>
      <c r="S2691" s="13">
        <f t="shared" ref="S2691:S2754" si="257">(((J2691/60)/60)/24)+DATE(1970,1,1)+(-4/24)</f>
        <v>42551.795023148145</v>
      </c>
      <c r="T2691" s="13">
        <f t="shared" ref="T2691:T2754" si="258">(((I2691/60)/60)/24)+DATE(1970,1,1)+(-4/24)</f>
        <v>42581.795023148145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3"/>
        <v>0.107325</v>
      </c>
      <c r="P2692" s="4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3">
        <f t="shared" si="257"/>
        <v>42112.938379629632</v>
      </c>
      <c r="T2692" s="13">
        <f t="shared" si="258"/>
        <v>42157.938379629632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3"/>
        <v>5.3846153846153844E-4</v>
      </c>
      <c r="P2693" s="4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3">
        <f t="shared" si="257"/>
        <v>42089.557372685187</v>
      </c>
      <c r="T2693" s="13">
        <f t="shared" si="258"/>
        <v>42134.557372685187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3"/>
        <v>7.1428571428571426E-3</v>
      </c>
      <c r="P2694" s="4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7"/>
        <v>42058.167361111111</v>
      </c>
      <c r="T2694" s="13">
        <f t="shared" si="258"/>
        <v>42088.125694444447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3"/>
        <v>8.0000000000000002E-3</v>
      </c>
      <c r="P2695" s="4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3">
        <f t="shared" si="257"/>
        <v>41833.971828703703</v>
      </c>
      <c r="T2695" s="13">
        <f t="shared" si="258"/>
        <v>41863.971828703703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3"/>
        <v>3.3333333333333335E-5</v>
      </c>
      <c r="P2696" s="4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7"/>
        <v>41877.97383101852</v>
      </c>
      <c r="T2696" s="13">
        <f t="shared" si="258"/>
        <v>41907.97383101852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3"/>
        <v>4.7333333333333333E-3</v>
      </c>
      <c r="P2697" s="4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3">
        <f t="shared" si="257"/>
        <v>42048.01525462963</v>
      </c>
      <c r="T2697" s="13">
        <f t="shared" si="258"/>
        <v>42107.973587962966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3"/>
        <v>5.6500000000000002E-2</v>
      </c>
      <c r="P2698" s="4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3">
        <f t="shared" si="257"/>
        <v>41964.677777777782</v>
      </c>
      <c r="T2698" s="13">
        <f t="shared" si="258"/>
        <v>41998.677777777782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3"/>
        <v>0.26352173913043481</v>
      </c>
      <c r="P2699" s="4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3">
        <f t="shared" si="257"/>
        <v>42187.773414351854</v>
      </c>
      <c r="T2699" s="13">
        <f t="shared" si="258"/>
        <v>42218.750000000007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3"/>
        <v>3.2512500000000002E-3</v>
      </c>
      <c r="P2700" s="4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3">
        <f t="shared" si="257"/>
        <v>41787.731574074074</v>
      </c>
      <c r="T2700" s="13">
        <f t="shared" si="258"/>
        <v>41817.731574074074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3"/>
        <v>0</v>
      </c>
      <c r="P2701" s="4" t="str">
        <f t="shared" si="254"/>
        <v>0</v>
      </c>
      <c r="Q2701" t="str">
        <f t="shared" si="255"/>
        <v>food</v>
      </c>
      <c r="R2701" t="str">
        <f t="shared" si="256"/>
        <v>food trucks</v>
      </c>
      <c r="S2701" s="13">
        <f t="shared" si="257"/>
        <v>41829.729895833334</v>
      </c>
      <c r="T2701" s="13">
        <f t="shared" si="258"/>
        <v>41859.729895833334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3"/>
        <v>7.0007000700070005E-3</v>
      </c>
      <c r="P2702" s="4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3">
        <f t="shared" si="257"/>
        <v>41870.708009259266</v>
      </c>
      <c r="T2702" s="13">
        <f t="shared" si="258"/>
        <v>41900.708009259266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3"/>
        <v>0.46176470588235297</v>
      </c>
      <c r="P2703" s="4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3">
        <f t="shared" si="257"/>
        <v>42801.608032407406</v>
      </c>
      <c r="T2703" s="13">
        <f t="shared" si="258"/>
        <v>42832.566365740742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3"/>
        <v>0.34410000000000002</v>
      </c>
      <c r="P2704" s="4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3">
        <f t="shared" si="257"/>
        <v>42800.635150462964</v>
      </c>
      <c r="T2704" s="13">
        <f t="shared" si="258"/>
        <v>42830.5934837963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3"/>
        <v>1.0375000000000001</v>
      </c>
      <c r="P2705" s="4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3">
        <f t="shared" si="257"/>
        <v>42756.523495370369</v>
      </c>
      <c r="T2705" s="13">
        <f t="shared" si="258"/>
        <v>42816.481828703705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3"/>
        <v>6.0263157894736845E-2</v>
      </c>
      <c r="P2706" s="4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3">
        <f t="shared" si="257"/>
        <v>42787.695763888893</v>
      </c>
      <c r="T2706" s="13">
        <f t="shared" si="258"/>
        <v>42830.654097222221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3"/>
        <v>0.10539393939393939</v>
      </c>
      <c r="P2707" s="4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3">
        <f t="shared" si="257"/>
        <v>42773.749513888892</v>
      </c>
      <c r="T2707" s="13">
        <f t="shared" si="258"/>
        <v>42818.707847222227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3"/>
        <v>1.1229714285714285</v>
      </c>
      <c r="P2708" s="4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3">
        <f t="shared" si="257"/>
        <v>41899.128275462965</v>
      </c>
      <c r="T2708" s="13">
        <f t="shared" si="258"/>
        <v>41928.124305555561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3"/>
        <v>3.50844625</v>
      </c>
      <c r="P2709" s="4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3">
        <f t="shared" si="257"/>
        <v>41391.61623842593</v>
      </c>
      <c r="T2709" s="13">
        <f t="shared" si="258"/>
        <v>41421.124305555561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3"/>
        <v>2.3321535</v>
      </c>
      <c r="P2710" s="4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3">
        <f t="shared" si="257"/>
        <v>42512.531550925931</v>
      </c>
      <c r="T2710" s="13">
        <f t="shared" si="258"/>
        <v>42572.531550925931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3"/>
        <v>1.01606</v>
      </c>
      <c r="P2711" s="4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3">
        <f t="shared" si="257"/>
        <v>42611.983113425929</v>
      </c>
      <c r="T2711" s="13">
        <f t="shared" si="258"/>
        <v>42646.999305555561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3"/>
        <v>1.5390035000000002</v>
      </c>
      <c r="P2712" s="4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3">
        <f t="shared" si="257"/>
        <v>41828.062824074077</v>
      </c>
      <c r="T2712" s="13">
        <f t="shared" si="258"/>
        <v>41859.916666666672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3"/>
        <v>1.007161125319693</v>
      </c>
      <c r="P2713" s="4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3">
        <f t="shared" si="257"/>
        <v>41780.578587962969</v>
      </c>
      <c r="T2713" s="13">
        <f t="shared" si="258"/>
        <v>41810.750694444447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3"/>
        <v>1.3138181818181818</v>
      </c>
      <c r="P2714" s="4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3">
        <f t="shared" si="257"/>
        <v>41431.895370370374</v>
      </c>
      <c r="T2714" s="13">
        <f t="shared" si="258"/>
        <v>41468.583333333336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3"/>
        <v>1.0224133333333334</v>
      </c>
      <c r="P2715" s="4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3">
        <f t="shared" si="257"/>
        <v>42322.487083333333</v>
      </c>
      <c r="T2715" s="13">
        <f t="shared" si="258"/>
        <v>42362.487083333333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3"/>
        <v>1.1635599999999999</v>
      </c>
      <c r="P2716" s="4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3">
        <f t="shared" si="257"/>
        <v>42629.488379629627</v>
      </c>
      <c r="T2716" s="13">
        <f t="shared" si="258"/>
        <v>42657.791666666664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3"/>
        <v>2.6462241666666664</v>
      </c>
      <c r="P2717" s="4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3">
        <f t="shared" si="257"/>
        <v>42387.231805555559</v>
      </c>
      <c r="T2717" s="13">
        <f t="shared" si="258"/>
        <v>42421.231805555559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3"/>
        <v>1.1998010000000001</v>
      </c>
      <c r="P2718" s="4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3">
        <f t="shared" si="257"/>
        <v>42255.166585648149</v>
      </c>
      <c r="T2718" s="13">
        <f t="shared" si="258"/>
        <v>42285.166585648149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3"/>
        <v>1.2010400000000001</v>
      </c>
      <c r="P2719" s="4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3">
        <f t="shared" si="257"/>
        <v>41934.748252314821</v>
      </c>
      <c r="T2719" s="13">
        <f t="shared" si="258"/>
        <v>41979.789918981485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3"/>
        <v>1.0358333333333334</v>
      </c>
      <c r="P2720" s="4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3">
        <f t="shared" si="257"/>
        <v>42465.429918981485</v>
      </c>
      <c r="T2720" s="13">
        <f t="shared" si="258"/>
        <v>42493.791666666664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3"/>
        <v>1.0883333333333334</v>
      </c>
      <c r="P2721" s="4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3">
        <f t="shared" si="257"/>
        <v>42417.86451388889</v>
      </c>
      <c r="T2721" s="13">
        <f t="shared" si="258"/>
        <v>42477.822847222218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3"/>
        <v>1.1812400000000001</v>
      </c>
      <c r="P2722" s="4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3">
        <f t="shared" si="257"/>
        <v>42655.299224537033</v>
      </c>
      <c r="T2722" s="13">
        <f t="shared" si="258"/>
        <v>42685.340891203705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3"/>
        <v>14.62</v>
      </c>
      <c r="P2723" s="4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3">
        <f t="shared" si="257"/>
        <v>41493.377291666671</v>
      </c>
      <c r="T2723" s="13">
        <f t="shared" si="258"/>
        <v>41523.625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3"/>
        <v>2.5253999999999999</v>
      </c>
      <c r="P2724" s="4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3">
        <f t="shared" si="257"/>
        <v>42704.690428240741</v>
      </c>
      <c r="T2724" s="13">
        <f t="shared" si="258"/>
        <v>42764.690428240741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3"/>
        <v>1.4005000000000001</v>
      </c>
      <c r="P2725" s="4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3">
        <f t="shared" si="257"/>
        <v>41944.672314814816</v>
      </c>
      <c r="T2725" s="13">
        <f t="shared" si="258"/>
        <v>42004.71398148148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3"/>
        <v>2.9687520259319289</v>
      </c>
      <c r="P2726" s="4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3">
        <f t="shared" si="257"/>
        <v>42199.160405092596</v>
      </c>
      <c r="T2726" s="13">
        <f t="shared" si="258"/>
        <v>42231.160405092596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3"/>
        <v>1.445425</v>
      </c>
      <c r="P2727" s="4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3">
        <f t="shared" si="257"/>
        <v>42745.577951388892</v>
      </c>
      <c r="T2727" s="13">
        <f t="shared" si="258"/>
        <v>42795.577951388892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3"/>
        <v>1.05745</v>
      </c>
      <c r="P2728" s="4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3">
        <f t="shared" si="257"/>
        <v>42452.413321759261</v>
      </c>
      <c r="T2728" s="13">
        <f t="shared" si="258"/>
        <v>42482.413321759261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3"/>
        <v>4.9321000000000002</v>
      </c>
      <c r="P2729" s="4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3">
        <f t="shared" si="257"/>
        <v>42198.509988425933</v>
      </c>
      <c r="T2729" s="13">
        <f t="shared" si="258"/>
        <v>42223.509988425933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3"/>
        <v>2.0182666666666669</v>
      </c>
      <c r="P2730" s="4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3">
        <f t="shared" si="257"/>
        <v>42333.433263888895</v>
      </c>
      <c r="T2730" s="13">
        <f t="shared" si="258"/>
        <v>42368.433263888895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3"/>
        <v>1.0444</v>
      </c>
      <c r="P2731" s="4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3">
        <f t="shared" si="257"/>
        <v>42095.074039351857</v>
      </c>
      <c r="T2731" s="13">
        <f t="shared" si="258"/>
        <v>42125.074039351857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3"/>
        <v>1.7029262962962963</v>
      </c>
      <c r="P2732" s="4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3">
        <f t="shared" si="257"/>
        <v>41351.374710648153</v>
      </c>
      <c r="T2732" s="13">
        <f t="shared" si="258"/>
        <v>41386.374710648153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3"/>
        <v>1.0430333333333333</v>
      </c>
      <c r="P2733" s="4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3">
        <f t="shared" si="257"/>
        <v>41872.35905092593</v>
      </c>
      <c r="T2733" s="13">
        <f t="shared" si="258"/>
        <v>41930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3"/>
        <v>1.1825000000000001</v>
      </c>
      <c r="P2734" s="4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3">
        <f t="shared" si="257"/>
        <v>41389.641527777778</v>
      </c>
      <c r="T2734" s="13">
        <f t="shared" si="258"/>
        <v>41421.833333333336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3"/>
        <v>1.07538</v>
      </c>
      <c r="P2735" s="4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3">
        <f t="shared" si="257"/>
        <v>42044.106180555558</v>
      </c>
      <c r="T2735" s="13">
        <f t="shared" si="258"/>
        <v>42104.064513888887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3"/>
        <v>22603</v>
      </c>
      <c r="P2736" s="4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3">
        <f t="shared" si="257"/>
        <v>42626.502222222225</v>
      </c>
      <c r="T2736" s="13">
        <f t="shared" si="258"/>
        <v>42656.749305555561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3"/>
        <v>9.7813466666666677</v>
      </c>
      <c r="P2737" s="4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3">
        <f t="shared" si="257"/>
        <v>41315.954282407409</v>
      </c>
      <c r="T2737" s="13">
        <f t="shared" si="258"/>
        <v>41346.666666666672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3"/>
        <v>1.2290000000000001</v>
      </c>
      <c r="P2738" s="4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3">
        <f t="shared" si="257"/>
        <v>41722.4996875</v>
      </c>
      <c r="T2738" s="13">
        <f t="shared" si="258"/>
        <v>41752.4996875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3"/>
        <v>2.4606080000000001</v>
      </c>
      <c r="P2739" s="4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3">
        <f t="shared" si="257"/>
        <v>41611.751006944447</v>
      </c>
      <c r="T2739" s="13">
        <f t="shared" si="258"/>
        <v>41654.625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3"/>
        <v>1.4794</v>
      </c>
      <c r="P2740" s="4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3">
        <f t="shared" si="257"/>
        <v>42619.976898148154</v>
      </c>
      <c r="T2740" s="13">
        <f t="shared" si="258"/>
        <v>42679.976898148154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3"/>
        <v>3.8409090909090908</v>
      </c>
      <c r="P2741" s="4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3">
        <f t="shared" si="257"/>
        <v>41719.721261574079</v>
      </c>
      <c r="T2741" s="13">
        <f t="shared" si="258"/>
        <v>41764.721261574079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3"/>
        <v>1.0333333333333334</v>
      </c>
      <c r="P2742" s="4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3">
        <f t="shared" si="257"/>
        <v>42044.865185185183</v>
      </c>
      <c r="T2742" s="13">
        <f t="shared" si="258"/>
        <v>42074.823518518526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3"/>
        <v>4.3750000000000004E-3</v>
      </c>
      <c r="P2743" s="4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3">
        <f t="shared" si="257"/>
        <v>41911.490763888891</v>
      </c>
      <c r="T2743" s="13">
        <f t="shared" si="258"/>
        <v>41931.921527777777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3"/>
        <v>0.29239999999999999</v>
      </c>
      <c r="P2744" s="4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3">
        <f t="shared" si="257"/>
        <v>41030.553090277783</v>
      </c>
      <c r="T2744" s="13">
        <f t="shared" si="258"/>
        <v>41044.553090277783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3"/>
        <v>0</v>
      </c>
      <c r="P2745" s="4" t="str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13">
        <f t="shared" si="257"/>
        <v>42632.162118055559</v>
      </c>
      <c r="T2745" s="13">
        <f t="shared" si="258"/>
        <v>42662.162118055559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3"/>
        <v>5.2187499999999998E-2</v>
      </c>
      <c r="P2746" s="4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3">
        <f t="shared" si="257"/>
        <v>40937.895810185189</v>
      </c>
      <c r="T2746" s="13">
        <f t="shared" si="258"/>
        <v>40967.895810185189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3"/>
        <v>0.21887499999999999</v>
      </c>
      <c r="P2747" s="4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3">
        <f t="shared" si="257"/>
        <v>41044.821388888893</v>
      </c>
      <c r="T2747" s="13">
        <f t="shared" si="258"/>
        <v>41104.821388888893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3"/>
        <v>0.26700000000000002</v>
      </c>
      <c r="P2748" s="4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3">
        <f t="shared" si="257"/>
        <v>41850.614710648151</v>
      </c>
      <c r="T2748" s="13">
        <f t="shared" si="258"/>
        <v>41880.614710648151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3"/>
        <v>0.28000000000000003</v>
      </c>
      <c r="P2749" s="4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7"/>
        <v>41044.481446759266</v>
      </c>
      <c r="T2749" s="13">
        <f t="shared" si="258"/>
        <v>41075.965277777781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3"/>
        <v>1.06E-2</v>
      </c>
      <c r="P2750" s="4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3">
        <f t="shared" si="257"/>
        <v>42585.544004629635</v>
      </c>
      <c r="T2750" s="13">
        <f t="shared" si="258"/>
        <v>42615.544004629635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3"/>
        <v>1.0999999999999999E-2</v>
      </c>
      <c r="P2751" s="4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7"/>
        <v>42068.632372685192</v>
      </c>
      <c r="T2751" s="13">
        <f t="shared" si="258"/>
        <v>42098.59070601852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3"/>
        <v>0</v>
      </c>
      <c r="P2752" s="4" t="str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13">
        <f t="shared" si="257"/>
        <v>41078.733159722222</v>
      </c>
      <c r="T2752" s="13">
        <f t="shared" si="258"/>
        <v>41090.666666666672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3"/>
        <v>0</v>
      </c>
      <c r="P2753" s="4" t="str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13">
        <f t="shared" si="257"/>
        <v>41747.720393518524</v>
      </c>
      <c r="T2753" s="13">
        <f t="shared" si="258"/>
        <v>41807.720393518524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3"/>
        <v>0.11458333333333333</v>
      </c>
      <c r="P2754" s="4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3">
        <f t="shared" si="257"/>
        <v>40855.598425925928</v>
      </c>
      <c r="T2754" s="13">
        <f t="shared" si="258"/>
        <v>40895.598425925928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9">E2755/D2755</f>
        <v>0.19</v>
      </c>
      <c r="P2755" s="4">
        <f t="shared" ref="P2755:P2818" si="260">IF(L2755=0, "0", E2755/L2755)</f>
        <v>47.5</v>
      </c>
      <c r="Q2755" t="str">
        <f t="shared" ref="Q2755:Q2818" si="261">LEFT(N2755, FIND("/", N2755)-1)</f>
        <v>publishing</v>
      </c>
      <c r="R2755" t="str">
        <f t="shared" ref="R2755:R2818" si="262">RIGHT(N2755, LEN(N2755)-FIND("/", N2755))</f>
        <v>children's books</v>
      </c>
      <c r="S2755" s="13">
        <f t="shared" ref="S2755:S2818" si="263">(((J2755/60)/60)/24)+DATE(1970,1,1)+(-4/24)</f>
        <v>41117.7340625</v>
      </c>
      <c r="T2755" s="13">
        <f t="shared" ref="T2755:T2818" si="264">(((I2755/60)/60)/24)+DATE(1970,1,1)+(-4/24)</f>
        <v>41147.7340625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9"/>
        <v>0</v>
      </c>
      <c r="P2756" s="4" t="str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13">
        <f t="shared" si="263"/>
        <v>41863.469340277785</v>
      </c>
      <c r="T2756" s="13">
        <f t="shared" si="264"/>
        <v>41893.469340277785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9"/>
        <v>0.52</v>
      </c>
      <c r="P2757" s="4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3">
        <f t="shared" si="263"/>
        <v>42072.624155092599</v>
      </c>
      <c r="T2757" s="13">
        <f t="shared" si="264"/>
        <v>42102.624155092599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9"/>
        <v>0.1048</v>
      </c>
      <c r="P2758" s="4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3">
        <f t="shared" si="263"/>
        <v>41620.733807870376</v>
      </c>
      <c r="T2758" s="13">
        <f t="shared" si="264"/>
        <v>41650.733807870376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9"/>
        <v>6.6666666666666671E-3</v>
      </c>
      <c r="P2759" s="4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63"/>
        <v>42573.489953703705</v>
      </c>
      <c r="T2759" s="13">
        <f t="shared" si="264"/>
        <v>42588.489953703705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9"/>
        <v>0.11700000000000001</v>
      </c>
      <c r="P2760" s="4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63"/>
        <v>42639.275266203702</v>
      </c>
      <c r="T2760" s="13">
        <f t="shared" si="264"/>
        <v>42653.275266203702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9"/>
        <v>0.105</v>
      </c>
      <c r="P2761" s="4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3">
        <f t="shared" si="263"/>
        <v>42524.199837962966</v>
      </c>
      <c r="T2761" s="13">
        <f t="shared" si="264"/>
        <v>42567.199837962966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9"/>
        <v>0</v>
      </c>
      <c r="P2762" s="4" t="str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13">
        <f t="shared" si="263"/>
        <v>41415.294652777782</v>
      </c>
      <c r="T2762" s="13">
        <f t="shared" si="264"/>
        <v>41445.294652777782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9"/>
        <v>7.1999999999999998E-3</v>
      </c>
      <c r="P2763" s="4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63"/>
        <v>41246.896909722222</v>
      </c>
      <c r="T2763" s="13">
        <f t="shared" si="264"/>
        <v>41276.896909722222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9"/>
        <v>7.6923076923076927E-3</v>
      </c>
      <c r="P2764" s="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63"/>
        <v>40926.870312500003</v>
      </c>
      <c r="T2764" s="13">
        <f t="shared" si="264"/>
        <v>40986.828645833339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9"/>
        <v>2.2842639593908631E-3</v>
      </c>
      <c r="P2765" s="4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63"/>
        <v>41373.41300925926</v>
      </c>
      <c r="T2765" s="13">
        <f t="shared" si="264"/>
        <v>41418.41300925926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9"/>
        <v>1.125E-2</v>
      </c>
      <c r="P2766" s="4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3">
        <f t="shared" si="263"/>
        <v>41030.1253587963</v>
      </c>
      <c r="T2766" s="13">
        <f t="shared" si="264"/>
        <v>41059.625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9"/>
        <v>0</v>
      </c>
      <c r="P2767" s="4" t="str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13">
        <f t="shared" si="263"/>
        <v>41194.412361111114</v>
      </c>
      <c r="T2767" s="13">
        <f t="shared" si="264"/>
        <v>41210.412361111114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9"/>
        <v>0.02</v>
      </c>
      <c r="P2768" s="4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63"/>
        <v>40736.50136574074</v>
      </c>
      <c r="T2768" s="13">
        <f t="shared" si="264"/>
        <v>40766.50136574074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9"/>
        <v>8.5000000000000006E-3</v>
      </c>
      <c r="P2769" s="4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3">
        <f t="shared" si="263"/>
        <v>42172.792245370372</v>
      </c>
      <c r="T2769" s="13">
        <f t="shared" si="264"/>
        <v>42232.792245370372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9"/>
        <v>0.14314285714285716</v>
      </c>
      <c r="P2770" s="4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3">
        <f t="shared" si="263"/>
        <v>40967.448182870372</v>
      </c>
      <c r="T2770" s="13">
        <f t="shared" si="264"/>
        <v>40997.406516203708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9"/>
        <v>2.5000000000000001E-3</v>
      </c>
      <c r="P2771" s="4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63"/>
        <v>41745.65960648148</v>
      </c>
      <c r="T2771" s="13">
        <f t="shared" si="264"/>
        <v>41795.65960648148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9"/>
        <v>0.1041125</v>
      </c>
      <c r="P2772" s="4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3">
        <f t="shared" si="263"/>
        <v>41686.538541666669</v>
      </c>
      <c r="T2772" s="13">
        <f t="shared" si="264"/>
        <v>41716.496875000004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9"/>
        <v>0</v>
      </c>
      <c r="P2773" s="4" t="str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13">
        <f t="shared" si="263"/>
        <v>41257.365046296298</v>
      </c>
      <c r="T2773" s="13">
        <f t="shared" si="264"/>
        <v>41306.541666666672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9"/>
        <v>0</v>
      </c>
      <c r="P2774" s="4" t="str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13">
        <f t="shared" si="263"/>
        <v>41537.702476851853</v>
      </c>
      <c r="T2774" s="13">
        <f t="shared" si="264"/>
        <v>41552.702476851853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9"/>
        <v>1.8867924528301887E-3</v>
      </c>
      <c r="P2775" s="4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63"/>
        <v>42474.698159722226</v>
      </c>
      <c r="T2775" s="13">
        <f t="shared" si="264"/>
        <v>42484.698159722226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9"/>
        <v>0.14249999999999999</v>
      </c>
      <c r="P2776" s="4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3">
        <f t="shared" si="263"/>
        <v>41310.959814814814</v>
      </c>
      <c r="T2776" s="13">
        <f t="shared" si="264"/>
        <v>41340.959814814814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9"/>
        <v>0.03</v>
      </c>
      <c r="P2777" s="4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63"/>
        <v>40862.846689814818</v>
      </c>
      <c r="T2777" s="13">
        <f t="shared" si="264"/>
        <v>40892.846689814818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9"/>
        <v>7.8809523809523815E-2</v>
      </c>
      <c r="P2778" s="4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3">
        <f t="shared" si="263"/>
        <v>42136.130509259259</v>
      </c>
      <c r="T2778" s="13">
        <f t="shared" si="264"/>
        <v>42167.130509259259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9"/>
        <v>3.3333333333333335E-3</v>
      </c>
      <c r="P2779" s="4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63"/>
        <v>42172.502361111117</v>
      </c>
      <c r="T2779" s="13">
        <f t="shared" si="264"/>
        <v>42202.502361111117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9"/>
        <v>0.25545454545454543</v>
      </c>
      <c r="P2780" s="4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3">
        <f t="shared" si="263"/>
        <v>41846.811412037037</v>
      </c>
      <c r="T2780" s="13">
        <f t="shared" si="264"/>
        <v>41876.811412037037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9"/>
        <v>2.12E-2</v>
      </c>
      <c r="P2781" s="4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63"/>
        <v>42300.419224537043</v>
      </c>
      <c r="T2781" s="13">
        <f t="shared" si="264"/>
        <v>42330.460891203707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9"/>
        <v>0</v>
      </c>
      <c r="P2782" s="4" t="str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13">
        <f t="shared" si="263"/>
        <v>42774.281111111115</v>
      </c>
      <c r="T2782" s="13">
        <f t="shared" si="264"/>
        <v>42804.281111111115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9"/>
        <v>1.0528</v>
      </c>
      <c r="P2783" s="4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63"/>
        <v>42018.774930555555</v>
      </c>
      <c r="T2783" s="13">
        <f t="shared" si="264"/>
        <v>42047.125000000007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9"/>
        <v>1.2</v>
      </c>
      <c r="P2784" s="4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3">
        <f t="shared" si="263"/>
        <v>42026.758310185185</v>
      </c>
      <c r="T2784" s="13">
        <f t="shared" si="264"/>
        <v>42052.040972222225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9"/>
        <v>1.145</v>
      </c>
      <c r="P2785" s="4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3">
        <f t="shared" si="263"/>
        <v>42103.36858796297</v>
      </c>
      <c r="T2785" s="13">
        <f t="shared" si="264"/>
        <v>42117.36858796297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9"/>
        <v>1.19</v>
      </c>
      <c r="P2786" s="4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3">
        <f t="shared" si="263"/>
        <v>41920.620868055557</v>
      </c>
      <c r="T2786" s="13">
        <f t="shared" si="264"/>
        <v>41941.620868055557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9"/>
        <v>1.0468</v>
      </c>
      <c r="P2787" s="4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3">
        <f t="shared" si="263"/>
        <v>42558.022766203707</v>
      </c>
      <c r="T2787" s="13">
        <f t="shared" si="264"/>
        <v>42587.708333333336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9"/>
        <v>1.1783999999999999</v>
      </c>
      <c r="P2788" s="4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3">
        <f t="shared" si="263"/>
        <v>41815.402546296296</v>
      </c>
      <c r="T2788" s="13">
        <f t="shared" si="264"/>
        <v>41829.402546296296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9"/>
        <v>1.1970000000000001</v>
      </c>
      <c r="P2789" s="4">
        <f t="shared" si="260"/>
        <v>31.5</v>
      </c>
      <c r="Q2789" t="str">
        <f t="shared" si="261"/>
        <v>theater</v>
      </c>
      <c r="R2789" t="str">
        <f t="shared" si="262"/>
        <v>plays</v>
      </c>
      <c r="S2789" s="13">
        <f t="shared" si="263"/>
        <v>41808.031851851854</v>
      </c>
      <c r="T2789" s="13">
        <f t="shared" si="264"/>
        <v>41838.031851851854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9"/>
        <v>1.0249999999999999</v>
      </c>
      <c r="P2790" s="4">
        <f t="shared" si="260"/>
        <v>102.5</v>
      </c>
      <c r="Q2790" t="str">
        <f t="shared" si="261"/>
        <v>theater</v>
      </c>
      <c r="R2790" t="str">
        <f t="shared" si="262"/>
        <v>plays</v>
      </c>
      <c r="S2790" s="13">
        <f t="shared" si="263"/>
        <v>42550.535219907404</v>
      </c>
      <c r="T2790" s="13">
        <f t="shared" si="264"/>
        <v>42580.535219907404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9"/>
        <v>1.0116666666666667</v>
      </c>
      <c r="P2791" s="4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3">
        <f t="shared" si="263"/>
        <v>42055.846458333333</v>
      </c>
      <c r="T2791" s="13">
        <f t="shared" si="264"/>
        <v>42075.000000000007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9"/>
        <v>1.0533333333333332</v>
      </c>
      <c r="P2792" s="4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3">
        <f t="shared" si="263"/>
        <v>42016.77202546296</v>
      </c>
      <c r="T2792" s="13">
        <f t="shared" si="264"/>
        <v>42046.77202546296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9"/>
        <v>1.0249999999999999</v>
      </c>
      <c r="P2793" s="4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3">
        <f t="shared" si="263"/>
        <v>42591.73332175926</v>
      </c>
      <c r="T2793" s="13">
        <f t="shared" si="264"/>
        <v>42622.000000000007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9"/>
        <v>1.0760000000000001</v>
      </c>
      <c r="P2794" s="4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3">
        <f t="shared" si="263"/>
        <v>42183.064340277779</v>
      </c>
      <c r="T2794" s="13">
        <f t="shared" si="264"/>
        <v>42228.064340277779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9"/>
        <v>1.105675</v>
      </c>
      <c r="P2795" s="4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3">
        <f t="shared" si="263"/>
        <v>42176.252372685187</v>
      </c>
      <c r="T2795" s="13">
        <f t="shared" si="264"/>
        <v>42206.252372685187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9"/>
        <v>1.5</v>
      </c>
      <c r="P2796" s="4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63"/>
        <v>42416.524988425932</v>
      </c>
      <c r="T2796" s="13">
        <f t="shared" si="264"/>
        <v>42432.625000000007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9"/>
        <v>1.0428571428571429</v>
      </c>
      <c r="P2797" s="4">
        <f t="shared" si="260"/>
        <v>36.5</v>
      </c>
      <c r="Q2797" t="str">
        <f t="shared" si="261"/>
        <v>theater</v>
      </c>
      <c r="R2797" t="str">
        <f t="shared" si="262"/>
        <v>plays</v>
      </c>
      <c r="S2797" s="13">
        <f t="shared" si="263"/>
        <v>41780.359270833338</v>
      </c>
      <c r="T2797" s="13">
        <f t="shared" si="264"/>
        <v>41796.791666666672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9"/>
        <v>1.155</v>
      </c>
      <c r="P2798" s="4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63"/>
        <v>41795.361435185187</v>
      </c>
      <c r="T2798" s="13">
        <f t="shared" si="264"/>
        <v>41825.361435185187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9"/>
        <v>1.02645125</v>
      </c>
      <c r="P2799" s="4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3">
        <f t="shared" si="263"/>
        <v>41798.773611111115</v>
      </c>
      <c r="T2799" s="13">
        <f t="shared" si="264"/>
        <v>41828.773611111115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9"/>
        <v>1.014</v>
      </c>
      <c r="P2800" s="4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3">
        <f t="shared" si="263"/>
        <v>42201.508344907408</v>
      </c>
      <c r="T2800" s="13">
        <f t="shared" si="264"/>
        <v>42216.500000000007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9"/>
        <v>1.1663479999999999</v>
      </c>
      <c r="P2801" s="4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3">
        <f t="shared" si="263"/>
        <v>42507.098032407412</v>
      </c>
      <c r="T2801" s="13">
        <f t="shared" si="264"/>
        <v>42538.500000000007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9"/>
        <v>1.33</v>
      </c>
      <c r="P2802" s="4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3">
        <f t="shared" si="263"/>
        <v>41948.386180555557</v>
      </c>
      <c r="T2802" s="13">
        <f t="shared" si="264"/>
        <v>42008.386180555557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9"/>
        <v>1.3320000000000001</v>
      </c>
      <c r="P2803" s="4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3">
        <f t="shared" si="263"/>
        <v>41900.07649305556</v>
      </c>
      <c r="T2803" s="13">
        <f t="shared" si="264"/>
        <v>41922.291666666672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9"/>
        <v>1.0183333333333333</v>
      </c>
      <c r="P2804" s="4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3">
        <f t="shared" si="263"/>
        <v>42192.480405092596</v>
      </c>
      <c r="T2804" s="13">
        <f t="shared" si="264"/>
        <v>42222.480405092596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9"/>
        <v>1.2795000000000001</v>
      </c>
      <c r="P2805" s="4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3">
        <f t="shared" si="263"/>
        <v>42157.899027777785</v>
      </c>
      <c r="T2805" s="13">
        <f t="shared" si="264"/>
        <v>42200.833333333336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9"/>
        <v>1.1499999999999999</v>
      </c>
      <c r="P2806" s="4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63"/>
        <v>41881.286921296298</v>
      </c>
      <c r="T2806" s="13">
        <f t="shared" si="264"/>
        <v>41911.286921296298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9"/>
        <v>1.1000000000000001</v>
      </c>
      <c r="P2807" s="4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3">
        <f t="shared" si="263"/>
        <v>42213.338807870372</v>
      </c>
      <c r="T2807" s="13">
        <f t="shared" si="264"/>
        <v>42238.338807870372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9"/>
        <v>1.121</v>
      </c>
      <c r="P2808" s="4">
        <f t="shared" si="260"/>
        <v>44.25</v>
      </c>
      <c r="Q2808" t="str">
        <f t="shared" si="261"/>
        <v>theater</v>
      </c>
      <c r="R2808" t="str">
        <f t="shared" si="262"/>
        <v>plays</v>
      </c>
      <c r="S2808" s="13">
        <f t="shared" si="263"/>
        <v>42185.100578703707</v>
      </c>
      <c r="T2808" s="13">
        <f t="shared" si="264"/>
        <v>42221.291666666664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9"/>
        <v>1.26</v>
      </c>
      <c r="P2809" s="4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3">
        <f t="shared" si="263"/>
        <v>42154.706458333334</v>
      </c>
      <c r="T2809" s="13">
        <f t="shared" si="264"/>
        <v>42184.706458333334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9"/>
        <v>1.0024444444444445</v>
      </c>
      <c r="P2810" s="4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3">
        <f t="shared" si="263"/>
        <v>42208.679803240746</v>
      </c>
      <c r="T2810" s="13">
        <f t="shared" si="264"/>
        <v>42238.679803240746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9"/>
        <v>1.024</v>
      </c>
      <c r="P2811" s="4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3">
        <f t="shared" si="263"/>
        <v>42451.330150462971</v>
      </c>
      <c r="T2811" s="13">
        <f t="shared" si="264"/>
        <v>42459.443749999999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9"/>
        <v>1.0820000000000001</v>
      </c>
      <c r="P2812" s="4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3">
        <f t="shared" si="263"/>
        <v>41758.972962962966</v>
      </c>
      <c r="T2812" s="13">
        <f t="shared" si="264"/>
        <v>41790.999305555561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9"/>
        <v>1.0026999999999999</v>
      </c>
      <c r="P2813" s="4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3">
        <f t="shared" si="263"/>
        <v>42028.32989583334</v>
      </c>
      <c r="T2813" s="13">
        <f t="shared" si="264"/>
        <v>42058.32989583334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9"/>
        <v>1.133</v>
      </c>
      <c r="P2814" s="4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3">
        <f t="shared" si="263"/>
        <v>42054.577523148146</v>
      </c>
      <c r="T2814" s="13">
        <f t="shared" si="264"/>
        <v>42100.000000000007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9"/>
        <v>1.2757571428571428</v>
      </c>
      <c r="P2815" s="4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3">
        <f t="shared" si="263"/>
        <v>42693.575937499998</v>
      </c>
      <c r="T2815" s="13">
        <f t="shared" si="264"/>
        <v>42718.575937499998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9"/>
        <v>1.0773333333333333</v>
      </c>
      <c r="P2816" s="4">
        <f t="shared" si="260"/>
        <v>25.25</v>
      </c>
      <c r="Q2816" t="str">
        <f t="shared" si="261"/>
        <v>theater</v>
      </c>
      <c r="R2816" t="str">
        <f t="shared" si="262"/>
        <v>plays</v>
      </c>
      <c r="S2816" s="13">
        <f t="shared" si="263"/>
        <v>42103.232812499999</v>
      </c>
      <c r="T2816" s="13">
        <f t="shared" si="264"/>
        <v>42133.232812499999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9"/>
        <v>2.42</v>
      </c>
      <c r="P2817" s="4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3">
        <f t="shared" si="263"/>
        <v>42559.61005787037</v>
      </c>
      <c r="T2817" s="13">
        <f t="shared" si="264"/>
        <v>42589.61005787037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9"/>
        <v>1.4156666666666666</v>
      </c>
      <c r="P2818" s="4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3">
        <f t="shared" si="263"/>
        <v>42188.300833333335</v>
      </c>
      <c r="T2818" s="13">
        <f t="shared" si="264"/>
        <v>42218.500000000007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5">E2819/D2819</f>
        <v>1.3</v>
      </c>
      <c r="P2819" s="4">
        <f t="shared" ref="P2819:P2882" si="266">IF(L2819=0, "0", E2819/L2819)</f>
        <v>23.636363636363637</v>
      </c>
      <c r="Q2819" t="str">
        <f t="shared" ref="Q2819:Q2882" si="267">LEFT(N2819, FIND("/", N2819)-1)</f>
        <v>theater</v>
      </c>
      <c r="R2819" t="str">
        <f t="shared" ref="R2819:R2882" si="268">RIGHT(N2819, LEN(N2819)-FIND("/", N2819))</f>
        <v>plays</v>
      </c>
      <c r="S2819" s="13">
        <f t="shared" ref="S2819:S2882" si="269">(((J2819/60)/60)/24)+DATE(1970,1,1)+(-4/24)</f>
        <v>42023.468310185192</v>
      </c>
      <c r="T2819" s="13">
        <f t="shared" ref="T2819:T2882" si="270">(((I2819/60)/60)/24)+DATE(1970,1,1)+(-4/24)</f>
        <v>42063.468310185192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5"/>
        <v>1.0603</v>
      </c>
      <c r="P2820" s="4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3">
        <f t="shared" si="269"/>
        <v>42250.431550925925</v>
      </c>
      <c r="T2820" s="13">
        <f t="shared" si="270"/>
        <v>42270.431550925925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5"/>
        <v>1.048</v>
      </c>
      <c r="P2821" s="4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3">
        <f t="shared" si="269"/>
        <v>42139.358900462968</v>
      </c>
      <c r="T2821" s="13">
        <f t="shared" si="270"/>
        <v>42169.358900462968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5"/>
        <v>1.36</v>
      </c>
      <c r="P2822" s="4">
        <f t="shared" si="266"/>
        <v>13.6</v>
      </c>
      <c r="Q2822" t="str">
        <f t="shared" si="267"/>
        <v>theater</v>
      </c>
      <c r="R2822" t="str">
        <f t="shared" si="268"/>
        <v>plays</v>
      </c>
      <c r="S2822" s="13">
        <f t="shared" si="269"/>
        <v>42401.444317129637</v>
      </c>
      <c r="T2822" s="13">
        <f t="shared" si="270"/>
        <v>42425.833333333336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5"/>
        <v>1</v>
      </c>
      <c r="P2823" s="4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3">
        <f t="shared" si="269"/>
        <v>41875.756192129636</v>
      </c>
      <c r="T2823" s="13">
        <f t="shared" si="270"/>
        <v>41905.756192129636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5"/>
        <v>1</v>
      </c>
      <c r="P2824" s="4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3">
        <f t="shared" si="269"/>
        <v>42060.517268518517</v>
      </c>
      <c r="T2824" s="13">
        <f t="shared" si="270"/>
        <v>42090.47560185186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5"/>
        <v>1.24</v>
      </c>
      <c r="P2825" s="4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3">
        <f t="shared" si="269"/>
        <v>42066.844976851855</v>
      </c>
      <c r="T2825" s="13">
        <f t="shared" si="270"/>
        <v>42094.790972222225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5"/>
        <v>1.1692307692307693</v>
      </c>
      <c r="P2826" s="4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3">
        <f t="shared" si="269"/>
        <v>42136.104120370372</v>
      </c>
      <c r="T2826" s="13">
        <f t="shared" si="270"/>
        <v>42167.904861111114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5"/>
        <v>1.0333333333333334</v>
      </c>
      <c r="P2827" s="4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3">
        <f t="shared" si="269"/>
        <v>42312.625995370377</v>
      </c>
      <c r="T2827" s="13">
        <f t="shared" si="270"/>
        <v>42342.625995370377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5"/>
        <v>1.0774999999999999</v>
      </c>
      <c r="P2828" s="4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3">
        <f t="shared" si="269"/>
        <v>42170.868194444447</v>
      </c>
      <c r="T2828" s="13">
        <f t="shared" si="270"/>
        <v>42195.125000000007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5"/>
        <v>1.2024999999999999</v>
      </c>
      <c r="P2829" s="4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3">
        <f t="shared" si="269"/>
        <v>42494.516967592594</v>
      </c>
      <c r="T2829" s="13">
        <f t="shared" si="270"/>
        <v>42524.520833333336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5"/>
        <v>1.0037894736842106</v>
      </c>
      <c r="P2830" s="4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3">
        <f t="shared" si="269"/>
        <v>42254.098020833335</v>
      </c>
      <c r="T2830" s="13">
        <f t="shared" si="270"/>
        <v>42279.791666666664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5"/>
        <v>1.0651999999999999</v>
      </c>
      <c r="P2831" s="4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3">
        <f t="shared" si="269"/>
        <v>42495.267569444448</v>
      </c>
      <c r="T2831" s="13">
        <f t="shared" si="270"/>
        <v>42523.267569444448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5"/>
        <v>1</v>
      </c>
      <c r="P2832" s="4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3">
        <f t="shared" si="269"/>
        <v>41758.673009259262</v>
      </c>
      <c r="T2832" s="13">
        <f t="shared" si="270"/>
        <v>41770.999305555561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5"/>
        <v>1.1066666666666667</v>
      </c>
      <c r="P2833" s="4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3">
        <f t="shared" si="269"/>
        <v>42171.658217592594</v>
      </c>
      <c r="T2833" s="13">
        <f t="shared" si="270"/>
        <v>42201.658217592594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5"/>
        <v>1.1471959999999999</v>
      </c>
      <c r="P2834" s="4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3">
        <f t="shared" si="269"/>
        <v>41938.542754629634</v>
      </c>
      <c r="T2834" s="13">
        <f t="shared" si="270"/>
        <v>41966.750000000007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5"/>
        <v>1.0825925925925926</v>
      </c>
      <c r="P2835" s="4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3">
        <f t="shared" si="269"/>
        <v>42267.961030092592</v>
      </c>
      <c r="T2835" s="13">
        <f t="shared" si="270"/>
        <v>42287.916666666664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5"/>
        <v>1.7</v>
      </c>
      <c r="P2836" s="4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3">
        <f t="shared" si="269"/>
        <v>42019.793171296296</v>
      </c>
      <c r="T2836" s="13">
        <f t="shared" si="270"/>
        <v>42034.793171296296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5"/>
        <v>1.8709899999999999</v>
      </c>
      <c r="P2837" s="4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3">
        <f t="shared" si="269"/>
        <v>42313.537233796298</v>
      </c>
      <c r="T2837" s="13">
        <f t="shared" si="270"/>
        <v>42342.833333333336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5"/>
        <v>1.0777777777777777</v>
      </c>
      <c r="P2838" s="4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3">
        <f t="shared" si="269"/>
        <v>42746.095115740747</v>
      </c>
      <c r="T2838" s="13">
        <f t="shared" si="270"/>
        <v>42784.040972222225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5"/>
        <v>1</v>
      </c>
      <c r="P2839" s="4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3">
        <f t="shared" si="269"/>
        <v>42307.741712962968</v>
      </c>
      <c r="T2839" s="13">
        <f t="shared" si="270"/>
        <v>42347.783379629633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5"/>
        <v>1.2024999999999999</v>
      </c>
      <c r="P2840" s="4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3">
        <f t="shared" si="269"/>
        <v>41842.440925925926</v>
      </c>
      <c r="T2840" s="13">
        <f t="shared" si="270"/>
        <v>41864.75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5"/>
        <v>1.1142857142857143</v>
      </c>
      <c r="P2841" s="4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3">
        <f t="shared" si="269"/>
        <v>41853.073541666665</v>
      </c>
      <c r="T2841" s="13">
        <f t="shared" si="270"/>
        <v>41876.040972222225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5"/>
        <v>1.04</v>
      </c>
      <c r="P2842" s="4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3">
        <f t="shared" si="269"/>
        <v>42059.868969907409</v>
      </c>
      <c r="T2842" s="13">
        <f t="shared" si="270"/>
        <v>42081.541666666664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5"/>
        <v>0.01</v>
      </c>
      <c r="P2843" s="4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9"/>
        <v>42291.572881944441</v>
      </c>
      <c r="T2843" s="13">
        <f t="shared" si="270"/>
        <v>42351.614548611113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5"/>
        <v>0</v>
      </c>
      <c r="P2844" s="4" t="str">
        <f t="shared" si="266"/>
        <v>0</v>
      </c>
      <c r="Q2844" t="str">
        <f t="shared" si="267"/>
        <v>theater</v>
      </c>
      <c r="R2844" t="str">
        <f t="shared" si="268"/>
        <v>plays</v>
      </c>
      <c r="S2844" s="13">
        <f t="shared" si="269"/>
        <v>41784.785821759258</v>
      </c>
      <c r="T2844" s="13">
        <f t="shared" si="270"/>
        <v>41811.291666666672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5"/>
        <v>0</v>
      </c>
      <c r="P2845" s="4" t="str">
        <f t="shared" si="266"/>
        <v>0</v>
      </c>
      <c r="Q2845" t="str">
        <f t="shared" si="267"/>
        <v>theater</v>
      </c>
      <c r="R2845" t="str">
        <f t="shared" si="268"/>
        <v>plays</v>
      </c>
      <c r="S2845" s="13">
        <f t="shared" si="269"/>
        <v>42492.571180555555</v>
      </c>
      <c r="T2845" s="13">
        <f t="shared" si="270"/>
        <v>42534.000000000007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5"/>
        <v>5.4545454545454543E-2</v>
      </c>
      <c r="P2846" s="4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9"/>
        <v>42709.37939814815</v>
      </c>
      <c r="T2846" s="13">
        <f t="shared" si="270"/>
        <v>42739.37939814815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5"/>
        <v>0.31546666666666667</v>
      </c>
      <c r="P2847" s="4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3">
        <f t="shared" si="269"/>
        <v>42102.849918981483</v>
      </c>
      <c r="T2847" s="13">
        <f t="shared" si="270"/>
        <v>42162.849918981483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5"/>
        <v>0</v>
      </c>
      <c r="P2848" s="4" t="str">
        <f t="shared" si="266"/>
        <v>0</v>
      </c>
      <c r="Q2848" t="str">
        <f t="shared" si="267"/>
        <v>theater</v>
      </c>
      <c r="R2848" t="str">
        <f t="shared" si="268"/>
        <v>plays</v>
      </c>
      <c r="S2848" s="13">
        <f t="shared" si="269"/>
        <v>42108.525393518525</v>
      </c>
      <c r="T2848" s="13">
        <f t="shared" si="270"/>
        <v>42153.525393518525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5"/>
        <v>0</v>
      </c>
      <c r="P2849" s="4" t="str">
        <f t="shared" si="266"/>
        <v>0</v>
      </c>
      <c r="Q2849" t="str">
        <f t="shared" si="267"/>
        <v>theater</v>
      </c>
      <c r="R2849" t="str">
        <f t="shared" si="268"/>
        <v>plays</v>
      </c>
      <c r="S2849" s="13">
        <f t="shared" si="269"/>
        <v>42453.639641203707</v>
      </c>
      <c r="T2849" s="13">
        <f t="shared" si="270"/>
        <v>42513.639641203707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5"/>
        <v>2E-3</v>
      </c>
      <c r="P2850" s="4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3">
        <f t="shared" si="269"/>
        <v>42123.482164351859</v>
      </c>
      <c r="T2850" s="13">
        <f t="shared" si="270"/>
        <v>42153.482164351859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5"/>
        <v>0.01</v>
      </c>
      <c r="P2851" s="4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9"/>
        <v>42453.26157407408</v>
      </c>
      <c r="T2851" s="13">
        <f t="shared" si="270"/>
        <v>42483.26157407408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5"/>
        <v>3.8875E-2</v>
      </c>
      <c r="P2852" s="4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3">
        <f t="shared" si="269"/>
        <v>41857.840405092596</v>
      </c>
      <c r="T2852" s="13">
        <f t="shared" si="270"/>
        <v>41887.840405092596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5"/>
        <v>0</v>
      </c>
      <c r="P2853" s="4" t="str">
        <f t="shared" si="266"/>
        <v>0</v>
      </c>
      <c r="Q2853" t="str">
        <f t="shared" si="267"/>
        <v>theater</v>
      </c>
      <c r="R2853" t="str">
        <f t="shared" si="268"/>
        <v>plays</v>
      </c>
      <c r="S2853" s="13">
        <f t="shared" si="269"/>
        <v>42389.8359837963</v>
      </c>
      <c r="T2853" s="13">
        <f t="shared" si="270"/>
        <v>42398.803472222229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5"/>
        <v>1.9E-2</v>
      </c>
      <c r="P2854" s="4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3">
        <f t="shared" si="269"/>
        <v>41780.878506944449</v>
      </c>
      <c r="T2854" s="13">
        <f t="shared" si="270"/>
        <v>41810.878506944449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5"/>
        <v>0</v>
      </c>
      <c r="P2855" s="4" t="str">
        <f t="shared" si="266"/>
        <v>0</v>
      </c>
      <c r="Q2855" t="str">
        <f t="shared" si="267"/>
        <v>theater</v>
      </c>
      <c r="R2855" t="str">
        <f t="shared" si="268"/>
        <v>plays</v>
      </c>
      <c r="S2855" s="13">
        <f t="shared" si="269"/>
        <v>41836.024270833332</v>
      </c>
      <c r="T2855" s="13">
        <f t="shared" si="270"/>
        <v>41896.024270833332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5"/>
        <v>0.41699999999999998</v>
      </c>
      <c r="P2856" s="4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3">
        <f t="shared" si="269"/>
        <v>42111.549988425926</v>
      </c>
      <c r="T2856" s="13">
        <f t="shared" si="270"/>
        <v>42131.549988425926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5"/>
        <v>0.5</v>
      </c>
      <c r="P2857" s="4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9"/>
        <v>42369.841099537043</v>
      </c>
      <c r="T2857" s="13">
        <f t="shared" si="270"/>
        <v>42398.81527777778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5"/>
        <v>4.8666666666666664E-2</v>
      </c>
      <c r="P2858" s="4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3">
        <f t="shared" si="269"/>
        <v>42164.870914351857</v>
      </c>
      <c r="T2858" s="13">
        <f t="shared" si="270"/>
        <v>42224.731944444451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5"/>
        <v>0.19736842105263158</v>
      </c>
      <c r="P2859" s="4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9"/>
        <v>42726.75341435185</v>
      </c>
      <c r="T2859" s="13">
        <f t="shared" si="270"/>
        <v>42786.583333333336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5"/>
        <v>0</v>
      </c>
      <c r="P2860" s="4" t="str">
        <f t="shared" si="266"/>
        <v>0</v>
      </c>
      <c r="Q2860" t="str">
        <f t="shared" si="267"/>
        <v>theater</v>
      </c>
      <c r="R2860" t="str">
        <f t="shared" si="268"/>
        <v>plays</v>
      </c>
      <c r="S2860" s="13">
        <f t="shared" si="269"/>
        <v>41954.37841435185</v>
      </c>
      <c r="T2860" s="13">
        <f t="shared" si="270"/>
        <v>41978.311111111114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5"/>
        <v>1.7500000000000002E-2</v>
      </c>
      <c r="P2861" s="4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9"/>
        <v>42233.195648148154</v>
      </c>
      <c r="T2861" s="13">
        <f t="shared" si="270"/>
        <v>42293.195648148154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5"/>
        <v>6.6500000000000004E-2</v>
      </c>
      <c r="P2862" s="4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3">
        <f t="shared" si="269"/>
        <v>42480.633981481478</v>
      </c>
      <c r="T2862" s="13">
        <f t="shared" si="270"/>
        <v>42540.633981481478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5"/>
        <v>0.32</v>
      </c>
      <c r="P2863" s="4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3">
        <f t="shared" si="269"/>
        <v>42257.424166666671</v>
      </c>
      <c r="T2863" s="13">
        <f t="shared" si="270"/>
        <v>42271.424166666671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5"/>
        <v>4.3307086614173228E-3</v>
      </c>
      <c r="P2864" s="4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3">
        <f t="shared" si="269"/>
        <v>41784.623020833336</v>
      </c>
      <c r="T2864" s="13">
        <f t="shared" si="270"/>
        <v>41814.623020833336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5"/>
        <v>4.0000000000000002E-4</v>
      </c>
      <c r="P2865" s="4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9"/>
        <v>41831.508368055562</v>
      </c>
      <c r="T2865" s="13">
        <f t="shared" si="270"/>
        <v>41891.508368055562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5"/>
        <v>1.6E-2</v>
      </c>
      <c r="P2866" s="4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3">
        <f t="shared" si="269"/>
        <v>42172.446840277778</v>
      </c>
      <c r="T2866" s="13">
        <f t="shared" si="270"/>
        <v>42202.387500000004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5"/>
        <v>0</v>
      </c>
      <c r="P2867" s="4" t="str">
        <f t="shared" si="266"/>
        <v>0</v>
      </c>
      <c r="Q2867" t="str">
        <f t="shared" si="267"/>
        <v>theater</v>
      </c>
      <c r="R2867" t="str">
        <f t="shared" si="268"/>
        <v>plays</v>
      </c>
      <c r="S2867" s="13">
        <f t="shared" si="269"/>
        <v>41949.947442129633</v>
      </c>
      <c r="T2867" s="13">
        <f t="shared" si="270"/>
        <v>42009.947442129633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5"/>
        <v>8.9999999999999993E-3</v>
      </c>
      <c r="P2868" s="4">
        <f t="shared" si="266"/>
        <v>22.5</v>
      </c>
      <c r="Q2868" t="str">
        <f t="shared" si="267"/>
        <v>theater</v>
      </c>
      <c r="R2868" t="str">
        <f t="shared" si="268"/>
        <v>plays</v>
      </c>
      <c r="S2868" s="13">
        <f t="shared" si="269"/>
        <v>42627.788437500007</v>
      </c>
      <c r="T2868" s="13">
        <f t="shared" si="270"/>
        <v>42657.750000000007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5"/>
        <v>0.2016</v>
      </c>
      <c r="P2869" s="4">
        <f t="shared" si="266"/>
        <v>50.4</v>
      </c>
      <c r="Q2869" t="str">
        <f t="shared" si="267"/>
        <v>theater</v>
      </c>
      <c r="R2869" t="str">
        <f t="shared" si="268"/>
        <v>plays</v>
      </c>
      <c r="S2869" s="13">
        <f t="shared" si="269"/>
        <v>42531.028611111113</v>
      </c>
      <c r="T2869" s="13">
        <f t="shared" si="270"/>
        <v>42555.000000000007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5"/>
        <v>0.42011733333333334</v>
      </c>
      <c r="P2870" s="4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3">
        <f t="shared" si="269"/>
        <v>42618.660347222227</v>
      </c>
      <c r="T2870" s="13">
        <f t="shared" si="270"/>
        <v>42648.660347222227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5"/>
        <v>8.8500000000000002E-3</v>
      </c>
      <c r="P2871" s="4">
        <f t="shared" si="266"/>
        <v>35.4</v>
      </c>
      <c r="Q2871" t="str">
        <f t="shared" si="267"/>
        <v>theater</v>
      </c>
      <c r="R2871" t="str">
        <f t="shared" si="268"/>
        <v>plays</v>
      </c>
      <c r="S2871" s="13">
        <f t="shared" si="269"/>
        <v>42540.426863425928</v>
      </c>
      <c r="T2871" s="13">
        <f t="shared" si="270"/>
        <v>42570.426863425928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5"/>
        <v>0.15</v>
      </c>
      <c r="P2872" s="4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3">
        <f t="shared" si="269"/>
        <v>41746.022743055561</v>
      </c>
      <c r="T2872" s="13">
        <f t="shared" si="270"/>
        <v>41776.022743055561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5"/>
        <v>4.6699999999999998E-2</v>
      </c>
      <c r="P2873" s="4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3">
        <f t="shared" si="269"/>
        <v>41974.571909722225</v>
      </c>
      <c r="T2873" s="13">
        <f t="shared" si="270"/>
        <v>41994.571909722225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5"/>
        <v>0</v>
      </c>
      <c r="P2874" s="4" t="str">
        <f t="shared" si="266"/>
        <v>0</v>
      </c>
      <c r="Q2874" t="str">
        <f t="shared" si="267"/>
        <v>theater</v>
      </c>
      <c r="R2874" t="str">
        <f t="shared" si="268"/>
        <v>plays</v>
      </c>
      <c r="S2874" s="13">
        <f t="shared" si="269"/>
        <v>42114.949513888896</v>
      </c>
      <c r="T2874" s="13">
        <f t="shared" si="270"/>
        <v>42174.949513888896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5"/>
        <v>0.38119999999999998</v>
      </c>
      <c r="P2875" s="4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3">
        <f t="shared" si="269"/>
        <v>42002.650821759256</v>
      </c>
      <c r="T2875" s="13">
        <f t="shared" si="270"/>
        <v>42032.650821759256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5"/>
        <v>5.4199999999999998E-2</v>
      </c>
      <c r="P2876" s="4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3">
        <f t="shared" si="269"/>
        <v>42722.678078703706</v>
      </c>
      <c r="T2876" s="13">
        <f t="shared" si="270"/>
        <v>42752.678078703706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5"/>
        <v>3.5E-4</v>
      </c>
      <c r="P2877" s="4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3">
        <f t="shared" si="269"/>
        <v>42464.961724537039</v>
      </c>
      <c r="T2877" s="13">
        <f t="shared" si="270"/>
        <v>42494.961724537039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5"/>
        <v>0</v>
      </c>
      <c r="P2878" s="4" t="str">
        <f t="shared" si="266"/>
        <v>0</v>
      </c>
      <c r="Q2878" t="str">
        <f t="shared" si="267"/>
        <v>theater</v>
      </c>
      <c r="R2878" t="str">
        <f t="shared" si="268"/>
        <v>plays</v>
      </c>
      <c r="S2878" s="13">
        <f t="shared" si="269"/>
        <v>42171.577303240738</v>
      </c>
      <c r="T2878" s="13">
        <f t="shared" si="270"/>
        <v>42201.577303240738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5"/>
        <v>0.10833333333333334</v>
      </c>
      <c r="P2879" s="4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3">
        <f t="shared" si="269"/>
        <v>42672.788472222222</v>
      </c>
      <c r="T2879" s="13">
        <f t="shared" si="270"/>
        <v>42704.541666666664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5"/>
        <v>2.1000000000000001E-2</v>
      </c>
      <c r="P2880" s="4">
        <f t="shared" si="266"/>
        <v>15.75</v>
      </c>
      <c r="Q2880" t="str">
        <f t="shared" si="267"/>
        <v>theater</v>
      </c>
      <c r="R2880" t="str">
        <f t="shared" si="268"/>
        <v>plays</v>
      </c>
      <c r="S2880" s="13">
        <f t="shared" si="269"/>
        <v>42128.449016203704</v>
      </c>
      <c r="T2880" s="13">
        <f t="shared" si="270"/>
        <v>42188.449016203704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5"/>
        <v>2.5892857142857141E-3</v>
      </c>
      <c r="P2881" s="4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9"/>
        <v>42359.558576388888</v>
      </c>
      <c r="T2881" s="13">
        <f t="shared" si="270"/>
        <v>42389.558576388888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5"/>
        <v>0.23333333333333334</v>
      </c>
      <c r="P2882" s="4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3">
        <f t="shared" si="269"/>
        <v>42192.739027777781</v>
      </c>
      <c r="T2882" s="13">
        <f t="shared" si="270"/>
        <v>42236.545138888891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1">E2883/D2883</f>
        <v>0</v>
      </c>
      <c r="P2883" s="4" t="str">
        <f t="shared" ref="P2883:P2946" si="272">IF(L2883=0, "0", E2883/L2883)</f>
        <v>0</v>
      </c>
      <c r="Q2883" t="str">
        <f t="shared" ref="Q2883:Q2946" si="273">LEFT(N2883, FIND("/", N2883)-1)</f>
        <v>theater</v>
      </c>
      <c r="R2883" t="str">
        <f t="shared" ref="R2883:R2946" si="274">RIGHT(N2883, LEN(N2883)-FIND("/", N2883))</f>
        <v>plays</v>
      </c>
      <c r="S2883" s="13">
        <f t="shared" ref="S2883:S2946" si="275">(((J2883/60)/60)/24)+DATE(1970,1,1)+(-4/24)</f>
        <v>41916.430972222224</v>
      </c>
      <c r="T2883" s="13">
        <f t="shared" ref="T2883:T2946" si="276">(((I2883/60)/60)/24)+DATE(1970,1,1)+(-4/24)</f>
        <v>41976.472638888888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1"/>
        <v>0.33600000000000002</v>
      </c>
      <c r="P2884" s="4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si="275"/>
        <v>42461.429606481484</v>
      </c>
      <c r="T2884" s="13">
        <f t="shared" si="276"/>
        <v>42491.429606481484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1"/>
        <v>0.1908</v>
      </c>
      <c r="P2885" s="4">
        <f t="shared" si="272"/>
        <v>381.6</v>
      </c>
      <c r="Q2885" t="str">
        <f t="shared" si="273"/>
        <v>theater</v>
      </c>
      <c r="R2885" t="str">
        <f t="shared" si="274"/>
        <v>plays</v>
      </c>
      <c r="S2885" s="13">
        <f t="shared" si="275"/>
        <v>42370.736539351856</v>
      </c>
      <c r="T2885" s="13">
        <f t="shared" si="276"/>
        <v>42406.040972222225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1"/>
        <v>4.1111111111111114E-3</v>
      </c>
      <c r="P2886" s="4">
        <f t="shared" si="272"/>
        <v>46.25</v>
      </c>
      <c r="Q2886" t="str">
        <f t="shared" si="273"/>
        <v>theater</v>
      </c>
      <c r="R2886" t="str">
        <f t="shared" si="274"/>
        <v>plays</v>
      </c>
      <c r="S2886" s="13">
        <f t="shared" si="275"/>
        <v>41948.560590277782</v>
      </c>
      <c r="T2886" s="13">
        <f t="shared" si="276"/>
        <v>41978.560590277782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1"/>
        <v>0.32500000000000001</v>
      </c>
      <c r="P2887" s="4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5"/>
        <v>42046.909733796296</v>
      </c>
      <c r="T2887" s="13">
        <f t="shared" si="276"/>
        <v>42076.868067129632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1"/>
        <v>0.05</v>
      </c>
      <c r="P2888" s="4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5"/>
        <v>42261.466250000005</v>
      </c>
      <c r="T2888" s="13">
        <f t="shared" si="276"/>
        <v>42265.999305555561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1"/>
        <v>1.6666666666666668E-3</v>
      </c>
      <c r="P2889" s="4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5"/>
        <v>41985.260694444449</v>
      </c>
      <c r="T2889" s="13">
        <f t="shared" si="276"/>
        <v>42015.260694444449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1"/>
        <v>0</v>
      </c>
      <c r="P2890" s="4" t="str">
        <f t="shared" si="272"/>
        <v>0</v>
      </c>
      <c r="Q2890" t="str">
        <f t="shared" si="273"/>
        <v>theater</v>
      </c>
      <c r="R2890" t="str">
        <f t="shared" si="274"/>
        <v>plays</v>
      </c>
      <c r="S2890" s="13">
        <f t="shared" si="275"/>
        <v>41922.368518518524</v>
      </c>
      <c r="T2890" s="13">
        <f t="shared" si="276"/>
        <v>41930.040972222225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1"/>
        <v>0.38066666666666665</v>
      </c>
      <c r="P2891" s="4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3">
        <f t="shared" si="275"/>
        <v>41850.696585648147</v>
      </c>
      <c r="T2891" s="13">
        <f t="shared" si="276"/>
        <v>41880.696585648147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1"/>
        <v>1.0500000000000001E-2</v>
      </c>
      <c r="P2892" s="4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5"/>
        <v>41831.576296296298</v>
      </c>
      <c r="T2892" s="13">
        <f t="shared" si="276"/>
        <v>41859.958333333336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1"/>
        <v>2.7300000000000001E-2</v>
      </c>
      <c r="P2893" s="4">
        <f t="shared" si="272"/>
        <v>27.3</v>
      </c>
      <c r="Q2893" t="str">
        <f t="shared" si="273"/>
        <v>theater</v>
      </c>
      <c r="R2893" t="str">
        <f t="shared" si="274"/>
        <v>plays</v>
      </c>
      <c r="S2893" s="13">
        <f t="shared" si="275"/>
        <v>42415.716759259267</v>
      </c>
      <c r="T2893" s="13">
        <f t="shared" si="276"/>
        <v>42475.675092592595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1"/>
        <v>9.0909090909090912E-2</v>
      </c>
      <c r="P2894" s="4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3">
        <f t="shared" si="275"/>
        <v>41869.547500000001</v>
      </c>
      <c r="T2894" s="13">
        <f t="shared" si="276"/>
        <v>41876.708333333336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1"/>
        <v>5.0000000000000001E-3</v>
      </c>
      <c r="P2895" s="4">
        <f t="shared" si="272"/>
        <v>12.5</v>
      </c>
      <c r="Q2895" t="str">
        <f t="shared" si="273"/>
        <v>theater</v>
      </c>
      <c r="R2895" t="str">
        <f t="shared" si="274"/>
        <v>plays</v>
      </c>
      <c r="S2895" s="13">
        <f t="shared" si="275"/>
        <v>41953.606423611112</v>
      </c>
      <c r="T2895" s="13">
        <f t="shared" si="276"/>
        <v>42012.916666666664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1"/>
        <v>0</v>
      </c>
      <c r="P2896" s="4" t="str">
        <f t="shared" si="272"/>
        <v>0</v>
      </c>
      <c r="Q2896" t="str">
        <f t="shared" si="273"/>
        <v>theater</v>
      </c>
      <c r="R2896" t="str">
        <f t="shared" si="274"/>
        <v>plays</v>
      </c>
      <c r="S2896" s="13">
        <f t="shared" si="275"/>
        <v>42037.819618055561</v>
      </c>
      <c r="T2896" s="13">
        <f t="shared" si="276"/>
        <v>42097.777951388889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1"/>
        <v>4.5999999999999999E-2</v>
      </c>
      <c r="P2897" s="4">
        <f t="shared" si="272"/>
        <v>5.75</v>
      </c>
      <c r="Q2897" t="str">
        <f t="shared" si="273"/>
        <v>theater</v>
      </c>
      <c r="R2897" t="str">
        <f t="shared" si="274"/>
        <v>plays</v>
      </c>
      <c r="S2897" s="13">
        <f t="shared" si="275"/>
        <v>41811.388796296298</v>
      </c>
      <c r="T2897" s="13">
        <f t="shared" si="276"/>
        <v>41812.708333333336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1"/>
        <v>0.20833333333333334</v>
      </c>
      <c r="P2898" s="4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3">
        <f t="shared" si="275"/>
        <v>42701.742141203707</v>
      </c>
      <c r="T2898" s="13">
        <f t="shared" si="276"/>
        <v>42716.083333333336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1"/>
        <v>4.583333333333333E-2</v>
      </c>
      <c r="P2899" s="4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3">
        <f t="shared" si="275"/>
        <v>42258.479837962965</v>
      </c>
      <c r="T2899" s="13">
        <f t="shared" si="276"/>
        <v>42288.478530092594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1"/>
        <v>4.2133333333333335E-2</v>
      </c>
      <c r="P2900" s="4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3">
        <f t="shared" si="275"/>
        <v>42278.498298611114</v>
      </c>
      <c r="T2900" s="13">
        <f t="shared" si="276"/>
        <v>42308.498298611114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1"/>
        <v>0</v>
      </c>
      <c r="P2901" s="4" t="str">
        <f t="shared" si="272"/>
        <v>0</v>
      </c>
      <c r="Q2901" t="str">
        <f t="shared" si="273"/>
        <v>theater</v>
      </c>
      <c r="R2901" t="str">
        <f t="shared" si="274"/>
        <v>plays</v>
      </c>
      <c r="S2901" s="13">
        <f t="shared" si="275"/>
        <v>42514.911550925928</v>
      </c>
      <c r="T2901" s="13">
        <f t="shared" si="276"/>
        <v>42574.911550925928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1"/>
        <v>0.61909090909090914</v>
      </c>
      <c r="P2902" s="4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3">
        <f t="shared" si="275"/>
        <v>41830.067500000005</v>
      </c>
      <c r="T2902" s="13">
        <f t="shared" si="276"/>
        <v>41860.067500000005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1"/>
        <v>8.0000000000000002E-3</v>
      </c>
      <c r="P2903" s="4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5"/>
        <v>41982.737719907411</v>
      </c>
      <c r="T2903" s="13">
        <f t="shared" si="276"/>
        <v>42042.737719907411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1"/>
        <v>1.6666666666666666E-4</v>
      </c>
      <c r="P2904" s="4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5"/>
        <v>42210.273101851853</v>
      </c>
      <c r="T2904" s="13">
        <f t="shared" si="276"/>
        <v>42240.273101851853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1"/>
        <v>7.7999999999999996E-3</v>
      </c>
      <c r="P2905" s="4">
        <f t="shared" si="272"/>
        <v>9.75</v>
      </c>
      <c r="Q2905" t="str">
        <f t="shared" si="273"/>
        <v>theater</v>
      </c>
      <c r="R2905" t="str">
        <f t="shared" si="274"/>
        <v>plays</v>
      </c>
      <c r="S2905" s="13">
        <f t="shared" si="275"/>
        <v>42196.000208333331</v>
      </c>
      <c r="T2905" s="13">
        <f t="shared" si="276"/>
        <v>42256.000208333331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1"/>
        <v>0.05</v>
      </c>
      <c r="P2906" s="4">
        <f t="shared" si="272"/>
        <v>18.75</v>
      </c>
      <c r="Q2906" t="str">
        <f t="shared" si="273"/>
        <v>theater</v>
      </c>
      <c r="R2906" t="str">
        <f t="shared" si="274"/>
        <v>plays</v>
      </c>
      <c r="S2906" s="13">
        <f t="shared" si="275"/>
        <v>41940.801284722227</v>
      </c>
      <c r="T2906" s="13">
        <f t="shared" si="276"/>
        <v>41952.333333333336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1"/>
        <v>0.17771428571428571</v>
      </c>
      <c r="P2907" s="4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3">
        <f t="shared" si="275"/>
        <v>42605.890196759261</v>
      </c>
      <c r="T2907" s="13">
        <f t="shared" si="276"/>
        <v>42619.890196759261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1"/>
        <v>9.4166666666666662E-2</v>
      </c>
      <c r="P2908" s="4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3">
        <f t="shared" si="275"/>
        <v>42199.482245370375</v>
      </c>
      <c r="T2908" s="13">
        <f t="shared" si="276"/>
        <v>42216.875000000007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1"/>
        <v>8.0000000000000004E-4</v>
      </c>
      <c r="P2909" s="4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5"/>
        <v>42444.711076388885</v>
      </c>
      <c r="T2909" s="13">
        <f t="shared" si="276"/>
        <v>42504.711076388885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1"/>
        <v>2.75E-2</v>
      </c>
      <c r="P2910" s="4">
        <f t="shared" si="272"/>
        <v>52.8</v>
      </c>
      <c r="Q2910" t="str">
        <f t="shared" si="273"/>
        <v>theater</v>
      </c>
      <c r="R2910" t="str">
        <f t="shared" si="274"/>
        <v>plays</v>
      </c>
      <c r="S2910" s="13">
        <f t="shared" si="275"/>
        <v>42499.565034722218</v>
      </c>
      <c r="T2910" s="13">
        <f t="shared" si="276"/>
        <v>42529.565034722218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1"/>
        <v>1.1111111111111112E-4</v>
      </c>
      <c r="P2911" s="4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5"/>
        <v>41929.099548611113</v>
      </c>
      <c r="T2911" s="13">
        <f t="shared" si="276"/>
        <v>41968.656944444447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1"/>
        <v>3.3333333333333335E-5</v>
      </c>
      <c r="P2912" s="4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5"/>
        <v>42107.674618055556</v>
      </c>
      <c r="T2912" s="13">
        <f t="shared" si="276"/>
        <v>42167.674618055556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1"/>
        <v>0.36499999999999999</v>
      </c>
      <c r="P2913" s="4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3">
        <f t="shared" si="275"/>
        <v>42142.602152777785</v>
      </c>
      <c r="T2913" s="13">
        <f t="shared" si="276"/>
        <v>42182.602152777785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1"/>
        <v>0.14058171745152354</v>
      </c>
      <c r="P2914" s="4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3">
        <f t="shared" si="275"/>
        <v>42353.96497685185</v>
      </c>
      <c r="T2914" s="13">
        <f t="shared" si="276"/>
        <v>42383.96497685185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1"/>
        <v>2.0000000000000001E-4</v>
      </c>
      <c r="P2915" s="4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5"/>
        <v>41828.756238425929</v>
      </c>
      <c r="T2915" s="13">
        <f t="shared" si="276"/>
        <v>41888.756238425929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1"/>
        <v>4.0000000000000003E-5</v>
      </c>
      <c r="P2916" s="4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5"/>
        <v>42017.740671296298</v>
      </c>
      <c r="T2916" s="13">
        <f t="shared" si="276"/>
        <v>42077.699004629634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1"/>
        <v>0.61099999999999999</v>
      </c>
      <c r="P2917" s="4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3">
        <f t="shared" si="275"/>
        <v>42415.231365740743</v>
      </c>
      <c r="T2917" s="13">
        <f t="shared" si="276"/>
        <v>42445.189699074072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1"/>
        <v>7.8378378378378383E-2</v>
      </c>
      <c r="P2918" s="4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3">
        <f t="shared" si="275"/>
        <v>41755.310057870374</v>
      </c>
      <c r="T2918" s="13">
        <f t="shared" si="276"/>
        <v>41778.310057870374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1"/>
        <v>0.2185</v>
      </c>
      <c r="P2919" s="4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3">
        <f t="shared" si="275"/>
        <v>42245.067673611113</v>
      </c>
      <c r="T2919" s="13">
        <f t="shared" si="276"/>
        <v>42263.067673611113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1"/>
        <v>0.27239999999999998</v>
      </c>
      <c r="P2920" s="4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3">
        <f t="shared" si="275"/>
        <v>42278.463043981486</v>
      </c>
      <c r="T2920" s="13">
        <f t="shared" si="276"/>
        <v>42306.463043981486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1"/>
        <v>8.5000000000000006E-2</v>
      </c>
      <c r="P2921" s="4">
        <f t="shared" si="272"/>
        <v>8.5</v>
      </c>
      <c r="Q2921" t="str">
        <f t="shared" si="273"/>
        <v>theater</v>
      </c>
      <c r="R2921" t="str">
        <f t="shared" si="274"/>
        <v>plays</v>
      </c>
      <c r="S2921" s="13">
        <f t="shared" si="275"/>
        <v>41826.452881944446</v>
      </c>
      <c r="T2921" s="13">
        <f t="shared" si="276"/>
        <v>41856.452881944446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1"/>
        <v>0.26840000000000003</v>
      </c>
      <c r="P2922" s="4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3">
        <f t="shared" si="275"/>
        <v>42058.625810185193</v>
      </c>
      <c r="T2922" s="13">
        <f t="shared" si="276"/>
        <v>42088.584143518521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1"/>
        <v>1.29</v>
      </c>
      <c r="P2923" s="4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5"/>
        <v>41877.719953703709</v>
      </c>
      <c r="T2923" s="13">
        <f t="shared" si="276"/>
        <v>41907.719953703709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1"/>
        <v>1</v>
      </c>
      <c r="P2924" s="4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3">
        <f t="shared" si="275"/>
        <v>42097.707488425927</v>
      </c>
      <c r="T2924" s="13">
        <f t="shared" si="276"/>
        <v>42142.707488425927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1"/>
        <v>1</v>
      </c>
      <c r="P2925" s="4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5"/>
        <v>42012.985868055555</v>
      </c>
      <c r="T2925" s="13">
        <f t="shared" si="276"/>
        <v>42027.958333333336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1"/>
        <v>1.032</v>
      </c>
      <c r="P2926" s="4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3">
        <f t="shared" si="275"/>
        <v>42103.390162037038</v>
      </c>
      <c r="T2926" s="13">
        <f t="shared" si="276"/>
        <v>42132.999305555561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1"/>
        <v>1.0244597777777777</v>
      </c>
      <c r="P2927" s="4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3">
        <f t="shared" si="275"/>
        <v>41863.417453703703</v>
      </c>
      <c r="T2927" s="13">
        <f t="shared" si="276"/>
        <v>41893.417453703703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1"/>
        <v>1.25</v>
      </c>
      <c r="P2928" s="4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5"/>
        <v>42044.599293981482</v>
      </c>
      <c r="T2928" s="13">
        <f t="shared" si="276"/>
        <v>42058.599293981482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1"/>
        <v>1.3083333333333333</v>
      </c>
      <c r="P2929" s="4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3">
        <f t="shared" si="275"/>
        <v>41806.502650462964</v>
      </c>
      <c r="T2929" s="13">
        <f t="shared" si="276"/>
        <v>41835.041666666672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1"/>
        <v>1</v>
      </c>
      <c r="P2930" s="4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3">
        <f t="shared" si="275"/>
        <v>42403.831550925934</v>
      </c>
      <c r="T2930" s="13">
        <f t="shared" si="276"/>
        <v>42433.831550925934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1"/>
        <v>1.02069375</v>
      </c>
      <c r="P2931" s="4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3">
        <f t="shared" si="275"/>
        <v>41754.397662037038</v>
      </c>
      <c r="T2931" s="13">
        <f t="shared" si="276"/>
        <v>41784.397662037038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1"/>
        <v>1.0092000000000001</v>
      </c>
      <c r="P2932" s="4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3">
        <f t="shared" si="275"/>
        <v>42101.417407407411</v>
      </c>
      <c r="T2932" s="13">
        <f t="shared" si="276"/>
        <v>42131.417407407411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1"/>
        <v>1.06</v>
      </c>
      <c r="P2933" s="4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3">
        <f t="shared" si="275"/>
        <v>41872.124571759261</v>
      </c>
      <c r="T2933" s="13">
        <f t="shared" si="276"/>
        <v>41897.088888888895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1"/>
        <v>1.0509677419354839</v>
      </c>
      <c r="P2934" s="4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3">
        <f t="shared" si="275"/>
        <v>42024.998113425929</v>
      </c>
      <c r="T2934" s="13">
        <f t="shared" si="276"/>
        <v>42056.291666666664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1"/>
        <v>1.0276000000000001</v>
      </c>
      <c r="P2935" s="4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3">
        <f t="shared" si="275"/>
        <v>42495.789965277778</v>
      </c>
      <c r="T2935" s="13">
        <f t="shared" si="276"/>
        <v>42525.789965277778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1"/>
        <v>1.08</v>
      </c>
      <c r="P2936" s="4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3">
        <f t="shared" si="275"/>
        <v>41775.469490740747</v>
      </c>
      <c r="T2936" s="13">
        <f t="shared" si="276"/>
        <v>41805.469490740747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1"/>
        <v>1.0088571428571429</v>
      </c>
      <c r="P2937" s="4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3">
        <f t="shared" si="275"/>
        <v>42553.416759259264</v>
      </c>
      <c r="T2937" s="13">
        <f t="shared" si="276"/>
        <v>42611.541666666664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1"/>
        <v>1.28</v>
      </c>
      <c r="P2938" s="4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3">
        <f t="shared" si="275"/>
        <v>41912.4840625</v>
      </c>
      <c r="T2938" s="13">
        <f t="shared" si="276"/>
        <v>41925.040972222225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1"/>
        <v>1.3333333333333333</v>
      </c>
      <c r="P2939" s="4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3">
        <f t="shared" si="275"/>
        <v>41803.290659722225</v>
      </c>
      <c r="T2939" s="13">
        <f t="shared" si="276"/>
        <v>41833.290659722225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1"/>
        <v>1.0137499999999999</v>
      </c>
      <c r="P2940" s="4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3">
        <f t="shared" si="275"/>
        <v>42004.537199074075</v>
      </c>
      <c r="T2940" s="13">
        <f t="shared" si="276"/>
        <v>42034.537199074075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1"/>
        <v>1.0287500000000001</v>
      </c>
      <c r="P2941" s="4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3">
        <f t="shared" si="275"/>
        <v>41845.642500000002</v>
      </c>
      <c r="T2941" s="13">
        <f t="shared" si="276"/>
        <v>41878.875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1"/>
        <v>1.0724</v>
      </c>
      <c r="P2942" s="4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3">
        <f t="shared" si="275"/>
        <v>41982.60668981482</v>
      </c>
      <c r="T2942" s="13">
        <f t="shared" si="276"/>
        <v>42022.60668981482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1"/>
        <v>4.0000000000000003E-5</v>
      </c>
      <c r="P2943" s="4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5"/>
        <v>42034.79346064815</v>
      </c>
      <c r="T2943" s="13">
        <f t="shared" si="276"/>
        <v>42064.79346064815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1"/>
        <v>0.20424999999999999</v>
      </c>
      <c r="P2944" s="4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3">
        <f t="shared" si="275"/>
        <v>42334.637256944443</v>
      </c>
      <c r="T2944" s="13">
        <f t="shared" si="276"/>
        <v>42354.679166666669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1"/>
        <v>0</v>
      </c>
      <c r="P2945" s="4" t="str">
        <f t="shared" si="272"/>
        <v>0</v>
      </c>
      <c r="Q2945" t="str">
        <f t="shared" si="273"/>
        <v>theater</v>
      </c>
      <c r="R2945" t="str">
        <f t="shared" si="274"/>
        <v>spaces</v>
      </c>
      <c r="S2945" s="13">
        <f t="shared" si="275"/>
        <v>42076.962731481479</v>
      </c>
      <c r="T2945" s="13">
        <f t="shared" si="276"/>
        <v>42106.962731481479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1"/>
        <v>0.01</v>
      </c>
      <c r="P2946" s="4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si="275"/>
        <v>42132.747662037036</v>
      </c>
      <c r="T2946" s="13">
        <f t="shared" si="276"/>
        <v>42162.747662037036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7">E2947/D2947</f>
        <v>0</v>
      </c>
      <c r="P2947" s="4" t="str">
        <f t="shared" ref="P2947:P3010" si="278">IF(L2947=0, "0", E2947/L2947)</f>
        <v>0</v>
      </c>
      <c r="Q2947" t="str">
        <f t="shared" ref="Q2947:Q3010" si="279">LEFT(N2947, FIND("/", N2947)-1)</f>
        <v>theater</v>
      </c>
      <c r="R2947" t="str">
        <f t="shared" ref="R2947:R3010" si="280">RIGHT(N2947, LEN(N2947)-FIND("/", N2947))</f>
        <v>spaces</v>
      </c>
      <c r="S2947" s="13">
        <f t="shared" ref="S2947:S3010" si="281">(((J2947/60)/60)/24)+DATE(1970,1,1)+(-4/24)</f>
        <v>42117.972916666673</v>
      </c>
      <c r="T2947" s="13">
        <f t="shared" ref="T2947:T3010" si="282">(((I2947/60)/60)/24)+DATE(1970,1,1)+(-4/24)</f>
        <v>42147.972916666673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7"/>
        <v>1E-3</v>
      </c>
      <c r="P2948" s="4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si="281"/>
        <v>42567.364490740743</v>
      </c>
      <c r="T2948" s="13">
        <f t="shared" si="282"/>
        <v>42597.364490740743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7"/>
        <v>4.2880000000000001E-2</v>
      </c>
      <c r="P2949" s="4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3">
        <f t="shared" si="281"/>
        <v>42649.395451388897</v>
      </c>
      <c r="T2949" s="13">
        <f t="shared" si="282"/>
        <v>42698.549305555563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7"/>
        <v>4.8000000000000001E-5</v>
      </c>
      <c r="P2950" s="4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3">
        <f t="shared" si="281"/>
        <v>42097.482557870368</v>
      </c>
      <c r="T2950" s="13">
        <f t="shared" si="282"/>
        <v>42157.482557870368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7"/>
        <v>2.5000000000000001E-2</v>
      </c>
      <c r="P2951" s="4">
        <f t="shared" si="278"/>
        <v>12.5</v>
      </c>
      <c r="Q2951" t="str">
        <f t="shared" si="279"/>
        <v>theater</v>
      </c>
      <c r="R2951" t="str">
        <f t="shared" si="280"/>
        <v>spaces</v>
      </c>
      <c r="S2951" s="13">
        <f t="shared" si="281"/>
        <v>42297.656446759262</v>
      </c>
      <c r="T2951" s="13">
        <f t="shared" si="282"/>
        <v>42327.698113425933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7"/>
        <v>0</v>
      </c>
      <c r="P2952" s="4" t="str">
        <f t="shared" si="278"/>
        <v>0</v>
      </c>
      <c r="Q2952" t="str">
        <f t="shared" si="279"/>
        <v>theater</v>
      </c>
      <c r="R2952" t="str">
        <f t="shared" si="280"/>
        <v>spaces</v>
      </c>
      <c r="S2952" s="13">
        <f t="shared" si="281"/>
        <v>42362.198518518526</v>
      </c>
      <c r="T2952" s="13">
        <f t="shared" si="282"/>
        <v>42392.198518518526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7"/>
        <v>2.1919999999999999E-2</v>
      </c>
      <c r="P2953" s="4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3">
        <f t="shared" si="281"/>
        <v>41872.636261574073</v>
      </c>
      <c r="T2953" s="13">
        <f t="shared" si="282"/>
        <v>41917.636261574073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7"/>
        <v>8.0250000000000002E-2</v>
      </c>
      <c r="P2954" s="4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3">
        <f t="shared" si="281"/>
        <v>42628.523599537039</v>
      </c>
      <c r="T2954" s="13">
        <f t="shared" si="282"/>
        <v>42660.000000000007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7"/>
        <v>1.5125E-3</v>
      </c>
      <c r="P2955" s="4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3">
        <f t="shared" si="281"/>
        <v>42255.625243055554</v>
      </c>
      <c r="T2955" s="13">
        <f t="shared" si="282"/>
        <v>42285.625243055554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7"/>
        <v>0</v>
      </c>
      <c r="P2956" s="4" t="str">
        <f t="shared" si="278"/>
        <v>0</v>
      </c>
      <c r="Q2956" t="str">
        <f t="shared" si="279"/>
        <v>theater</v>
      </c>
      <c r="R2956" t="str">
        <f t="shared" si="280"/>
        <v>spaces</v>
      </c>
      <c r="S2956" s="13">
        <f t="shared" si="281"/>
        <v>42790.416701388887</v>
      </c>
      <c r="T2956" s="13">
        <f t="shared" si="282"/>
        <v>42810.37503472223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7"/>
        <v>0.59583333333333333</v>
      </c>
      <c r="P2957" s="4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81"/>
        <v>42141.574641203704</v>
      </c>
      <c r="T2957" s="13">
        <f t="shared" si="282"/>
        <v>42171.574641203704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7"/>
        <v>0.16734177215189874</v>
      </c>
      <c r="P2958" s="4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3">
        <f t="shared" si="281"/>
        <v>42464.792245370372</v>
      </c>
      <c r="T2958" s="13">
        <f t="shared" si="282"/>
        <v>42494.792245370372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7"/>
        <v>1.8666666666666668E-2</v>
      </c>
      <c r="P2959" s="4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3">
        <f t="shared" si="281"/>
        <v>42030.844583333332</v>
      </c>
      <c r="T2959" s="13">
        <f t="shared" si="282"/>
        <v>42090.802916666667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7"/>
        <v>0</v>
      </c>
      <c r="P2960" s="4" t="str">
        <f t="shared" si="278"/>
        <v>0</v>
      </c>
      <c r="Q2960" t="str">
        <f t="shared" si="279"/>
        <v>theater</v>
      </c>
      <c r="R2960" t="str">
        <f t="shared" si="280"/>
        <v>spaces</v>
      </c>
      <c r="S2960" s="13">
        <f t="shared" si="281"/>
        <v>42438.61246527778</v>
      </c>
      <c r="T2960" s="13">
        <f t="shared" si="282"/>
        <v>42498.570798611116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7"/>
        <v>0</v>
      </c>
      <c r="P2961" s="4" t="str">
        <f t="shared" si="278"/>
        <v>0</v>
      </c>
      <c r="Q2961" t="str">
        <f t="shared" si="279"/>
        <v>theater</v>
      </c>
      <c r="R2961" t="str">
        <f t="shared" si="280"/>
        <v>spaces</v>
      </c>
      <c r="S2961" s="13">
        <f t="shared" si="281"/>
        <v>42497.841724537044</v>
      </c>
      <c r="T2961" s="13">
        <f t="shared" si="282"/>
        <v>42527.841724537044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7"/>
        <v>0</v>
      </c>
      <c r="P2962" s="4" t="str">
        <f t="shared" si="278"/>
        <v>0</v>
      </c>
      <c r="Q2962" t="str">
        <f t="shared" si="279"/>
        <v>theater</v>
      </c>
      <c r="R2962" t="str">
        <f t="shared" si="280"/>
        <v>spaces</v>
      </c>
      <c r="S2962" s="13">
        <f t="shared" si="281"/>
        <v>41863.590543981481</v>
      </c>
      <c r="T2962" s="13">
        <f t="shared" si="282"/>
        <v>41893.590543981481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7"/>
        <v>1.0962000000000001</v>
      </c>
      <c r="P2963" s="4">
        <f t="shared" si="278"/>
        <v>50.75</v>
      </c>
      <c r="Q2963" t="str">
        <f t="shared" si="279"/>
        <v>theater</v>
      </c>
      <c r="R2963" t="str">
        <f t="shared" si="280"/>
        <v>plays</v>
      </c>
      <c r="S2963" s="13">
        <f t="shared" si="281"/>
        <v>42061.04582175926</v>
      </c>
      <c r="T2963" s="13">
        <f t="shared" si="282"/>
        <v>42089.000000000007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7"/>
        <v>1.218</v>
      </c>
      <c r="P2964" s="4">
        <f t="shared" si="278"/>
        <v>60.9</v>
      </c>
      <c r="Q2964" t="str">
        <f t="shared" si="279"/>
        <v>theater</v>
      </c>
      <c r="R2964" t="str">
        <f t="shared" si="280"/>
        <v>plays</v>
      </c>
      <c r="S2964" s="13">
        <f t="shared" si="281"/>
        <v>42036.077615740745</v>
      </c>
      <c r="T2964" s="13">
        <f t="shared" si="282"/>
        <v>42064.124305555561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7"/>
        <v>1.0685</v>
      </c>
      <c r="P2965" s="4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3">
        <f t="shared" si="281"/>
        <v>42157.303518518522</v>
      </c>
      <c r="T2965" s="13">
        <f t="shared" si="282"/>
        <v>42187.303518518522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7"/>
        <v>1.0071379999999999</v>
      </c>
      <c r="P2966" s="4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3">
        <f t="shared" si="281"/>
        <v>41827.743275462963</v>
      </c>
      <c r="T2966" s="13">
        <f t="shared" si="282"/>
        <v>41857.730555555558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7"/>
        <v>1.0900000000000001</v>
      </c>
      <c r="P2967" s="4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3">
        <f t="shared" si="281"/>
        <v>42162.562881944446</v>
      </c>
      <c r="T2967" s="13">
        <f t="shared" si="282"/>
        <v>42192.562881944446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7"/>
        <v>1.1363000000000001</v>
      </c>
      <c r="P2968" s="4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3">
        <f t="shared" si="281"/>
        <v>42233.571898148155</v>
      </c>
      <c r="T2968" s="13">
        <f t="shared" si="282"/>
        <v>42263.571898148155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7"/>
        <v>1.1392</v>
      </c>
      <c r="P2969" s="4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3">
        <f t="shared" si="281"/>
        <v>42042.031157407408</v>
      </c>
      <c r="T2969" s="13">
        <f t="shared" si="282"/>
        <v>42071.989490740743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7"/>
        <v>1.06</v>
      </c>
      <c r="P2970" s="4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3">
        <f t="shared" si="281"/>
        <v>42585.357175925928</v>
      </c>
      <c r="T2970" s="13">
        <f t="shared" si="282"/>
        <v>42598.999305555561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7"/>
        <v>1.625</v>
      </c>
      <c r="P2971" s="4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3">
        <f t="shared" si="281"/>
        <v>42097.619826388887</v>
      </c>
      <c r="T2971" s="13">
        <f t="shared" si="282"/>
        <v>42127.785416666673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7"/>
        <v>1.06</v>
      </c>
      <c r="P2972" s="4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3">
        <f t="shared" si="281"/>
        <v>41808.502905092595</v>
      </c>
      <c r="T2972" s="13">
        <f t="shared" si="282"/>
        <v>41838.502905092595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7"/>
        <v>1.0015624999999999</v>
      </c>
      <c r="P2973" s="4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3">
        <f t="shared" si="281"/>
        <v>41852.491643518522</v>
      </c>
      <c r="T2973" s="13">
        <f t="shared" si="282"/>
        <v>41882.491643518522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7"/>
        <v>1.0535000000000001</v>
      </c>
      <c r="P2974" s="4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3">
        <f t="shared" si="281"/>
        <v>42693.943518518521</v>
      </c>
      <c r="T2974" s="13">
        <f t="shared" si="282"/>
        <v>42708.875000000007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7"/>
        <v>1.748</v>
      </c>
      <c r="P2975" s="4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3">
        <f t="shared" si="281"/>
        <v>42341.651712962965</v>
      </c>
      <c r="T2975" s="13">
        <f t="shared" si="282"/>
        <v>42370.000000000007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7"/>
        <v>1.02</v>
      </c>
      <c r="P2976" s="4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3">
        <f t="shared" si="281"/>
        <v>41879.89434027778</v>
      </c>
      <c r="T2976" s="13">
        <f t="shared" si="282"/>
        <v>41907.899305555555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7"/>
        <v>1.00125</v>
      </c>
      <c r="P2977" s="4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3">
        <f t="shared" si="281"/>
        <v>41941.517199074078</v>
      </c>
      <c r="T2977" s="13">
        <f t="shared" si="282"/>
        <v>41969.958333333336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7"/>
        <v>1.7142857142857142</v>
      </c>
      <c r="P2978" s="4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3">
        <f t="shared" si="281"/>
        <v>42425.564004629632</v>
      </c>
      <c r="T2978" s="13">
        <f t="shared" si="282"/>
        <v>42442.333333333336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7"/>
        <v>1.1356666666666666</v>
      </c>
      <c r="P2979" s="4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3">
        <f t="shared" si="281"/>
        <v>42026.714513888895</v>
      </c>
      <c r="T2979" s="13">
        <f t="shared" si="282"/>
        <v>42085.926388888889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7"/>
        <v>1.2946666666666666</v>
      </c>
      <c r="P2980" s="4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3">
        <f t="shared" si="281"/>
        <v>41922.473923611113</v>
      </c>
      <c r="T2980" s="13">
        <f t="shared" si="282"/>
        <v>41932.082638888889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7"/>
        <v>1.014</v>
      </c>
      <c r="P2981" s="4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3">
        <f t="shared" si="281"/>
        <v>41993.657673611109</v>
      </c>
      <c r="T2981" s="13">
        <f t="shared" si="282"/>
        <v>42010.083333333336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7"/>
        <v>1.0916666666666666</v>
      </c>
      <c r="P2982" s="4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3">
        <f t="shared" si="281"/>
        <v>42219.749189814822</v>
      </c>
      <c r="T2982" s="13">
        <f t="shared" si="282"/>
        <v>42239.916666666664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7"/>
        <v>1.28925</v>
      </c>
      <c r="P2983" s="4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3">
        <f t="shared" si="281"/>
        <v>42225.393009259256</v>
      </c>
      <c r="T2983" s="13">
        <f t="shared" si="282"/>
        <v>42270.393009259256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7"/>
        <v>1.0206</v>
      </c>
      <c r="P2984" s="4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3">
        <f t="shared" si="281"/>
        <v>42381.520173611112</v>
      </c>
      <c r="T2984" s="13">
        <f t="shared" si="282"/>
        <v>42411.520173611112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7"/>
        <v>1.465395775862069</v>
      </c>
      <c r="P2985" s="4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3">
        <f t="shared" si="281"/>
        <v>41894.46569444445</v>
      </c>
      <c r="T2985" s="13">
        <f t="shared" si="282"/>
        <v>41954.507361111115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7"/>
        <v>1.00352</v>
      </c>
      <c r="P2986" s="4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3">
        <f t="shared" si="281"/>
        <v>42576.11204861111</v>
      </c>
      <c r="T2986" s="13">
        <f t="shared" si="282"/>
        <v>42606.11204861111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7"/>
        <v>1.2164999999999999</v>
      </c>
      <c r="P2987" s="4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3">
        <f t="shared" si="281"/>
        <v>42654.807037037033</v>
      </c>
      <c r="T2987" s="13">
        <f t="shared" si="282"/>
        <v>42674.000000000007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7"/>
        <v>1.0549999999999999</v>
      </c>
      <c r="P2988" s="4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3">
        <f t="shared" si="281"/>
        <v>42431.333402777782</v>
      </c>
      <c r="T2988" s="13">
        <f t="shared" si="282"/>
        <v>42491.29173611111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7"/>
        <v>1.1040080000000001</v>
      </c>
      <c r="P2989" s="4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3">
        <f t="shared" si="281"/>
        <v>42627.140636574077</v>
      </c>
      <c r="T2989" s="13">
        <f t="shared" si="282"/>
        <v>42655.833333333336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7"/>
        <v>1</v>
      </c>
      <c r="P2990" s="4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3">
        <f t="shared" si="281"/>
        <v>42511.195381944453</v>
      </c>
      <c r="T2990" s="13">
        <f t="shared" si="282"/>
        <v>42541.195381944453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7"/>
        <v>1.76535</v>
      </c>
      <c r="P2991" s="4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3">
        <f t="shared" si="281"/>
        <v>42336.853726851856</v>
      </c>
      <c r="T2991" s="13">
        <f t="shared" si="282"/>
        <v>42359.040972222225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7"/>
        <v>1</v>
      </c>
      <c r="P2992" s="4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3">
        <f t="shared" si="281"/>
        <v>42341.407638888886</v>
      </c>
      <c r="T2992" s="13">
        <f t="shared" si="282"/>
        <v>42376.407638888886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7"/>
        <v>1.0329411764705883</v>
      </c>
      <c r="P2993" s="4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3">
        <f t="shared" si="281"/>
        <v>42740.670486111114</v>
      </c>
      <c r="T2993" s="13">
        <f t="shared" si="282"/>
        <v>42762.670486111114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7"/>
        <v>1.0449999999999999</v>
      </c>
      <c r="P2994" s="4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3">
        <f t="shared" si="281"/>
        <v>42622.600810185184</v>
      </c>
      <c r="T2994" s="13">
        <f t="shared" si="282"/>
        <v>42652.600810185184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7"/>
        <v>1.0029999999999999</v>
      </c>
      <c r="P2995" s="4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3">
        <f t="shared" si="281"/>
        <v>42390.672071759262</v>
      </c>
      <c r="T2995" s="13">
        <f t="shared" si="282"/>
        <v>42420.672071759262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7"/>
        <v>4.577466666666667</v>
      </c>
      <c r="P2996" s="4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3">
        <f t="shared" si="281"/>
        <v>41885.31217592593</v>
      </c>
      <c r="T2996" s="13">
        <f t="shared" si="282"/>
        <v>41915.31217592593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7"/>
        <v>1.0496000000000001</v>
      </c>
      <c r="P2997" s="4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3">
        <f t="shared" si="281"/>
        <v>42724.498506944445</v>
      </c>
      <c r="T2997" s="13">
        <f t="shared" si="282"/>
        <v>42754.498506944445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7"/>
        <v>1.7194285714285715</v>
      </c>
      <c r="P2998" s="4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3">
        <f t="shared" si="281"/>
        <v>42090.745833333342</v>
      </c>
      <c r="T2998" s="13">
        <f t="shared" si="282"/>
        <v>42150.745833333342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7"/>
        <v>1.0373000000000001</v>
      </c>
      <c r="P2999" s="4">
        <f t="shared" si="278"/>
        <v>90.2</v>
      </c>
      <c r="Q2999" t="str">
        <f t="shared" si="279"/>
        <v>theater</v>
      </c>
      <c r="R2999" t="str">
        <f t="shared" si="280"/>
        <v>spaces</v>
      </c>
      <c r="S2999" s="13">
        <f t="shared" si="281"/>
        <v>42775.567048611112</v>
      </c>
      <c r="T2999" s="13">
        <f t="shared" si="282"/>
        <v>42793.040972222225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7"/>
        <v>1.0302899999999999</v>
      </c>
      <c r="P3000" s="4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3">
        <f t="shared" si="281"/>
        <v>41778.026956018519</v>
      </c>
      <c r="T3000" s="13">
        <f t="shared" si="282"/>
        <v>41806.017361111117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7"/>
        <v>1.1888888888888889</v>
      </c>
      <c r="P3001" s="4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3">
        <f t="shared" si="281"/>
        <v>42780.573611111111</v>
      </c>
      <c r="T3001" s="13">
        <f t="shared" si="282"/>
        <v>42794.916666666664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7"/>
        <v>1</v>
      </c>
      <c r="P3002" s="4">
        <f t="shared" si="278"/>
        <v>62.5</v>
      </c>
      <c r="Q3002" t="str">
        <f t="shared" si="279"/>
        <v>theater</v>
      </c>
      <c r="R3002" t="str">
        <f t="shared" si="280"/>
        <v>spaces</v>
      </c>
      <c r="S3002" s="13">
        <f t="shared" si="281"/>
        <v>42752.660532407412</v>
      </c>
      <c r="T3002" s="13">
        <f t="shared" si="282"/>
        <v>42766.583333333336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7"/>
        <v>3.1869988910451896</v>
      </c>
      <c r="P3003" s="4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3">
        <f t="shared" si="281"/>
        <v>42534.72895833334</v>
      </c>
      <c r="T3003" s="13">
        <f t="shared" si="282"/>
        <v>42564.72895833334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7"/>
        <v>1.0850614285714286</v>
      </c>
      <c r="P3004" s="4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3">
        <f t="shared" si="281"/>
        <v>41239.669583333336</v>
      </c>
      <c r="T3004" s="13">
        <f t="shared" si="282"/>
        <v>41269.669583333336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7"/>
        <v>1.0116666666666667</v>
      </c>
      <c r="P3005" s="4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3">
        <f t="shared" si="281"/>
        <v>42398.682592592595</v>
      </c>
      <c r="T3005" s="13">
        <f t="shared" si="282"/>
        <v>42430.082638888889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7"/>
        <v>1.12815</v>
      </c>
      <c r="P3006" s="4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3">
        <f t="shared" si="281"/>
        <v>41928.714398148149</v>
      </c>
      <c r="T3006" s="13">
        <f t="shared" si="282"/>
        <v>41958.756064814814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7"/>
        <v>1.2049622641509434</v>
      </c>
      <c r="P3007" s="4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3">
        <f t="shared" si="281"/>
        <v>41888.508159722223</v>
      </c>
      <c r="T3007" s="13">
        <f t="shared" si="282"/>
        <v>41918.508159722223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7"/>
        <v>1.0774999999999999</v>
      </c>
      <c r="P3008" s="4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3">
        <f t="shared" si="281"/>
        <v>41957.590173611119</v>
      </c>
      <c r="T3008" s="13">
        <f t="shared" si="282"/>
        <v>41987.590173611119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7"/>
        <v>1.8</v>
      </c>
      <c r="P3009" s="4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81"/>
        <v>42098.049571759264</v>
      </c>
      <c r="T3009" s="13">
        <f t="shared" si="282"/>
        <v>42119.049571759264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7"/>
        <v>1.0116666666666667</v>
      </c>
      <c r="P3010" s="4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3">
        <f t="shared" si="281"/>
        <v>42360.045358796298</v>
      </c>
      <c r="T3010" s="13">
        <f t="shared" si="282"/>
        <v>42390.045358796298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3">E3011/D3011</f>
        <v>1.19756</v>
      </c>
      <c r="P3011" s="4">
        <f t="shared" ref="P3011:P3074" si="284">IF(L3011=0, "0", E3011/L3011)</f>
        <v>233.8984375</v>
      </c>
      <c r="Q3011" t="str">
        <f t="shared" ref="Q3011:Q3074" si="285">LEFT(N3011, FIND("/", N3011)-1)</f>
        <v>theater</v>
      </c>
      <c r="R3011" t="str">
        <f t="shared" ref="R3011:R3074" si="286">RIGHT(N3011, LEN(N3011)-FIND("/", N3011))</f>
        <v>spaces</v>
      </c>
      <c r="S3011" s="13">
        <f t="shared" ref="S3011:S3074" si="287">(((J3011/60)/60)/24)+DATE(1970,1,1)+(-4/24)</f>
        <v>41939.403240740743</v>
      </c>
      <c r="T3011" s="13">
        <f t="shared" ref="T3011:T3074" si="288">(((I3011/60)/60)/24)+DATE(1970,1,1)+(-4/24)</f>
        <v>41969.444907407415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3"/>
        <v>1.58</v>
      </c>
      <c r="P3012" s="4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si="287"/>
        <v>41996.665729166671</v>
      </c>
      <c r="T3012" s="13">
        <f t="shared" si="288"/>
        <v>42056.665729166671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3"/>
        <v>1.2366666666666666</v>
      </c>
      <c r="P3013" s="4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3">
        <f t="shared" si="287"/>
        <v>42334.302268518521</v>
      </c>
      <c r="T3013" s="13">
        <f t="shared" si="288"/>
        <v>42361.790972222225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3"/>
        <v>1.1712499999999999</v>
      </c>
      <c r="P3014" s="4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3">
        <f t="shared" si="287"/>
        <v>42024.536226851858</v>
      </c>
      <c r="T3014" s="13">
        <f t="shared" si="288"/>
        <v>42045.536226851858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3"/>
        <v>1.5696000000000001</v>
      </c>
      <c r="P3015" s="4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3">
        <f t="shared" si="287"/>
        <v>42146.669548611113</v>
      </c>
      <c r="T3015" s="13">
        <f t="shared" si="288"/>
        <v>42176.669548611113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3"/>
        <v>1.13104</v>
      </c>
      <c r="P3016" s="4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3">
        <f t="shared" si="287"/>
        <v>41919.95694444445</v>
      </c>
      <c r="T3016" s="13">
        <f t="shared" si="288"/>
        <v>41948.041666666672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3"/>
        <v>1.0317647058823529</v>
      </c>
      <c r="P3017" s="4">
        <f t="shared" si="284"/>
        <v>87.7</v>
      </c>
      <c r="Q3017" t="str">
        <f t="shared" si="285"/>
        <v>theater</v>
      </c>
      <c r="R3017" t="str">
        <f t="shared" si="286"/>
        <v>spaces</v>
      </c>
      <c r="S3017" s="13">
        <f t="shared" si="287"/>
        <v>41785.560625000006</v>
      </c>
      <c r="T3017" s="13">
        <f t="shared" si="288"/>
        <v>41801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3"/>
        <v>1.0261176470588236</v>
      </c>
      <c r="P3018" s="4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3">
        <f t="shared" si="287"/>
        <v>41778.381388888891</v>
      </c>
      <c r="T3018" s="13">
        <f t="shared" si="288"/>
        <v>41838.381388888891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3"/>
        <v>1.0584090909090909</v>
      </c>
      <c r="P3019" s="4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3">
        <f t="shared" si="287"/>
        <v>41841.683368055557</v>
      </c>
      <c r="T3019" s="13">
        <f t="shared" si="288"/>
        <v>41871.683368055557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3"/>
        <v>1.0071428571428571</v>
      </c>
      <c r="P3020" s="4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3">
        <f t="shared" si="287"/>
        <v>42163.131666666675</v>
      </c>
      <c r="T3020" s="13">
        <f t="shared" si="288"/>
        <v>42205.750000000007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3"/>
        <v>1.2123333333333333</v>
      </c>
      <c r="P3021" s="4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3">
        <f t="shared" si="287"/>
        <v>41758.666898148149</v>
      </c>
      <c r="T3021" s="13">
        <f t="shared" si="288"/>
        <v>41785.958333333336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3"/>
        <v>1.0057142857142858</v>
      </c>
      <c r="P3022" s="4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3">
        <f t="shared" si="287"/>
        <v>42170.679780092592</v>
      </c>
      <c r="T3022" s="13">
        <f t="shared" si="288"/>
        <v>42230.679780092592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3"/>
        <v>1.1602222222222223</v>
      </c>
      <c r="P3023" s="4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3">
        <f t="shared" si="287"/>
        <v>42660.452187499999</v>
      </c>
      <c r="T3023" s="13">
        <f t="shared" si="288"/>
        <v>42696.082638888889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3"/>
        <v>1.0087999999999999</v>
      </c>
      <c r="P3024" s="4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3">
        <f t="shared" si="287"/>
        <v>42564.787141203706</v>
      </c>
      <c r="T3024" s="13">
        <f t="shared" si="288"/>
        <v>42609.787141203706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3"/>
        <v>1.03</v>
      </c>
      <c r="P3025" s="4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3">
        <f t="shared" si="287"/>
        <v>42121.509097222232</v>
      </c>
      <c r="T3025" s="13">
        <f t="shared" si="288"/>
        <v>42166.509097222232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3"/>
        <v>2.4641999999999999</v>
      </c>
      <c r="P3026" s="4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3">
        <f t="shared" si="287"/>
        <v>41158.827256944445</v>
      </c>
      <c r="T3026" s="13">
        <f t="shared" si="288"/>
        <v>41188.827256944445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3"/>
        <v>3.0219999999999998</v>
      </c>
      <c r="P3027" s="4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3">
        <f t="shared" si="287"/>
        <v>41761.34274305556</v>
      </c>
      <c r="T3027" s="13">
        <f t="shared" si="288"/>
        <v>41789.5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3"/>
        <v>1.4333333333333333</v>
      </c>
      <c r="P3028" s="4">
        <f t="shared" si="284"/>
        <v>51.6</v>
      </c>
      <c r="Q3028" t="str">
        <f t="shared" si="285"/>
        <v>theater</v>
      </c>
      <c r="R3028" t="str">
        <f t="shared" si="286"/>
        <v>spaces</v>
      </c>
      <c r="S3028" s="13">
        <f t="shared" si="287"/>
        <v>42783.292731481481</v>
      </c>
      <c r="T3028" s="13">
        <f t="shared" si="288"/>
        <v>42797.292731481481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3"/>
        <v>1.3144</v>
      </c>
      <c r="P3029" s="4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3">
        <f t="shared" si="287"/>
        <v>42053.537627314821</v>
      </c>
      <c r="T3029" s="13">
        <f t="shared" si="288"/>
        <v>42083.49596064815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3"/>
        <v>1.6801999999999999</v>
      </c>
      <c r="P3030" s="4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3">
        <f t="shared" si="287"/>
        <v>42567.09751157408</v>
      </c>
      <c r="T3030" s="13">
        <f t="shared" si="288"/>
        <v>42597.09751157408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3"/>
        <v>1.0967666666666667</v>
      </c>
      <c r="P3031" s="4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3">
        <f t="shared" si="287"/>
        <v>41932.542210648149</v>
      </c>
      <c r="T3031" s="13">
        <f t="shared" si="288"/>
        <v>41961.024305555555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3"/>
        <v>1.0668571428571429</v>
      </c>
      <c r="P3032" s="4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3">
        <f t="shared" si="287"/>
        <v>42233.580682870372</v>
      </c>
      <c r="T3032" s="13">
        <f t="shared" si="288"/>
        <v>42263.580682870372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3"/>
        <v>1</v>
      </c>
      <c r="P3033" s="4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3">
        <f t="shared" si="287"/>
        <v>42597.715821759259</v>
      </c>
      <c r="T3033" s="13">
        <f t="shared" si="288"/>
        <v>42657.715821759259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3"/>
        <v>1.272</v>
      </c>
      <c r="P3034" s="4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3">
        <f t="shared" si="287"/>
        <v>42227.877997685187</v>
      </c>
      <c r="T3034" s="13">
        <f t="shared" si="288"/>
        <v>42257.877997685187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3"/>
        <v>1.4653333333333334</v>
      </c>
      <c r="P3035" s="4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3">
        <f t="shared" si="287"/>
        <v>42569.943576388891</v>
      </c>
      <c r="T3035" s="13">
        <f t="shared" si="288"/>
        <v>42599.943576388891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3"/>
        <v>1.1253599999999999</v>
      </c>
      <c r="P3036" s="4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3">
        <f t="shared" si="287"/>
        <v>42644.368692129632</v>
      </c>
      <c r="T3036" s="13">
        <f t="shared" si="288"/>
        <v>42674.999305555561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3"/>
        <v>1.0878684000000001</v>
      </c>
      <c r="P3037" s="4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3">
        <f t="shared" si="287"/>
        <v>41368.393622685187</v>
      </c>
      <c r="T3037" s="13">
        <f t="shared" si="288"/>
        <v>41398.393622685187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3"/>
        <v>1.26732</v>
      </c>
      <c r="P3038" s="4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3">
        <f t="shared" si="287"/>
        <v>41466.618564814817</v>
      </c>
      <c r="T3038" s="13">
        <f t="shared" si="288"/>
        <v>41502.332638888889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3"/>
        <v>2.1320000000000001</v>
      </c>
      <c r="P3039" s="4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3">
        <f t="shared" si="287"/>
        <v>40378.726539351854</v>
      </c>
      <c r="T3039" s="13">
        <f t="shared" si="288"/>
        <v>40453.040972222225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3"/>
        <v>1.0049999999999999</v>
      </c>
      <c r="P3040" s="4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3">
        <f t="shared" si="287"/>
        <v>42373.08561342593</v>
      </c>
      <c r="T3040" s="13">
        <f t="shared" si="288"/>
        <v>42433.08561342593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3"/>
        <v>1.0871389999999999</v>
      </c>
      <c r="P3041" s="4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3">
        <f t="shared" si="287"/>
        <v>41610.627754629633</v>
      </c>
      <c r="T3041" s="13">
        <f t="shared" si="288"/>
        <v>41637.165972222225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3"/>
        <v>1.075</v>
      </c>
      <c r="P3042" s="4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3">
        <f t="shared" si="287"/>
        <v>42177.625243055554</v>
      </c>
      <c r="T3042" s="13">
        <f t="shared" si="288"/>
        <v>42181.791666666664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3"/>
        <v>1.1048192771084338</v>
      </c>
      <c r="P3043" s="4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3">
        <f t="shared" si="287"/>
        <v>42359.701944444452</v>
      </c>
      <c r="T3043" s="13">
        <f t="shared" si="288"/>
        <v>42389.701944444452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3"/>
        <v>1.28</v>
      </c>
      <c r="P3044" s="4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3">
        <f t="shared" si="287"/>
        <v>42253.521377314821</v>
      </c>
      <c r="T3044" s="13">
        <f t="shared" si="288"/>
        <v>42283.521377314821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3"/>
        <v>1.1000666666666667</v>
      </c>
      <c r="P3045" s="4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3">
        <f t="shared" si="287"/>
        <v>42082.903923611113</v>
      </c>
      <c r="T3045" s="13">
        <f t="shared" si="288"/>
        <v>42109.951388888891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3"/>
        <v>1.0934166666666667</v>
      </c>
      <c r="P3046" s="4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3">
        <f t="shared" si="287"/>
        <v>42387.560162037036</v>
      </c>
      <c r="T3046" s="13">
        <f t="shared" si="288"/>
        <v>42402.560162037036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3"/>
        <v>1.3270650000000002</v>
      </c>
      <c r="P3047" s="4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3">
        <f t="shared" si="287"/>
        <v>41842.989062500004</v>
      </c>
      <c r="T3047" s="13">
        <f t="shared" si="288"/>
        <v>41872.989062500004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3"/>
        <v>1.9084810126582279</v>
      </c>
      <c r="P3048" s="4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3">
        <f t="shared" si="287"/>
        <v>41862.636412037042</v>
      </c>
      <c r="T3048" s="13">
        <f t="shared" si="288"/>
        <v>41892.036111111112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3"/>
        <v>1.49</v>
      </c>
      <c r="P3049" s="4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3">
        <f t="shared" si="287"/>
        <v>42443.822384259263</v>
      </c>
      <c r="T3049" s="13">
        <f t="shared" si="288"/>
        <v>42487.386111111111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3"/>
        <v>1.6639999999999999</v>
      </c>
      <c r="P3050" s="4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3">
        <f t="shared" si="287"/>
        <v>41975.734513888885</v>
      </c>
      <c r="T3050" s="13">
        <f t="shared" si="288"/>
        <v>42004.723611111112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3"/>
        <v>1.0666666666666667</v>
      </c>
      <c r="P3051" s="4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3">
        <f t="shared" si="287"/>
        <v>42138.847858796296</v>
      </c>
      <c r="T3051" s="13">
        <f t="shared" si="288"/>
        <v>42168.847858796296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3"/>
        <v>1.06</v>
      </c>
      <c r="P3052" s="4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3">
        <f t="shared" si="287"/>
        <v>42465.001851851855</v>
      </c>
      <c r="T3052" s="13">
        <f t="shared" si="288"/>
        <v>42495.001851851855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3"/>
        <v>0.23628571428571429</v>
      </c>
      <c r="P3053" s="4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3">
        <f t="shared" si="287"/>
        <v>42744.249363425923</v>
      </c>
      <c r="T3053" s="13">
        <f t="shared" si="288"/>
        <v>42774.249363425923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3"/>
        <v>1.5E-3</v>
      </c>
      <c r="P3054" s="4">
        <f t="shared" si="284"/>
        <v>37.5</v>
      </c>
      <c r="Q3054" t="str">
        <f t="shared" si="285"/>
        <v>theater</v>
      </c>
      <c r="R3054" t="str">
        <f t="shared" si="286"/>
        <v>spaces</v>
      </c>
      <c r="S3054" s="13">
        <f t="shared" si="287"/>
        <v>42122.50340277778</v>
      </c>
      <c r="T3054" s="13">
        <f t="shared" si="288"/>
        <v>42152.499305555561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3"/>
        <v>4.0000000000000001E-3</v>
      </c>
      <c r="P3055" s="4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3">
        <f t="shared" si="287"/>
        <v>41862.595057870371</v>
      </c>
      <c r="T3055" s="13">
        <f t="shared" si="288"/>
        <v>41913.999305555561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3"/>
        <v>0</v>
      </c>
      <c r="P3056" s="4" t="str">
        <f t="shared" si="284"/>
        <v>0</v>
      </c>
      <c r="Q3056" t="str">
        <f t="shared" si="285"/>
        <v>theater</v>
      </c>
      <c r="R3056" t="str">
        <f t="shared" si="286"/>
        <v>spaces</v>
      </c>
      <c r="S3056" s="13">
        <f t="shared" si="287"/>
        <v>42027.666134259263</v>
      </c>
      <c r="T3056" s="13">
        <f t="shared" si="288"/>
        <v>42064.87777777778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3"/>
        <v>5.0000000000000002E-5</v>
      </c>
      <c r="P3057" s="4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7"/>
        <v>41953.791550925926</v>
      </c>
      <c r="T3057" s="13">
        <f t="shared" si="288"/>
        <v>42013.791550925926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3"/>
        <v>0</v>
      </c>
      <c r="P3058" s="4" t="str">
        <f t="shared" si="284"/>
        <v>0</v>
      </c>
      <c r="Q3058" t="str">
        <f t="shared" si="285"/>
        <v>theater</v>
      </c>
      <c r="R3058" t="str">
        <f t="shared" si="286"/>
        <v>spaces</v>
      </c>
      <c r="S3058" s="13">
        <f t="shared" si="287"/>
        <v>41851.469722222224</v>
      </c>
      <c r="T3058" s="13">
        <f t="shared" si="288"/>
        <v>41911.469722222224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3"/>
        <v>0</v>
      </c>
      <c r="P3059" s="4" t="str">
        <f t="shared" si="284"/>
        <v>0</v>
      </c>
      <c r="Q3059" t="str">
        <f t="shared" si="285"/>
        <v>theater</v>
      </c>
      <c r="R3059" t="str">
        <f t="shared" si="286"/>
        <v>spaces</v>
      </c>
      <c r="S3059" s="13">
        <f t="shared" si="287"/>
        <v>42433.483923611115</v>
      </c>
      <c r="T3059" s="13">
        <f t="shared" si="288"/>
        <v>42463.44225694445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3"/>
        <v>1.6666666666666666E-4</v>
      </c>
      <c r="P3060" s="4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7"/>
        <v>42460.207638888889</v>
      </c>
      <c r="T3060" s="13">
        <f t="shared" si="288"/>
        <v>42510.207638888889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3"/>
        <v>3.0066666666666665E-2</v>
      </c>
      <c r="P3061" s="4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7"/>
        <v>41829.769050925926</v>
      </c>
      <c r="T3061" s="13">
        <f t="shared" si="288"/>
        <v>41859.769050925926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3"/>
        <v>1.5227272727272728E-3</v>
      </c>
      <c r="P3062" s="4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3">
        <f t="shared" si="287"/>
        <v>42245.108032407406</v>
      </c>
      <c r="T3062" s="13">
        <f t="shared" si="288"/>
        <v>42275.108032407406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3"/>
        <v>0</v>
      </c>
      <c r="P3063" s="4" t="str">
        <f t="shared" si="284"/>
        <v>0</v>
      </c>
      <c r="Q3063" t="str">
        <f t="shared" si="285"/>
        <v>theater</v>
      </c>
      <c r="R3063" t="str">
        <f t="shared" si="286"/>
        <v>spaces</v>
      </c>
      <c r="S3063" s="13">
        <f t="shared" si="287"/>
        <v>41834.617453703708</v>
      </c>
      <c r="T3063" s="13">
        <f t="shared" si="288"/>
        <v>41864.617453703708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3"/>
        <v>0.66839999999999999</v>
      </c>
      <c r="P3064" s="4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3">
        <f t="shared" si="287"/>
        <v>42248.369120370371</v>
      </c>
      <c r="T3064" s="13">
        <f t="shared" si="288"/>
        <v>42277.583333333336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3"/>
        <v>0.19566666666666666</v>
      </c>
      <c r="P3065" s="4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3">
        <f t="shared" si="287"/>
        <v>42630.756226851852</v>
      </c>
      <c r="T3065" s="13">
        <f t="shared" si="288"/>
        <v>42665.756226851852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3"/>
        <v>0.11294666666666667</v>
      </c>
      <c r="P3066" s="4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3">
        <f t="shared" si="287"/>
        <v>42298.963495370372</v>
      </c>
      <c r="T3066" s="13">
        <f t="shared" si="288"/>
        <v>42330.124305555561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3"/>
        <v>4.0000000000000002E-4</v>
      </c>
      <c r="P3067" s="4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7"/>
        <v>41824.888564814821</v>
      </c>
      <c r="T3067" s="13">
        <f t="shared" si="288"/>
        <v>41849.888564814821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3"/>
        <v>0.11985714285714286</v>
      </c>
      <c r="P3068" s="4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3">
        <f t="shared" si="287"/>
        <v>42531.061770833338</v>
      </c>
      <c r="T3068" s="13">
        <f t="shared" si="288"/>
        <v>42561.061770833338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3"/>
        <v>2.5000000000000001E-2</v>
      </c>
      <c r="P3069" s="4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7"/>
        <v>42226.77174768519</v>
      </c>
      <c r="T3069" s="13">
        <f t="shared" si="288"/>
        <v>42256.77174768519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3"/>
        <v>6.9999999999999999E-4</v>
      </c>
      <c r="P3070" s="4">
        <f t="shared" si="284"/>
        <v>87.5</v>
      </c>
      <c r="Q3070" t="str">
        <f t="shared" si="285"/>
        <v>theater</v>
      </c>
      <c r="R3070" t="str">
        <f t="shared" si="286"/>
        <v>spaces</v>
      </c>
      <c r="S3070" s="13">
        <f t="shared" si="287"/>
        <v>42263.524907407409</v>
      </c>
      <c r="T3070" s="13">
        <f t="shared" si="288"/>
        <v>42293.524907407409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3"/>
        <v>0.14099999999999999</v>
      </c>
      <c r="P3071" s="4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3">
        <f t="shared" si="287"/>
        <v>41957.667060185187</v>
      </c>
      <c r="T3071" s="13">
        <f t="shared" si="288"/>
        <v>41987.667060185187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3"/>
        <v>3.3399999999999999E-2</v>
      </c>
      <c r="P3072" s="4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3">
        <f t="shared" si="287"/>
        <v>42690.566770833335</v>
      </c>
      <c r="T3072" s="13">
        <f t="shared" si="288"/>
        <v>42711.566770833335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3"/>
        <v>0.59775</v>
      </c>
      <c r="P3073" s="4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3">
        <f t="shared" si="287"/>
        <v>42097.565752314818</v>
      </c>
      <c r="T3073" s="13">
        <f t="shared" si="288"/>
        <v>42115.082638888889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3"/>
        <v>1.6666666666666666E-4</v>
      </c>
      <c r="P3074" s="4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si="287"/>
        <v>42658.523865740739</v>
      </c>
      <c r="T3074" s="13">
        <f t="shared" si="288"/>
        <v>42672.906944444447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9">E3075/D3075</f>
        <v>2.3035714285714285E-4</v>
      </c>
      <c r="P3075" s="4">
        <f t="shared" ref="P3075:P3138" si="290">IF(L3075=0, "0", E3075/L3075)</f>
        <v>92.142857142857139</v>
      </c>
      <c r="Q3075" t="str">
        <f t="shared" ref="Q3075:Q3138" si="291">LEFT(N3075, FIND("/", N3075)-1)</f>
        <v>theater</v>
      </c>
      <c r="R3075" t="str">
        <f t="shared" ref="R3075:R3138" si="292">RIGHT(N3075, LEN(N3075)-FIND("/", N3075))</f>
        <v>spaces</v>
      </c>
      <c r="S3075" s="13">
        <f t="shared" ref="S3075:S3138" si="293">(((J3075/60)/60)/24)+DATE(1970,1,1)+(-4/24)</f>
        <v>42111.517361111117</v>
      </c>
      <c r="T3075" s="13">
        <f t="shared" ref="T3075:T3138" si="294">(((I3075/60)/60)/24)+DATE(1970,1,1)+(-4/24)</f>
        <v>42169.638194444451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9"/>
        <v>8.8000000000000003E-4</v>
      </c>
      <c r="P3076" s="4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3">
        <f t="shared" si="293"/>
        <v>42409.404618055552</v>
      </c>
      <c r="T3076" s="13">
        <f t="shared" si="294"/>
        <v>42439.404618055552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9"/>
        <v>8.6400000000000005E-2</v>
      </c>
      <c r="P3077" s="4">
        <f t="shared" si="290"/>
        <v>64.8</v>
      </c>
      <c r="Q3077" t="str">
        <f t="shared" si="291"/>
        <v>theater</v>
      </c>
      <c r="R3077" t="str">
        <f t="shared" si="292"/>
        <v>spaces</v>
      </c>
      <c r="S3077" s="13">
        <f t="shared" si="293"/>
        <v>42550.935648148145</v>
      </c>
      <c r="T3077" s="13">
        <f t="shared" si="294"/>
        <v>42600.935648148145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9"/>
        <v>0.15060000000000001</v>
      </c>
      <c r="P3078" s="4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3">
        <f t="shared" si="293"/>
        <v>42226.485219907408</v>
      </c>
      <c r="T3078" s="13">
        <f t="shared" si="294"/>
        <v>42286.485219907408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9"/>
        <v>4.7727272727272731E-3</v>
      </c>
      <c r="P3079" s="4">
        <f t="shared" si="290"/>
        <v>52.5</v>
      </c>
      <c r="Q3079" t="str">
        <f t="shared" si="291"/>
        <v>theater</v>
      </c>
      <c r="R3079" t="str">
        <f t="shared" si="292"/>
        <v>spaces</v>
      </c>
      <c r="S3079" s="13">
        <f t="shared" si="293"/>
        <v>42766.790254629632</v>
      </c>
      <c r="T3079" s="13">
        <f t="shared" si="294"/>
        <v>42796.790254629632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9"/>
        <v>1.1833333333333333E-3</v>
      </c>
      <c r="P3080" s="4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3">
        <f t="shared" si="293"/>
        <v>42030.97216435185</v>
      </c>
      <c r="T3080" s="13">
        <f t="shared" si="294"/>
        <v>42060.97216435185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9"/>
        <v>8.4173998587352451E-3</v>
      </c>
      <c r="P3081" s="4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3">
        <f t="shared" si="293"/>
        <v>42055.546701388892</v>
      </c>
      <c r="T3081" s="13">
        <f t="shared" si="294"/>
        <v>42085.50503472222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9"/>
        <v>1.8799999999999999E-4</v>
      </c>
      <c r="P3082" s="4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3">
        <f t="shared" si="293"/>
        <v>41939.861620370371</v>
      </c>
      <c r="T3082" s="13">
        <f t="shared" si="294"/>
        <v>41999.903287037036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9"/>
        <v>2.1029999999999998E-3</v>
      </c>
      <c r="P3083" s="4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3">
        <f t="shared" si="293"/>
        <v>42237.01494212963</v>
      </c>
      <c r="T3083" s="13">
        <f t="shared" si="294"/>
        <v>42267.01494212963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9"/>
        <v>0</v>
      </c>
      <c r="P3084" s="4" t="str">
        <f t="shared" si="290"/>
        <v>0</v>
      </c>
      <c r="Q3084" t="str">
        <f t="shared" si="291"/>
        <v>theater</v>
      </c>
      <c r="R3084" t="str">
        <f t="shared" si="292"/>
        <v>spaces</v>
      </c>
      <c r="S3084" s="13">
        <f t="shared" si="293"/>
        <v>42293.756319444445</v>
      </c>
      <c r="T3084" s="13">
        <f t="shared" si="294"/>
        <v>42323.797986111116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9"/>
        <v>2.8E-3</v>
      </c>
      <c r="P3085" s="4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3">
        <f t="shared" si="293"/>
        <v>41853.396736111114</v>
      </c>
      <c r="T3085" s="13">
        <f t="shared" si="294"/>
        <v>41883.041666666672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9"/>
        <v>0.11579206701157921</v>
      </c>
      <c r="P3086" s="4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3">
        <f t="shared" si="293"/>
        <v>42100.557071759256</v>
      </c>
      <c r="T3086" s="13">
        <f t="shared" si="294"/>
        <v>42129.616666666669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9"/>
        <v>2.4400000000000002E-2</v>
      </c>
      <c r="P3087" s="4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3">
        <f t="shared" si="293"/>
        <v>42246.717118055552</v>
      </c>
      <c r="T3087" s="13">
        <f t="shared" si="294"/>
        <v>42276.717118055552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9"/>
        <v>2.5000000000000001E-3</v>
      </c>
      <c r="P3088" s="4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3">
        <f t="shared" si="293"/>
        <v>42173.504155092596</v>
      </c>
      <c r="T3088" s="13">
        <f t="shared" si="294"/>
        <v>42233.504155092596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9"/>
        <v>6.2500000000000003E-3</v>
      </c>
      <c r="P3089" s="4">
        <f t="shared" si="290"/>
        <v>62.5</v>
      </c>
      <c r="Q3089" t="str">
        <f t="shared" si="291"/>
        <v>theater</v>
      </c>
      <c r="R3089" t="str">
        <f t="shared" si="292"/>
        <v>spaces</v>
      </c>
      <c r="S3089" s="13">
        <f t="shared" si="293"/>
        <v>42664.983680555561</v>
      </c>
      <c r="T3089" s="13">
        <f t="shared" si="294"/>
        <v>42725.025347222225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9"/>
        <v>1.9384615384615384E-3</v>
      </c>
      <c r="P3090" s="4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93"/>
        <v>41981.405636574076</v>
      </c>
      <c r="T3090" s="13">
        <f t="shared" si="294"/>
        <v>42012.40347222222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9"/>
        <v>0.23416000000000001</v>
      </c>
      <c r="P3091" s="4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3">
        <f t="shared" si="293"/>
        <v>42528.375960648154</v>
      </c>
      <c r="T3091" s="13">
        <f t="shared" si="294"/>
        <v>42559.915972222225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9"/>
        <v>5.080888888888889E-2</v>
      </c>
      <c r="P3092" s="4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3">
        <f t="shared" si="293"/>
        <v>42065.652141203704</v>
      </c>
      <c r="T3092" s="13">
        <f t="shared" si="294"/>
        <v>42125.610474537039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9"/>
        <v>0.15920000000000001</v>
      </c>
      <c r="P3093" s="4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3">
        <f t="shared" si="293"/>
        <v>42566.781747685185</v>
      </c>
      <c r="T3093" s="13">
        <f t="shared" si="294"/>
        <v>42596.781747685185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9"/>
        <v>1.1831900000000001E-2</v>
      </c>
      <c r="P3094" s="4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3">
        <f t="shared" si="293"/>
        <v>42255.452685185192</v>
      </c>
      <c r="T3094" s="13">
        <f t="shared" si="294"/>
        <v>42292.750000000007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9"/>
        <v>0.22750000000000001</v>
      </c>
      <c r="P3095" s="4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3">
        <f t="shared" si="293"/>
        <v>41760.742372685185</v>
      </c>
      <c r="T3095" s="13">
        <f t="shared" si="294"/>
        <v>41790.999305555561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9"/>
        <v>2.5000000000000001E-4</v>
      </c>
      <c r="P3096" s="4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93"/>
        <v>42207.629120370373</v>
      </c>
      <c r="T3096" s="13">
        <f t="shared" si="294"/>
        <v>42267.629120370373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9"/>
        <v>3.351206434316354E-3</v>
      </c>
      <c r="P3097" s="4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93"/>
        <v>42522.858564814822</v>
      </c>
      <c r="T3097" s="13">
        <f t="shared" si="294"/>
        <v>42582.858564814822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9"/>
        <v>3.9750000000000001E-2</v>
      </c>
      <c r="P3098" s="4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3">
        <f t="shared" si="293"/>
        <v>42114.658865740748</v>
      </c>
      <c r="T3098" s="13">
        <f t="shared" si="294"/>
        <v>42144.658865740748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9"/>
        <v>0.17150000000000001</v>
      </c>
      <c r="P3099" s="4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3">
        <f t="shared" si="293"/>
        <v>42629.336817129632</v>
      </c>
      <c r="T3099" s="13">
        <f t="shared" si="294"/>
        <v>42650.416666666664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9"/>
        <v>3.608004104669061E-2</v>
      </c>
      <c r="P3100" s="4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3">
        <f t="shared" si="293"/>
        <v>42359.625567129631</v>
      </c>
      <c r="T3100" s="13">
        <f t="shared" si="294"/>
        <v>42407.845138888886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9"/>
        <v>0.13900000000000001</v>
      </c>
      <c r="P3101" s="4">
        <f t="shared" si="290"/>
        <v>55.6</v>
      </c>
      <c r="Q3101" t="str">
        <f t="shared" si="291"/>
        <v>theater</v>
      </c>
      <c r="R3101" t="str">
        <f t="shared" si="292"/>
        <v>spaces</v>
      </c>
      <c r="S3101" s="13">
        <f t="shared" si="293"/>
        <v>42382.023043981484</v>
      </c>
      <c r="T3101" s="13">
        <f t="shared" si="294"/>
        <v>42412.023043981484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9"/>
        <v>0.15225</v>
      </c>
      <c r="P3102" s="4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3">
        <f t="shared" si="293"/>
        <v>41902.455729166672</v>
      </c>
      <c r="T3102" s="13">
        <f t="shared" si="294"/>
        <v>41932.455729166672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9"/>
        <v>0.12</v>
      </c>
      <c r="P3103" s="4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93"/>
        <v>42171.216863425929</v>
      </c>
      <c r="T3103" s="13">
        <f t="shared" si="294"/>
        <v>42201.163888888892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9"/>
        <v>0.391125</v>
      </c>
      <c r="P3104" s="4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3">
        <f t="shared" si="293"/>
        <v>42555.173819444448</v>
      </c>
      <c r="T3104" s="13">
        <f t="shared" si="294"/>
        <v>42605.173819444448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9"/>
        <v>2.6829268292682929E-3</v>
      </c>
      <c r="P3105" s="4">
        <f t="shared" si="290"/>
        <v>5.5</v>
      </c>
      <c r="Q3105" t="str">
        <f t="shared" si="291"/>
        <v>theater</v>
      </c>
      <c r="R3105" t="str">
        <f t="shared" si="292"/>
        <v>spaces</v>
      </c>
      <c r="S3105" s="13">
        <f t="shared" si="293"/>
        <v>42106.989652777782</v>
      </c>
      <c r="T3105" s="13">
        <f t="shared" si="294"/>
        <v>42166.989652777782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9"/>
        <v>0.29625000000000001</v>
      </c>
      <c r="P3106" s="4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93"/>
        <v>42006.742025462961</v>
      </c>
      <c r="T3106" s="13">
        <f t="shared" si="294"/>
        <v>42037.916666666664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9"/>
        <v>0.4236099230111206</v>
      </c>
      <c r="P3107" s="4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3">
        <f t="shared" si="293"/>
        <v>41876.552268518521</v>
      </c>
      <c r="T3107" s="13">
        <f t="shared" si="294"/>
        <v>41931.041666666672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9"/>
        <v>4.1000000000000002E-2</v>
      </c>
      <c r="P3108" s="4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3">
        <f t="shared" si="293"/>
        <v>42241.262453703712</v>
      </c>
      <c r="T3108" s="13">
        <f t="shared" si="294"/>
        <v>42263.750000000007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9"/>
        <v>0.197625</v>
      </c>
      <c r="P3109" s="4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3">
        <f t="shared" si="293"/>
        <v>42128.647581018515</v>
      </c>
      <c r="T3109" s="13">
        <f t="shared" si="294"/>
        <v>42135.647581018515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9"/>
        <v>5.1999999999999995E-4</v>
      </c>
      <c r="P3110" s="4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93"/>
        <v>42062.513819444452</v>
      </c>
      <c r="T3110" s="13">
        <f t="shared" si="294"/>
        <v>42122.47215277778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9"/>
        <v>0.25030188679245285</v>
      </c>
      <c r="P3111" s="4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3">
        <f t="shared" si="293"/>
        <v>41843.958449074074</v>
      </c>
      <c r="T3111" s="13">
        <f t="shared" si="294"/>
        <v>41878.958449074074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9"/>
        <v>4.0000000000000002E-4</v>
      </c>
      <c r="P3112" s="4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93"/>
        <v>42744.864803240744</v>
      </c>
      <c r="T3112" s="13">
        <f t="shared" si="294"/>
        <v>42784.864803240744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9"/>
        <v>0.26640000000000003</v>
      </c>
      <c r="P3113" s="4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3">
        <f t="shared" si="293"/>
        <v>41885.428472222222</v>
      </c>
      <c r="T3113" s="13">
        <f t="shared" si="294"/>
        <v>41916.428472222222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9"/>
        <v>4.7363636363636365E-2</v>
      </c>
      <c r="P3114" s="4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3">
        <f t="shared" si="293"/>
        <v>42614.955254629633</v>
      </c>
      <c r="T3114" s="13">
        <f t="shared" si="294"/>
        <v>42674.955254629633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9"/>
        <v>4.2435339894712751E-2</v>
      </c>
      <c r="P3115" s="4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3">
        <f t="shared" si="293"/>
        <v>42081.564606481486</v>
      </c>
      <c r="T3115" s="13">
        <f t="shared" si="294"/>
        <v>42111.564606481486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9"/>
        <v>0</v>
      </c>
      <c r="P3116" s="4" t="str">
        <f t="shared" si="290"/>
        <v>0</v>
      </c>
      <c r="Q3116" t="str">
        <f t="shared" si="291"/>
        <v>theater</v>
      </c>
      <c r="R3116" t="str">
        <f t="shared" si="292"/>
        <v>spaces</v>
      </c>
      <c r="S3116" s="13">
        <f t="shared" si="293"/>
        <v>41843.465856481482</v>
      </c>
      <c r="T3116" s="13">
        <f t="shared" si="294"/>
        <v>41903.465856481482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9"/>
        <v>0.03</v>
      </c>
      <c r="P3117" s="4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93"/>
        <v>42496.280405092599</v>
      </c>
      <c r="T3117" s="13">
        <f t="shared" si="294"/>
        <v>42526.280405092599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9"/>
        <v>0.57333333333333336</v>
      </c>
      <c r="P3118" s="4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93"/>
        <v>42081.348668981482</v>
      </c>
      <c r="T3118" s="13">
        <f t="shared" si="294"/>
        <v>42095.348668981482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9"/>
        <v>1E-3</v>
      </c>
      <c r="P3119" s="4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93"/>
        <v>42509.207870370366</v>
      </c>
      <c r="T3119" s="13">
        <f t="shared" si="294"/>
        <v>42517.383333333339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9"/>
        <v>3.0999999999999999E-3</v>
      </c>
      <c r="P3120" s="4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93"/>
        <v>42534.482905092598</v>
      </c>
      <c r="T3120" s="13">
        <f t="shared" si="294"/>
        <v>42553.482905092598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9"/>
        <v>5.0000000000000001E-4</v>
      </c>
      <c r="P3121" s="4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93"/>
        <v>42059.878842592596</v>
      </c>
      <c r="T3121" s="13">
        <f t="shared" si="294"/>
        <v>42089.837175925924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9"/>
        <v>9.8461538461538464E-5</v>
      </c>
      <c r="P3122" s="4">
        <f t="shared" si="290"/>
        <v>12.8</v>
      </c>
      <c r="Q3122" t="str">
        <f t="shared" si="291"/>
        <v>theater</v>
      </c>
      <c r="R3122" t="str">
        <f t="shared" si="292"/>
        <v>spaces</v>
      </c>
      <c r="S3122" s="13">
        <f t="shared" si="293"/>
        <v>42435.775416666671</v>
      </c>
      <c r="T3122" s="13">
        <f t="shared" si="294"/>
        <v>42495.733750000007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9"/>
        <v>6.6666666666666671E-3</v>
      </c>
      <c r="P3123" s="4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93"/>
        <v>41848.513136574074</v>
      </c>
      <c r="T3123" s="13">
        <f t="shared" si="294"/>
        <v>41908.513136574074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9"/>
        <v>0.58291457286432158</v>
      </c>
      <c r="P3124" s="4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93"/>
        <v>42678.765416666669</v>
      </c>
      <c r="T3124" s="13">
        <f t="shared" si="294"/>
        <v>42683.80708333334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9"/>
        <v>0.68153600000000003</v>
      </c>
      <c r="P3125" s="4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3">
        <f t="shared" si="293"/>
        <v>42530.826365740744</v>
      </c>
      <c r="T3125" s="13">
        <f t="shared" si="294"/>
        <v>42560.826365740744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9"/>
        <v>3.2499999999999997E-5</v>
      </c>
      <c r="P3126" s="4">
        <f t="shared" si="290"/>
        <v>6.5</v>
      </c>
      <c r="Q3126" t="str">
        <f t="shared" si="291"/>
        <v>theater</v>
      </c>
      <c r="R3126" t="str">
        <f t="shared" si="292"/>
        <v>spaces</v>
      </c>
      <c r="S3126" s="13">
        <f t="shared" si="293"/>
        <v>41977.613437500004</v>
      </c>
      <c r="T3126" s="13">
        <f t="shared" si="294"/>
        <v>42037.613437500004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9"/>
        <v>0</v>
      </c>
      <c r="P3127" s="4" t="str">
        <f t="shared" si="290"/>
        <v>0</v>
      </c>
      <c r="Q3127" t="str">
        <f t="shared" si="291"/>
        <v>theater</v>
      </c>
      <c r="R3127" t="str">
        <f t="shared" si="292"/>
        <v>spaces</v>
      </c>
      <c r="S3127" s="13">
        <f t="shared" si="293"/>
        <v>42346.040185185186</v>
      </c>
      <c r="T3127" s="13">
        <f t="shared" si="294"/>
        <v>42376.040185185186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9"/>
        <v>4.1599999999999998E-2</v>
      </c>
      <c r="P3128" s="4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3">
        <f t="shared" si="293"/>
        <v>42426.851412037046</v>
      </c>
      <c r="T3128" s="13">
        <f t="shared" si="294"/>
        <v>42456.809745370374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9"/>
        <v>0</v>
      </c>
      <c r="P3129" s="4" t="str">
        <f t="shared" si="290"/>
        <v>0</v>
      </c>
      <c r="Q3129" t="str">
        <f t="shared" si="291"/>
        <v>theater</v>
      </c>
      <c r="R3129" t="str">
        <f t="shared" si="292"/>
        <v>spaces</v>
      </c>
      <c r="S3129" s="13">
        <f t="shared" si="293"/>
        <v>42034.690150462964</v>
      </c>
      <c r="T3129" s="13">
        <f t="shared" si="294"/>
        <v>42064.690150462964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9"/>
        <v>1.0860666666666667</v>
      </c>
      <c r="P3130" s="4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3">
        <f t="shared" si="293"/>
        <v>42780.659039351849</v>
      </c>
      <c r="T3130" s="13">
        <f t="shared" si="294"/>
        <v>42810.617372685192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9"/>
        <v>8.0000000000000002E-3</v>
      </c>
      <c r="P3131" s="4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93"/>
        <v>42803.676145833335</v>
      </c>
      <c r="T3131" s="13">
        <f t="shared" si="294"/>
        <v>42843.634479166671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9"/>
        <v>3.7499999999999999E-2</v>
      </c>
      <c r="P3132" s="4">
        <f t="shared" si="290"/>
        <v>93.75</v>
      </c>
      <c r="Q3132" t="str">
        <f t="shared" si="291"/>
        <v>theater</v>
      </c>
      <c r="R3132" t="str">
        <f t="shared" si="292"/>
        <v>plays</v>
      </c>
      <c r="S3132" s="13">
        <f t="shared" si="293"/>
        <v>42808.473564814813</v>
      </c>
      <c r="T3132" s="13">
        <f t="shared" si="294"/>
        <v>42839.040972222225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9"/>
        <v>0.15731707317073171</v>
      </c>
      <c r="P3133" s="4">
        <f t="shared" si="290"/>
        <v>53.75</v>
      </c>
      <c r="Q3133" t="str">
        <f t="shared" si="291"/>
        <v>theater</v>
      </c>
      <c r="R3133" t="str">
        <f t="shared" si="292"/>
        <v>plays</v>
      </c>
      <c r="S3133" s="13">
        <f t="shared" si="293"/>
        <v>42803.412557870375</v>
      </c>
      <c r="T3133" s="13">
        <f t="shared" si="294"/>
        <v>42833.370891203704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9"/>
        <v>3.3333333333333332E-4</v>
      </c>
      <c r="P3134" s="4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93"/>
        <v>42786.183564814819</v>
      </c>
      <c r="T3134" s="13">
        <f t="shared" si="294"/>
        <v>42846.141898148147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9"/>
        <v>1.08</v>
      </c>
      <c r="P3135" s="4">
        <f t="shared" si="290"/>
        <v>33.75</v>
      </c>
      <c r="Q3135" t="str">
        <f t="shared" si="291"/>
        <v>theater</v>
      </c>
      <c r="R3135" t="str">
        <f t="shared" si="292"/>
        <v>plays</v>
      </c>
      <c r="S3135" s="13">
        <f t="shared" si="293"/>
        <v>42788.398541666669</v>
      </c>
      <c r="T3135" s="13">
        <f t="shared" si="294"/>
        <v>42818.356875000005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9"/>
        <v>0.22500000000000001</v>
      </c>
      <c r="P3136" s="4">
        <f t="shared" si="290"/>
        <v>18.75</v>
      </c>
      <c r="Q3136" t="str">
        <f t="shared" si="291"/>
        <v>theater</v>
      </c>
      <c r="R3136" t="str">
        <f t="shared" si="292"/>
        <v>plays</v>
      </c>
      <c r="S3136" s="13">
        <f t="shared" si="293"/>
        <v>42800.553460648152</v>
      </c>
      <c r="T3136" s="13">
        <f t="shared" si="294"/>
        <v>42821.511793981488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9"/>
        <v>0.20849420849420849</v>
      </c>
      <c r="P3137" s="4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3">
        <f t="shared" si="293"/>
        <v>42806.985196759262</v>
      </c>
      <c r="T3137" s="13">
        <f t="shared" si="294"/>
        <v>42828.985196759262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9"/>
        <v>1.278</v>
      </c>
      <c r="P3138" s="4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3">
        <f t="shared" si="293"/>
        <v>42789.295763888891</v>
      </c>
      <c r="T3138" s="13">
        <f t="shared" si="294"/>
        <v>42825.790972222225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5">E3139/D3139</f>
        <v>3.3333333333333333E-2</v>
      </c>
      <c r="P3139" s="4">
        <f t="shared" ref="P3139:P3202" si="296">IF(L3139=0, "0", E3139/L3139)</f>
        <v>50</v>
      </c>
      <c r="Q3139" t="str">
        <f t="shared" ref="Q3139:Q3202" si="297">LEFT(N3139, FIND("/", N3139)-1)</f>
        <v>theater</v>
      </c>
      <c r="R3139" t="str">
        <f t="shared" ref="R3139:R3202" si="298">RIGHT(N3139, LEN(N3139)-FIND("/", N3139))</f>
        <v>plays</v>
      </c>
      <c r="S3139" s="13">
        <f t="shared" ref="S3139:S3202" si="299">(((J3139/60)/60)/24)+DATE(1970,1,1)+(-4/24)</f>
        <v>42807.718391203707</v>
      </c>
      <c r="T3139" s="13">
        <f t="shared" ref="T3139:T3202" si="300">(((I3139/60)/60)/24)+DATE(1970,1,1)+(-4/24)</f>
        <v>42858.633333333339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5"/>
        <v>0</v>
      </c>
      <c r="P3140" s="4" t="str">
        <f t="shared" si="296"/>
        <v>0</v>
      </c>
      <c r="Q3140" t="str">
        <f t="shared" si="297"/>
        <v>theater</v>
      </c>
      <c r="R3140" t="str">
        <f t="shared" si="298"/>
        <v>plays</v>
      </c>
      <c r="S3140" s="13">
        <f t="shared" si="299"/>
        <v>42809.479247685187</v>
      </c>
      <c r="T3140" s="13">
        <f t="shared" si="300"/>
        <v>42828.479247685187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5"/>
        <v>5.3999999999999999E-2</v>
      </c>
      <c r="P3141" s="4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9"/>
        <v>42785.103703703709</v>
      </c>
      <c r="T3141" s="13">
        <f t="shared" si="300"/>
        <v>42819.022916666669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5"/>
        <v>9.5999999999999992E-3</v>
      </c>
      <c r="P3142" s="4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9"/>
        <v>42802.552118055559</v>
      </c>
      <c r="T3142" s="13">
        <f t="shared" si="300"/>
        <v>42832.510451388887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5"/>
        <v>0.51600000000000001</v>
      </c>
      <c r="P3143" s="4">
        <f t="shared" si="296"/>
        <v>32.25</v>
      </c>
      <c r="Q3143" t="str">
        <f t="shared" si="297"/>
        <v>theater</v>
      </c>
      <c r="R3143" t="str">
        <f t="shared" si="298"/>
        <v>plays</v>
      </c>
      <c r="S3143" s="13">
        <f t="shared" si="299"/>
        <v>42800.58666666667</v>
      </c>
      <c r="T3143" s="13">
        <f t="shared" si="300"/>
        <v>42841.666666666664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5"/>
        <v>1.6363636363636365E-2</v>
      </c>
      <c r="P3144" s="4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9"/>
        <v>42783.34651620371</v>
      </c>
      <c r="T3144" s="13">
        <f t="shared" si="300"/>
        <v>42813.304849537039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5"/>
        <v>0</v>
      </c>
      <c r="P3145" s="4" t="str">
        <f t="shared" si="296"/>
        <v>0</v>
      </c>
      <c r="Q3145" t="str">
        <f t="shared" si="297"/>
        <v>theater</v>
      </c>
      <c r="R3145" t="str">
        <f t="shared" si="298"/>
        <v>plays</v>
      </c>
      <c r="S3145" s="13">
        <f t="shared" si="299"/>
        <v>42808.191620370373</v>
      </c>
      <c r="T3145" s="13">
        <f t="shared" si="300"/>
        <v>42834.191620370373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5"/>
        <v>0.754</v>
      </c>
      <c r="P3146" s="4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3">
        <f t="shared" si="299"/>
        <v>42796.371608796304</v>
      </c>
      <c r="T3146" s="13">
        <f t="shared" si="300"/>
        <v>42813.083333333336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5"/>
        <v>0</v>
      </c>
      <c r="P3147" s="4" t="str">
        <f t="shared" si="296"/>
        <v>0</v>
      </c>
      <c r="Q3147" t="str">
        <f t="shared" si="297"/>
        <v>theater</v>
      </c>
      <c r="R3147" t="str">
        <f t="shared" si="298"/>
        <v>plays</v>
      </c>
      <c r="S3147" s="13">
        <f t="shared" si="299"/>
        <v>42761.874236111114</v>
      </c>
      <c r="T3147" s="13">
        <f t="shared" si="300"/>
        <v>42821.832569444443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5"/>
        <v>0.105</v>
      </c>
      <c r="P3148" s="4">
        <f t="shared" si="296"/>
        <v>437.5</v>
      </c>
      <c r="Q3148" t="str">
        <f t="shared" si="297"/>
        <v>theater</v>
      </c>
      <c r="R3148" t="str">
        <f t="shared" si="298"/>
        <v>plays</v>
      </c>
      <c r="S3148" s="13">
        <f t="shared" si="299"/>
        <v>42796.515810185192</v>
      </c>
      <c r="T3148" s="13">
        <f t="shared" si="300"/>
        <v>42841.474143518521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5"/>
        <v>1.1752499999999999</v>
      </c>
      <c r="P3149" s="4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3">
        <f t="shared" si="299"/>
        <v>41909.802719907413</v>
      </c>
      <c r="T3149" s="13">
        <f t="shared" si="300"/>
        <v>41949.844386574077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5"/>
        <v>1.3116666666666668</v>
      </c>
      <c r="P3150" s="4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3">
        <f t="shared" si="299"/>
        <v>41891.498657407406</v>
      </c>
      <c r="T3150" s="13">
        <f t="shared" si="300"/>
        <v>41913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5"/>
        <v>1.04</v>
      </c>
      <c r="P3151" s="4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9"/>
        <v>41225.850694444445</v>
      </c>
      <c r="T3151" s="13">
        <f t="shared" si="300"/>
        <v>41249.916666666672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5"/>
        <v>1.01</v>
      </c>
      <c r="P3152" s="4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3">
        <f t="shared" si="299"/>
        <v>40478.097256944449</v>
      </c>
      <c r="T3152" s="13">
        <f t="shared" si="300"/>
        <v>40568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5"/>
        <v>1.004</v>
      </c>
      <c r="P3153" s="4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3">
        <f t="shared" si="299"/>
        <v>41862.673310185186</v>
      </c>
      <c r="T3153" s="13">
        <f t="shared" si="300"/>
        <v>41892.673310185186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5"/>
        <v>1.0595454545454546</v>
      </c>
      <c r="P3154" s="4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3">
        <f t="shared" si="299"/>
        <v>41550.701006944444</v>
      </c>
      <c r="T3154" s="13">
        <f t="shared" si="300"/>
        <v>41580.701006944444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5"/>
        <v>3.3558333333333334</v>
      </c>
      <c r="P3155" s="4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3">
        <f t="shared" si="299"/>
        <v>40632.987696759265</v>
      </c>
      <c r="T3155" s="13">
        <f t="shared" si="300"/>
        <v>40664.040972222225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5"/>
        <v>1.1292857142857142</v>
      </c>
      <c r="P3156" s="4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3">
        <f t="shared" si="299"/>
        <v>40970.709004629629</v>
      </c>
      <c r="T3156" s="13">
        <f t="shared" si="300"/>
        <v>41000.667337962965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5"/>
        <v>1.885046</v>
      </c>
      <c r="P3157" s="4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3">
        <f t="shared" si="299"/>
        <v>41233.332465277781</v>
      </c>
      <c r="T3157" s="13">
        <f t="shared" si="300"/>
        <v>41263.332465277781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5"/>
        <v>1.0181818181818181</v>
      </c>
      <c r="P3158" s="4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3">
        <f t="shared" si="299"/>
        <v>41026.78638888889</v>
      </c>
      <c r="T3158" s="13">
        <f t="shared" si="300"/>
        <v>41061.78638888889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5"/>
        <v>1.01</v>
      </c>
      <c r="P3159" s="4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3">
        <f t="shared" si="299"/>
        <v>41829.62158564815</v>
      </c>
      <c r="T3159" s="13">
        <f t="shared" si="300"/>
        <v>41839.041666666672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5"/>
        <v>1.1399999999999999</v>
      </c>
      <c r="P3160" s="4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3">
        <f t="shared" si="299"/>
        <v>41447.673055555555</v>
      </c>
      <c r="T3160" s="13">
        <f t="shared" si="300"/>
        <v>41477.673055555555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5"/>
        <v>1.3348133333333334</v>
      </c>
      <c r="P3161" s="4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3">
        <f t="shared" si="299"/>
        <v>40883.900011574078</v>
      </c>
      <c r="T3161" s="13">
        <f t="shared" si="300"/>
        <v>40926.791666666672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5"/>
        <v>1.0153333333333334</v>
      </c>
      <c r="P3162" s="4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3">
        <f t="shared" si="299"/>
        <v>41841.098229166666</v>
      </c>
      <c r="T3162" s="13">
        <f t="shared" si="300"/>
        <v>41864.040972222225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5"/>
        <v>1.0509999999999999</v>
      </c>
      <c r="P3163" s="4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3">
        <f t="shared" si="299"/>
        <v>41897.369467592594</v>
      </c>
      <c r="T3163" s="13">
        <f t="shared" si="300"/>
        <v>41927.369467592594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5"/>
        <v>1.2715000000000001</v>
      </c>
      <c r="P3164" s="4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3">
        <f t="shared" si="299"/>
        <v>41799.519236111111</v>
      </c>
      <c r="T3164" s="13">
        <f t="shared" si="300"/>
        <v>41826.916666666672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5"/>
        <v>1.1115384615384616</v>
      </c>
      <c r="P3165" s="4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3">
        <f t="shared" si="299"/>
        <v>41775.587094907409</v>
      </c>
      <c r="T3165" s="13">
        <f t="shared" si="300"/>
        <v>41805.587094907409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5"/>
        <v>1.0676000000000001</v>
      </c>
      <c r="P3166" s="4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3">
        <f t="shared" si="299"/>
        <v>41766.639062500006</v>
      </c>
      <c r="T3166" s="13">
        <f t="shared" si="300"/>
        <v>41799.639062500006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5"/>
        <v>1.6266666666666667</v>
      </c>
      <c r="P3167" s="4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3">
        <f t="shared" si="299"/>
        <v>40643.992592592593</v>
      </c>
      <c r="T3167" s="13">
        <f t="shared" si="300"/>
        <v>40665.999305555561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5"/>
        <v>1.6022808571428573</v>
      </c>
      <c r="P3168" s="4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3">
        <f t="shared" si="299"/>
        <v>41940.524918981486</v>
      </c>
      <c r="T3168" s="13">
        <f t="shared" si="300"/>
        <v>41969.165972222225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5"/>
        <v>1.1616666666666666</v>
      </c>
      <c r="P3169" s="4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3">
        <f t="shared" si="299"/>
        <v>41839.009039351855</v>
      </c>
      <c r="T3169" s="13">
        <f t="shared" si="300"/>
        <v>41853.009039351855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5"/>
        <v>1.242</v>
      </c>
      <c r="P3170" s="4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3">
        <f t="shared" si="299"/>
        <v>41771.93927083334</v>
      </c>
      <c r="T3170" s="13">
        <f t="shared" si="300"/>
        <v>41803.75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5"/>
        <v>1.030125</v>
      </c>
      <c r="P3171" s="4">
        <f t="shared" si="296"/>
        <v>100.5</v>
      </c>
      <c r="Q3171" t="str">
        <f t="shared" si="297"/>
        <v>theater</v>
      </c>
      <c r="R3171" t="str">
        <f t="shared" si="298"/>
        <v>plays</v>
      </c>
      <c r="S3171" s="13">
        <f t="shared" si="299"/>
        <v>41591.57130787037</v>
      </c>
      <c r="T3171" s="13">
        <f t="shared" si="300"/>
        <v>41621.040972222225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5"/>
        <v>1.1225000000000001</v>
      </c>
      <c r="P3172" s="4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3">
        <f t="shared" si="299"/>
        <v>41788.913703703707</v>
      </c>
      <c r="T3172" s="13">
        <f t="shared" si="300"/>
        <v>41822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5"/>
        <v>1.0881428571428571</v>
      </c>
      <c r="P3173" s="4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3">
        <f t="shared" si="299"/>
        <v>42466.441643518519</v>
      </c>
      <c r="T3173" s="13">
        <f t="shared" si="300"/>
        <v>42496.441643518519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5"/>
        <v>1.1499999999999999</v>
      </c>
      <c r="P3174" s="4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3">
        <f t="shared" si="299"/>
        <v>40923.563287037039</v>
      </c>
      <c r="T3174" s="13">
        <f t="shared" si="300"/>
        <v>40953.563287037039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5"/>
        <v>1.03</v>
      </c>
      <c r="P3175" s="4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3">
        <f t="shared" si="299"/>
        <v>41878.711712962962</v>
      </c>
      <c r="T3175" s="13">
        <f t="shared" si="300"/>
        <v>41908.711712962962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5"/>
        <v>1.0113333333333334</v>
      </c>
      <c r="P3176" s="4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3">
        <f t="shared" si="299"/>
        <v>41862.698009259264</v>
      </c>
      <c r="T3176" s="13">
        <f t="shared" si="300"/>
        <v>41876.698009259264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5"/>
        <v>1.0955999999999999</v>
      </c>
      <c r="P3177" s="4">
        <f t="shared" si="296"/>
        <v>91.3</v>
      </c>
      <c r="Q3177" t="str">
        <f t="shared" si="297"/>
        <v>theater</v>
      </c>
      <c r="R3177" t="str">
        <f t="shared" si="298"/>
        <v>plays</v>
      </c>
      <c r="S3177" s="13">
        <f t="shared" si="299"/>
        <v>40531.720219907409</v>
      </c>
      <c r="T3177" s="13">
        <f t="shared" si="300"/>
        <v>40591.720219907409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5"/>
        <v>1.148421052631579</v>
      </c>
      <c r="P3178" s="4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3">
        <f t="shared" si="299"/>
        <v>41477.764247685183</v>
      </c>
      <c r="T3178" s="13">
        <f t="shared" si="300"/>
        <v>41504.458333333336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5"/>
        <v>1.1739999999999999</v>
      </c>
      <c r="P3179" s="4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3">
        <f t="shared" si="299"/>
        <v>41781.500104166669</v>
      </c>
      <c r="T3179" s="13">
        <f t="shared" si="300"/>
        <v>41811.500104166669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5"/>
        <v>1.7173333333333334</v>
      </c>
      <c r="P3180" s="4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3">
        <f t="shared" si="299"/>
        <v>41806.438368055555</v>
      </c>
      <c r="T3180" s="13">
        <f t="shared" si="300"/>
        <v>41836.438368055555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5"/>
        <v>1.1416238095238094</v>
      </c>
      <c r="P3181" s="4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3">
        <f t="shared" si="299"/>
        <v>41375.535543981481</v>
      </c>
      <c r="T3181" s="13">
        <f t="shared" si="300"/>
        <v>41400.535543981481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5"/>
        <v>1.1975</v>
      </c>
      <c r="P3182" s="4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3">
        <f t="shared" si="299"/>
        <v>41780.245937500003</v>
      </c>
      <c r="T3182" s="13">
        <f t="shared" si="300"/>
        <v>41810.245937500003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5"/>
        <v>1.0900000000000001</v>
      </c>
      <c r="P3183" s="4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3">
        <f t="shared" si="299"/>
        <v>41779.143368055556</v>
      </c>
      <c r="T3183" s="13">
        <f t="shared" si="300"/>
        <v>41805.5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5"/>
        <v>1.0088571428571429</v>
      </c>
      <c r="P3184" s="4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3">
        <f t="shared" si="299"/>
        <v>40883.782650462963</v>
      </c>
      <c r="T3184" s="13">
        <f t="shared" si="300"/>
        <v>40939.541666666672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5"/>
        <v>1.0900000000000001</v>
      </c>
      <c r="P3185" s="4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3">
        <f t="shared" si="299"/>
        <v>41491.628113425926</v>
      </c>
      <c r="T3185" s="13">
        <f t="shared" si="300"/>
        <v>41509.628113425926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5"/>
        <v>1.0720930232558139</v>
      </c>
      <c r="P3186" s="4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3">
        <f t="shared" si="299"/>
        <v>41791.826747685183</v>
      </c>
      <c r="T3186" s="13">
        <f t="shared" si="300"/>
        <v>41821.826747685183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5"/>
        <v>1</v>
      </c>
      <c r="P3187" s="4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3">
        <f t="shared" si="299"/>
        <v>41829.810659722229</v>
      </c>
      <c r="T3187" s="13">
        <f t="shared" si="300"/>
        <v>41836.810659722229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5"/>
        <v>1.0218750000000001</v>
      </c>
      <c r="P3188" s="4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3">
        <f t="shared" si="299"/>
        <v>41868.757384259261</v>
      </c>
      <c r="T3188" s="13">
        <f t="shared" si="300"/>
        <v>41898.708333333336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5"/>
        <v>1.1629333333333334</v>
      </c>
      <c r="P3189" s="4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3">
        <f t="shared" si="299"/>
        <v>41835.4996875</v>
      </c>
      <c r="T3189" s="13">
        <f t="shared" si="300"/>
        <v>41855.4996875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5"/>
        <v>0.65</v>
      </c>
      <c r="P3190" s="4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3">
        <f t="shared" si="299"/>
        <v>42144.248865740745</v>
      </c>
      <c r="T3190" s="13">
        <f t="shared" si="300"/>
        <v>42165.248865740745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5"/>
        <v>0.12327272727272727</v>
      </c>
      <c r="P3191" s="4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3">
        <f t="shared" si="299"/>
        <v>42118.179768518523</v>
      </c>
      <c r="T3191" s="13">
        <f t="shared" si="300"/>
        <v>42148.179768518523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5"/>
        <v>0</v>
      </c>
      <c r="P3192" s="4" t="str">
        <f t="shared" si="296"/>
        <v>0</v>
      </c>
      <c r="Q3192" t="str">
        <f t="shared" si="297"/>
        <v>theater</v>
      </c>
      <c r="R3192" t="str">
        <f t="shared" si="298"/>
        <v>musical</v>
      </c>
      <c r="S3192" s="13">
        <f t="shared" si="299"/>
        <v>42682.984664351854</v>
      </c>
      <c r="T3192" s="13">
        <f t="shared" si="300"/>
        <v>42713.026331018518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5"/>
        <v>4.0266666666666666E-2</v>
      </c>
      <c r="P3193" s="4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3">
        <f t="shared" si="299"/>
        <v>42538.588761574072</v>
      </c>
      <c r="T3193" s="13">
        <f t="shared" si="300"/>
        <v>42598.588761574072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5"/>
        <v>1.0200000000000001E-2</v>
      </c>
      <c r="P3194" s="4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3">
        <f t="shared" si="299"/>
        <v>42018.773831018516</v>
      </c>
      <c r="T3194" s="13">
        <f t="shared" si="300"/>
        <v>42063.750000000007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5"/>
        <v>0.1174</v>
      </c>
      <c r="P3195" s="4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3">
        <f t="shared" si="299"/>
        <v>42010.801574074074</v>
      </c>
      <c r="T3195" s="13">
        <f t="shared" si="300"/>
        <v>42055.801574074074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5"/>
        <v>0</v>
      </c>
      <c r="P3196" s="4" t="str">
        <f t="shared" si="296"/>
        <v>0</v>
      </c>
      <c r="Q3196" t="str">
        <f t="shared" si="297"/>
        <v>theater</v>
      </c>
      <c r="R3196" t="str">
        <f t="shared" si="298"/>
        <v>musical</v>
      </c>
      <c r="S3196" s="13">
        <f t="shared" si="299"/>
        <v>42181.895810185182</v>
      </c>
      <c r="T3196" s="13">
        <f t="shared" si="300"/>
        <v>42211.895810185182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5"/>
        <v>0.59142857142857141</v>
      </c>
      <c r="P3197" s="4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3">
        <f t="shared" si="299"/>
        <v>42017.427569444444</v>
      </c>
      <c r="T3197" s="13">
        <f t="shared" si="300"/>
        <v>42047.427569444444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5"/>
        <v>5.9999999999999995E-4</v>
      </c>
      <c r="P3198" s="4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9"/>
        <v>42157.431423611117</v>
      </c>
      <c r="T3198" s="13">
        <f t="shared" si="300"/>
        <v>42217.416666666664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5"/>
        <v>0.1145</v>
      </c>
      <c r="P3199" s="4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3">
        <f t="shared" si="299"/>
        <v>42009.326597222222</v>
      </c>
      <c r="T3199" s="13">
        <f t="shared" si="300"/>
        <v>42039.326597222222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5"/>
        <v>3.6666666666666666E-3</v>
      </c>
      <c r="P3200" s="4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3">
        <f t="shared" si="299"/>
        <v>42013.257835648146</v>
      </c>
      <c r="T3200" s="13">
        <f t="shared" si="300"/>
        <v>42051.257835648146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5"/>
        <v>0.52159999999999995</v>
      </c>
      <c r="P3201" s="4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3">
        <f t="shared" si="299"/>
        <v>41858.59511574074</v>
      </c>
      <c r="T3201" s="13">
        <f t="shared" si="300"/>
        <v>41888.708333333336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5"/>
        <v>2.0000000000000002E-5</v>
      </c>
      <c r="P3202" s="4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si="299"/>
        <v>42460.153946759259</v>
      </c>
      <c r="T3202" s="13">
        <f t="shared" si="300"/>
        <v>42490.06527777778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1">E3203/D3203</f>
        <v>1.2500000000000001E-2</v>
      </c>
      <c r="P3203" s="4">
        <f t="shared" ref="P3203:P3266" si="302">IF(L3203=0, "0", E3203/L3203)</f>
        <v>12.5</v>
      </c>
      <c r="Q3203" t="str">
        <f t="shared" ref="Q3203:Q3266" si="303">LEFT(N3203, FIND("/", N3203)-1)</f>
        <v>theater</v>
      </c>
      <c r="R3203" t="str">
        <f t="shared" ref="R3203:R3266" si="304">RIGHT(N3203, LEN(N3203)-FIND("/", N3203))</f>
        <v>musical</v>
      </c>
      <c r="S3203" s="13">
        <f t="shared" ref="S3203:S3266" si="305">(((J3203/60)/60)/24)+DATE(1970,1,1)+(-4/24)</f>
        <v>41861.600428240745</v>
      </c>
      <c r="T3203" s="13">
        <f t="shared" ref="T3203:T3266" si="306">(((I3203/60)/60)/24)+DATE(1970,1,1)+(-4/24)</f>
        <v>41882.600428240745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1"/>
        <v>0.54520000000000002</v>
      </c>
      <c r="P3204" s="4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3">
        <f t="shared" si="305"/>
        <v>42293.686875000007</v>
      </c>
      <c r="T3204" s="13">
        <f t="shared" si="306"/>
        <v>42352.082638888889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1"/>
        <v>0.25</v>
      </c>
      <c r="P3205" s="4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3">
        <f t="shared" si="305"/>
        <v>42242.822013888894</v>
      </c>
      <c r="T3205" s="13">
        <f t="shared" si="306"/>
        <v>42272.822013888894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1"/>
        <v>0</v>
      </c>
      <c r="P3206" s="4" t="str">
        <f t="shared" si="302"/>
        <v>0</v>
      </c>
      <c r="Q3206" t="str">
        <f t="shared" si="303"/>
        <v>theater</v>
      </c>
      <c r="R3206" t="str">
        <f t="shared" si="304"/>
        <v>musical</v>
      </c>
      <c r="S3206" s="13">
        <f t="shared" si="305"/>
        <v>42172.519432870373</v>
      </c>
      <c r="T3206" s="13">
        <f t="shared" si="306"/>
        <v>42202.509722222225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1"/>
        <v>3.4125000000000003E-2</v>
      </c>
      <c r="P3207" s="4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3">
        <f t="shared" si="305"/>
        <v>42095.208009259259</v>
      </c>
      <c r="T3207" s="13">
        <f t="shared" si="306"/>
        <v>42125.208009259259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1"/>
        <v>0</v>
      </c>
      <c r="P3208" s="4" t="str">
        <f t="shared" si="302"/>
        <v>0</v>
      </c>
      <c r="Q3208" t="str">
        <f t="shared" si="303"/>
        <v>theater</v>
      </c>
      <c r="R3208" t="str">
        <f t="shared" si="304"/>
        <v>musical</v>
      </c>
      <c r="S3208" s="13">
        <f t="shared" si="305"/>
        <v>42236.109386574077</v>
      </c>
      <c r="T3208" s="13">
        <f t="shared" si="306"/>
        <v>42266.109386574077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1"/>
        <v>0.46363636363636362</v>
      </c>
      <c r="P3209" s="4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3">
        <f t="shared" si="305"/>
        <v>42057.111192129632</v>
      </c>
      <c r="T3209" s="13">
        <f t="shared" si="306"/>
        <v>42117.069525462961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1"/>
        <v>1.0349999999999999</v>
      </c>
      <c r="P3210" s="4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3">
        <f t="shared" si="305"/>
        <v>41827.438391203708</v>
      </c>
      <c r="T3210" s="13">
        <f t="shared" si="306"/>
        <v>41848.438391203708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1"/>
        <v>1.1932315789473684</v>
      </c>
      <c r="P3211" s="4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3">
        <f t="shared" si="305"/>
        <v>41778.470578703709</v>
      </c>
      <c r="T3211" s="13">
        <f t="shared" si="306"/>
        <v>41810.791666666672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1"/>
        <v>1.2576666666666667</v>
      </c>
      <c r="P3212" s="4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3">
        <f t="shared" si="305"/>
        <v>41013.769895833335</v>
      </c>
      <c r="T3212" s="13">
        <f t="shared" si="306"/>
        <v>41060.999305555561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1"/>
        <v>1.1974347826086957</v>
      </c>
      <c r="P3213" s="4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3">
        <f t="shared" si="305"/>
        <v>41834.419907407413</v>
      </c>
      <c r="T3213" s="13">
        <f t="shared" si="306"/>
        <v>41865.916666666672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1"/>
        <v>1.2625</v>
      </c>
      <c r="P3214" s="4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3">
        <f t="shared" si="305"/>
        <v>41829.629062500004</v>
      </c>
      <c r="T3214" s="13">
        <f t="shared" si="306"/>
        <v>41859.629062500004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1"/>
        <v>1.0011666666666668</v>
      </c>
      <c r="P3215" s="4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3">
        <f t="shared" si="305"/>
        <v>42171.596747685187</v>
      </c>
      <c r="T3215" s="13">
        <f t="shared" si="306"/>
        <v>42211.596747685187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1"/>
        <v>1.0213333333333334</v>
      </c>
      <c r="P3216" s="4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3">
        <f t="shared" si="305"/>
        <v>42337.625844907408</v>
      </c>
      <c r="T3216" s="13">
        <f t="shared" si="306"/>
        <v>42374.829861111117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1"/>
        <v>1.0035142857142858</v>
      </c>
      <c r="P3217" s="4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3">
        <f t="shared" si="305"/>
        <v>42219.498506944445</v>
      </c>
      <c r="T3217" s="13">
        <f t="shared" si="306"/>
        <v>42256.999305555561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1"/>
        <v>1.0004999999999999</v>
      </c>
      <c r="P3218" s="4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3">
        <f t="shared" si="305"/>
        <v>42165.295960648153</v>
      </c>
      <c r="T3218" s="13">
        <f t="shared" si="306"/>
        <v>42196.437500000007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1"/>
        <v>1.1602222222222223</v>
      </c>
      <c r="P3219" s="4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3">
        <f t="shared" si="305"/>
        <v>42648.379444444443</v>
      </c>
      <c r="T3219" s="13">
        <f t="shared" si="306"/>
        <v>42678.379444444443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1"/>
        <v>1.0209999999999999</v>
      </c>
      <c r="P3220" s="4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3">
        <f t="shared" si="305"/>
        <v>41970.835486111115</v>
      </c>
      <c r="T3220" s="13">
        <f t="shared" si="306"/>
        <v>42003.833333333336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1"/>
        <v>1.0011000000000001</v>
      </c>
      <c r="P3221" s="4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3">
        <f t="shared" si="305"/>
        <v>42050.816516203711</v>
      </c>
      <c r="T3221" s="13">
        <f t="shared" si="306"/>
        <v>42085.77484953704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1"/>
        <v>1.0084</v>
      </c>
      <c r="P3222" s="4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3">
        <f t="shared" si="305"/>
        <v>42772.666712962964</v>
      </c>
      <c r="T3222" s="13">
        <f t="shared" si="306"/>
        <v>42806.708333333336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1"/>
        <v>1.0342499999999999</v>
      </c>
      <c r="P3223" s="4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3">
        <f t="shared" si="305"/>
        <v>42155.530127314814</v>
      </c>
      <c r="T3223" s="13">
        <f t="shared" si="306"/>
        <v>42190.530127314814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1"/>
        <v>1.248</v>
      </c>
      <c r="P3224" s="4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3">
        <f t="shared" si="305"/>
        <v>42270.41547453704</v>
      </c>
      <c r="T3224" s="13">
        <f t="shared" si="306"/>
        <v>42301.728472222225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1"/>
        <v>1.0951612903225807</v>
      </c>
      <c r="P3225" s="4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3">
        <f t="shared" si="305"/>
        <v>42206.668703703712</v>
      </c>
      <c r="T3225" s="13">
        <f t="shared" si="306"/>
        <v>42236.668703703712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1"/>
        <v>1.0203333333333333</v>
      </c>
      <c r="P3226" s="4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3">
        <f t="shared" si="305"/>
        <v>42697.684178240743</v>
      </c>
      <c r="T3226" s="13">
        <f t="shared" si="306"/>
        <v>42745.041666666664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1"/>
        <v>1.0235000000000001</v>
      </c>
      <c r="P3227" s="4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3">
        <f t="shared" si="305"/>
        <v>42503.392800925933</v>
      </c>
      <c r="T3227" s="13">
        <f t="shared" si="306"/>
        <v>42524.708333333336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1"/>
        <v>1.0416666666666667</v>
      </c>
      <c r="P3228" s="4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3">
        <f t="shared" si="305"/>
        <v>42277.416805555556</v>
      </c>
      <c r="T3228" s="13">
        <f t="shared" si="306"/>
        <v>42307.416805555556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1"/>
        <v>1.25</v>
      </c>
      <c r="P3229" s="4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5"/>
        <v>42722.71569444445</v>
      </c>
      <c r="T3229" s="13">
        <f t="shared" si="306"/>
        <v>42752.71569444445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1"/>
        <v>1.0234285714285714</v>
      </c>
      <c r="P3230" s="4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3">
        <f t="shared" si="305"/>
        <v>42323.542638888895</v>
      </c>
      <c r="T3230" s="13">
        <f t="shared" si="306"/>
        <v>42355.040972222225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1"/>
        <v>1.0786500000000001</v>
      </c>
      <c r="P3231" s="4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3">
        <f t="shared" si="305"/>
        <v>41933.124976851854</v>
      </c>
      <c r="T3231" s="13">
        <f t="shared" si="306"/>
        <v>41963.166643518525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1"/>
        <v>1.0988461538461538</v>
      </c>
      <c r="P3232" s="4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3">
        <f t="shared" si="305"/>
        <v>41898.00145833334</v>
      </c>
      <c r="T3232" s="13">
        <f t="shared" si="306"/>
        <v>41912.999305555561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1"/>
        <v>1.61</v>
      </c>
      <c r="P3233" s="4">
        <f t="shared" si="302"/>
        <v>57.5</v>
      </c>
      <c r="Q3233" t="str">
        <f t="shared" si="303"/>
        <v>theater</v>
      </c>
      <c r="R3233" t="str">
        <f t="shared" si="304"/>
        <v>plays</v>
      </c>
      <c r="S3233" s="13">
        <f t="shared" si="305"/>
        <v>42446.777164351857</v>
      </c>
      <c r="T3233" s="13">
        <f t="shared" si="306"/>
        <v>42476.777164351857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1"/>
        <v>1.3120000000000001</v>
      </c>
      <c r="P3234" s="4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3">
        <f t="shared" si="305"/>
        <v>42463.647187500006</v>
      </c>
      <c r="T3234" s="13">
        <f t="shared" si="306"/>
        <v>42493.999305555561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1"/>
        <v>1.1879999999999999</v>
      </c>
      <c r="P3235" s="4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3">
        <f t="shared" si="305"/>
        <v>42766.638368055559</v>
      </c>
      <c r="T3235" s="13">
        <f t="shared" si="306"/>
        <v>42796.638368055559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1"/>
        <v>1.0039275000000001</v>
      </c>
      <c r="P3236" s="4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3">
        <f t="shared" si="305"/>
        <v>42734.622777777775</v>
      </c>
      <c r="T3236" s="13">
        <f t="shared" si="306"/>
        <v>42767.813194444447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1"/>
        <v>1.0320666666666667</v>
      </c>
      <c r="P3237" s="4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3">
        <f t="shared" si="305"/>
        <v>42522.181145833332</v>
      </c>
      <c r="T3237" s="13">
        <f t="shared" si="306"/>
        <v>42552.181145833332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1"/>
        <v>1.006</v>
      </c>
      <c r="P3238" s="4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3">
        <f t="shared" si="305"/>
        <v>42702.750381944446</v>
      </c>
      <c r="T3238" s="13">
        <f t="shared" si="306"/>
        <v>42732.750381944446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1"/>
        <v>1.0078754285714286</v>
      </c>
      <c r="P3239" s="4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3">
        <f t="shared" si="305"/>
        <v>42252.307685185187</v>
      </c>
      <c r="T3239" s="13">
        <f t="shared" si="306"/>
        <v>42275.999305555561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1"/>
        <v>1.1232142857142857</v>
      </c>
      <c r="P3240" s="4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3">
        <f t="shared" si="305"/>
        <v>42156.343726851854</v>
      </c>
      <c r="T3240" s="13">
        <f t="shared" si="306"/>
        <v>42186.343726851854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1"/>
        <v>1.0591914022517912</v>
      </c>
      <c r="P3241" s="4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3">
        <f t="shared" si="305"/>
        <v>42277.922372685185</v>
      </c>
      <c r="T3241" s="13">
        <f t="shared" si="306"/>
        <v>42302.832638888889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1"/>
        <v>1.0056666666666667</v>
      </c>
      <c r="P3242" s="4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3">
        <f t="shared" si="305"/>
        <v>42754.527175925927</v>
      </c>
      <c r="T3242" s="13">
        <f t="shared" si="306"/>
        <v>42782.791666666664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1"/>
        <v>1.1530588235294117</v>
      </c>
      <c r="P3243" s="4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3">
        <f t="shared" si="305"/>
        <v>41893.158217592594</v>
      </c>
      <c r="T3243" s="13">
        <f t="shared" si="306"/>
        <v>41926.124305555561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1"/>
        <v>1.273042</v>
      </c>
      <c r="P3244" s="4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3">
        <f t="shared" si="305"/>
        <v>41871.58902777778</v>
      </c>
      <c r="T3244" s="13">
        <f t="shared" si="306"/>
        <v>41901.58902777778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1"/>
        <v>1.028375</v>
      </c>
      <c r="P3245" s="4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3">
        <f t="shared" si="305"/>
        <v>42261.930115740739</v>
      </c>
      <c r="T3245" s="13">
        <f t="shared" si="306"/>
        <v>42285.833333333336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1"/>
        <v>1.0293749999999999</v>
      </c>
      <c r="P3246" s="4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3">
        <f t="shared" si="305"/>
        <v>42675.52756944445</v>
      </c>
      <c r="T3246" s="13">
        <f t="shared" si="306"/>
        <v>42705.569236111114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1"/>
        <v>1.043047619047619</v>
      </c>
      <c r="P3247" s="4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3">
        <f t="shared" si="305"/>
        <v>42135.433541666665</v>
      </c>
      <c r="T3247" s="13">
        <f t="shared" si="306"/>
        <v>42166.916666666664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1"/>
        <v>1.1122000000000001</v>
      </c>
      <c r="P3248" s="4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3">
        <f t="shared" si="305"/>
        <v>42230.305555555555</v>
      </c>
      <c r="T3248" s="13">
        <f t="shared" si="306"/>
        <v>42258.999305555561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1"/>
        <v>1.0586</v>
      </c>
      <c r="P3249" s="4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3">
        <f t="shared" si="305"/>
        <v>42167.267500000002</v>
      </c>
      <c r="T3249" s="13">
        <f t="shared" si="306"/>
        <v>42197.267500000002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1"/>
        <v>1.0079166666666666</v>
      </c>
      <c r="P3250" s="4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3">
        <f t="shared" si="305"/>
        <v>42068.721724537041</v>
      </c>
      <c r="T3250" s="13">
        <f t="shared" si="306"/>
        <v>42098.680057870377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1"/>
        <v>1.0492727272727274</v>
      </c>
      <c r="P3251" s="4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3">
        <f t="shared" si="305"/>
        <v>42145.580023148148</v>
      </c>
      <c r="T3251" s="13">
        <f t="shared" si="306"/>
        <v>42175.580023148148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1"/>
        <v>1.01552</v>
      </c>
      <c r="P3252" s="4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3">
        <f t="shared" si="305"/>
        <v>41918.575509259259</v>
      </c>
      <c r="T3252" s="13">
        <f t="shared" si="306"/>
        <v>41948.61717592593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1"/>
        <v>1.1073333333333333</v>
      </c>
      <c r="P3253" s="4">
        <f t="shared" si="302"/>
        <v>83.05</v>
      </c>
      <c r="Q3253" t="str">
        <f t="shared" si="303"/>
        <v>theater</v>
      </c>
      <c r="R3253" t="str">
        <f t="shared" si="304"/>
        <v>plays</v>
      </c>
      <c r="S3253" s="13">
        <f t="shared" si="305"/>
        <v>42146.564421296302</v>
      </c>
      <c r="T3253" s="13">
        <f t="shared" si="306"/>
        <v>42176.564421296302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1"/>
        <v>1.2782222222222221</v>
      </c>
      <c r="P3254" s="4">
        <f t="shared" si="302"/>
        <v>57.52</v>
      </c>
      <c r="Q3254" t="str">
        <f t="shared" si="303"/>
        <v>theater</v>
      </c>
      <c r="R3254" t="str">
        <f t="shared" si="304"/>
        <v>plays</v>
      </c>
      <c r="S3254" s="13">
        <f t="shared" si="305"/>
        <v>42590.306018518524</v>
      </c>
      <c r="T3254" s="13">
        <f t="shared" si="306"/>
        <v>42620.306018518524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1"/>
        <v>1.0182500000000001</v>
      </c>
      <c r="P3255" s="4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3">
        <f t="shared" si="305"/>
        <v>42602.410046296303</v>
      </c>
      <c r="T3255" s="13">
        <f t="shared" si="306"/>
        <v>42620.989583333336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1"/>
        <v>1.012576923076923</v>
      </c>
      <c r="P3256" s="4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3">
        <f t="shared" si="305"/>
        <v>42058.919085648151</v>
      </c>
      <c r="T3256" s="13">
        <f t="shared" si="306"/>
        <v>42088.877418981479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1"/>
        <v>1.75</v>
      </c>
      <c r="P3257" s="4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3">
        <f t="shared" si="305"/>
        <v>41889.6015625</v>
      </c>
      <c r="T3257" s="13">
        <f t="shared" si="306"/>
        <v>41919.6015625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1"/>
        <v>1.2806</v>
      </c>
      <c r="P3258" s="4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3">
        <f t="shared" si="305"/>
        <v>42144.407141203708</v>
      </c>
      <c r="T3258" s="13">
        <f t="shared" si="306"/>
        <v>42165.999305555561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1"/>
        <v>1.0629949999999999</v>
      </c>
      <c r="P3259" s="4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3">
        <f t="shared" si="305"/>
        <v>42758.392962962964</v>
      </c>
      <c r="T3259" s="13">
        <f t="shared" si="306"/>
        <v>42788.392962962964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1"/>
        <v>1.052142857142857</v>
      </c>
      <c r="P3260" s="4">
        <f t="shared" si="302"/>
        <v>98.2</v>
      </c>
      <c r="Q3260" t="str">
        <f t="shared" si="303"/>
        <v>theater</v>
      </c>
      <c r="R3260" t="str">
        <f t="shared" si="304"/>
        <v>plays</v>
      </c>
      <c r="S3260" s="13">
        <f t="shared" si="305"/>
        <v>41982.720613425925</v>
      </c>
      <c r="T3260" s="13">
        <f t="shared" si="306"/>
        <v>42012.720613425925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1"/>
        <v>1.0616782608695652</v>
      </c>
      <c r="P3261" s="4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3">
        <f t="shared" si="305"/>
        <v>42614.594270833339</v>
      </c>
      <c r="T3261" s="13">
        <f t="shared" si="306"/>
        <v>42643.999305555561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1"/>
        <v>1.0924</v>
      </c>
      <c r="P3262" s="4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3">
        <f t="shared" si="305"/>
        <v>42303.505995370368</v>
      </c>
      <c r="T3262" s="13">
        <f t="shared" si="306"/>
        <v>42338.547662037039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1"/>
        <v>1.0045454545454546</v>
      </c>
      <c r="P3263" s="4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3">
        <f t="shared" si="305"/>
        <v>42171.558750000004</v>
      </c>
      <c r="T3263" s="13">
        <f t="shared" si="306"/>
        <v>42201.558750000004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1"/>
        <v>1.0304098360655738</v>
      </c>
      <c r="P3264" s="4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3">
        <f t="shared" si="305"/>
        <v>41964.148865740739</v>
      </c>
      <c r="T3264" s="13">
        <f t="shared" si="306"/>
        <v>41995.000000000007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1"/>
        <v>1.121664</v>
      </c>
      <c r="P3265" s="4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3">
        <f t="shared" si="305"/>
        <v>42284.349398148152</v>
      </c>
      <c r="T3265" s="13">
        <f t="shared" si="306"/>
        <v>42307.708333333336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1"/>
        <v>1.03</v>
      </c>
      <c r="P3266" s="4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3">
        <f t="shared" si="305"/>
        <v>42016.63354166667</v>
      </c>
      <c r="T3266" s="13">
        <f t="shared" si="306"/>
        <v>42032.750000000007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7">E3267/D3267</f>
        <v>1.64</v>
      </c>
      <c r="P3267" s="4">
        <f t="shared" ref="P3267:P3330" si="308">IF(L3267=0, "0", E3267/L3267)</f>
        <v>70.285714285714292</v>
      </c>
      <c r="Q3267" t="str">
        <f t="shared" ref="Q3267:Q3330" si="309">LEFT(N3267, FIND("/", N3267)-1)</f>
        <v>theater</v>
      </c>
      <c r="R3267" t="str">
        <f t="shared" ref="R3267:R3330" si="310">RIGHT(N3267, LEN(N3267)-FIND("/", N3267))</f>
        <v>plays</v>
      </c>
      <c r="S3267" s="13">
        <f t="shared" ref="S3267:S3330" si="311">(((J3267/60)/60)/24)+DATE(1970,1,1)+(-4/24)</f>
        <v>42311.545312499999</v>
      </c>
      <c r="T3267" s="13">
        <f t="shared" ref="T3267:T3330" si="312">(((I3267/60)/60)/24)+DATE(1970,1,1)+(-4/24)</f>
        <v>42341.541666666664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7"/>
        <v>1.3128333333333333</v>
      </c>
      <c r="P3268" s="4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3">
        <f t="shared" si="311"/>
        <v>42136.369467592602</v>
      </c>
      <c r="T3268" s="13">
        <f t="shared" si="312"/>
        <v>42167.708333333336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7"/>
        <v>1.0209999999999999</v>
      </c>
      <c r="P3269" s="4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3">
        <f t="shared" si="311"/>
        <v>42172.59097222222</v>
      </c>
      <c r="T3269" s="13">
        <f t="shared" si="312"/>
        <v>42202.59097222222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7"/>
        <v>1.28</v>
      </c>
      <c r="P3270" s="4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3">
        <f t="shared" si="311"/>
        <v>42590.737592592595</v>
      </c>
      <c r="T3270" s="13">
        <f t="shared" si="312"/>
        <v>42606.737592592595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7"/>
        <v>1.0149999999999999</v>
      </c>
      <c r="P3271" s="4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11"/>
        <v>42137.229131944441</v>
      </c>
      <c r="T3271" s="13">
        <f t="shared" si="312"/>
        <v>42171.291666666664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7"/>
        <v>1.0166666666666666</v>
      </c>
      <c r="P3272" s="4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11"/>
        <v>42167.366493055561</v>
      </c>
      <c r="T3272" s="13">
        <f t="shared" si="312"/>
        <v>42197.366493055561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7"/>
        <v>1.3</v>
      </c>
      <c r="P3273" s="4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3">
        <f t="shared" si="311"/>
        <v>41915.270543981482</v>
      </c>
      <c r="T3273" s="13">
        <f t="shared" si="312"/>
        <v>41945.312210648153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7"/>
        <v>1.5443</v>
      </c>
      <c r="P3274" s="4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3">
        <f t="shared" si="311"/>
        <v>42284.333437500005</v>
      </c>
      <c r="T3274" s="13">
        <f t="shared" si="312"/>
        <v>42314.375104166669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7"/>
        <v>1.0740000000000001</v>
      </c>
      <c r="P3275" s="4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3">
        <f t="shared" si="311"/>
        <v>42611.634745370371</v>
      </c>
      <c r="T3275" s="13">
        <f t="shared" si="312"/>
        <v>42627.625000000007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7"/>
        <v>1.0132258064516129</v>
      </c>
      <c r="P3276" s="4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3">
        <f t="shared" si="311"/>
        <v>42400.537870370368</v>
      </c>
      <c r="T3276" s="13">
        <f t="shared" si="312"/>
        <v>42444.708333333336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7"/>
        <v>1.0027777777777778</v>
      </c>
      <c r="P3277" s="4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3">
        <f t="shared" si="311"/>
        <v>42017.713784722226</v>
      </c>
      <c r="T3277" s="13">
        <f t="shared" si="312"/>
        <v>42044.020833333336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7"/>
        <v>1.1684444444444444</v>
      </c>
      <c r="P3278" s="4">
        <f t="shared" si="308"/>
        <v>52.58</v>
      </c>
      <c r="Q3278" t="str">
        <f t="shared" si="309"/>
        <v>theater</v>
      </c>
      <c r="R3278" t="str">
        <f t="shared" si="310"/>
        <v>plays</v>
      </c>
      <c r="S3278" s="13">
        <f t="shared" si="311"/>
        <v>42426.783321759263</v>
      </c>
      <c r="T3278" s="13">
        <f t="shared" si="312"/>
        <v>42460.999305555561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7"/>
        <v>1.0860000000000001</v>
      </c>
      <c r="P3279" s="4">
        <f t="shared" si="308"/>
        <v>54.3</v>
      </c>
      <c r="Q3279" t="str">
        <f t="shared" si="309"/>
        <v>theater</v>
      </c>
      <c r="R3279" t="str">
        <f t="shared" si="310"/>
        <v>plays</v>
      </c>
      <c r="S3279" s="13">
        <f t="shared" si="311"/>
        <v>41931.516273148154</v>
      </c>
      <c r="T3279" s="13">
        <f t="shared" si="312"/>
        <v>41961.557939814818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7"/>
        <v>1.034</v>
      </c>
      <c r="P3280" s="4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3">
        <f t="shared" si="311"/>
        <v>42124.681747685187</v>
      </c>
      <c r="T3280" s="13">
        <f t="shared" si="312"/>
        <v>42154.681747685187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7"/>
        <v>1.1427586206896552</v>
      </c>
      <c r="P3281" s="4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3">
        <f t="shared" si="311"/>
        <v>42430.935868055552</v>
      </c>
      <c r="T3281" s="13">
        <f t="shared" si="312"/>
        <v>42460.894201388895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7"/>
        <v>1.03</v>
      </c>
      <c r="P3282" s="4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3">
        <f t="shared" si="311"/>
        <v>42121.590254629635</v>
      </c>
      <c r="T3282" s="13">
        <f t="shared" si="312"/>
        <v>42156.041666666664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7"/>
        <v>1.216</v>
      </c>
      <c r="P3283" s="4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3">
        <f t="shared" si="311"/>
        <v>42218.853067129632</v>
      </c>
      <c r="T3283" s="13">
        <f t="shared" si="312"/>
        <v>42248.853067129632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7"/>
        <v>1.026467741935484</v>
      </c>
      <c r="P3284" s="4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3">
        <f t="shared" si="311"/>
        <v>42445.027638888896</v>
      </c>
      <c r="T3284" s="13">
        <f t="shared" si="312"/>
        <v>42489.027638888896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7"/>
        <v>1.0475000000000001</v>
      </c>
      <c r="P3285" s="4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3">
        <f t="shared" si="311"/>
        <v>42379.577523148146</v>
      </c>
      <c r="T3285" s="13">
        <f t="shared" si="312"/>
        <v>42410.708333333336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7"/>
        <v>1.016</v>
      </c>
      <c r="P3286" s="4">
        <f t="shared" si="308"/>
        <v>203.2</v>
      </c>
      <c r="Q3286" t="str">
        <f t="shared" si="309"/>
        <v>theater</v>
      </c>
      <c r="R3286" t="str">
        <f t="shared" si="310"/>
        <v>plays</v>
      </c>
      <c r="S3286" s="13">
        <f t="shared" si="311"/>
        <v>42380.718206018522</v>
      </c>
      <c r="T3286" s="13">
        <f t="shared" si="312"/>
        <v>42398.082638888889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7"/>
        <v>1.1210242048409682</v>
      </c>
      <c r="P3287" s="4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3">
        <f t="shared" si="311"/>
        <v>42762.775763888894</v>
      </c>
      <c r="T3287" s="13">
        <f t="shared" si="312"/>
        <v>42794.041666666664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7"/>
        <v>1.0176666666666667</v>
      </c>
      <c r="P3288" s="4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3">
        <f t="shared" si="311"/>
        <v>42567.673402777778</v>
      </c>
      <c r="T3288" s="13">
        <f t="shared" si="312"/>
        <v>42597.673402777778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7"/>
        <v>1</v>
      </c>
      <c r="P3289" s="4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3">
        <f t="shared" si="311"/>
        <v>42311.583657407413</v>
      </c>
      <c r="T3289" s="13">
        <f t="shared" si="312"/>
        <v>42336.583657407413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7"/>
        <v>1.0026489999999999</v>
      </c>
      <c r="P3290" s="4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3">
        <f t="shared" si="311"/>
        <v>42505.607812499999</v>
      </c>
      <c r="T3290" s="13">
        <f t="shared" si="312"/>
        <v>42541.791666666664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7"/>
        <v>1.3304200000000002</v>
      </c>
      <c r="P3291" s="4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3">
        <f t="shared" si="311"/>
        <v>42758.201412037037</v>
      </c>
      <c r="T3291" s="13">
        <f t="shared" si="312"/>
        <v>42786.201412037037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7"/>
        <v>1.212</v>
      </c>
      <c r="P3292" s="4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3">
        <f t="shared" si="311"/>
        <v>42775.348275462966</v>
      </c>
      <c r="T3292" s="13">
        <f t="shared" si="312"/>
        <v>42805.348275462966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7"/>
        <v>1.1399999999999999</v>
      </c>
      <c r="P3293" s="4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3">
        <f t="shared" si="311"/>
        <v>42232.535879629628</v>
      </c>
      <c r="T3293" s="13">
        <f t="shared" si="312"/>
        <v>42263.999305555561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7"/>
        <v>2.8613861386138613</v>
      </c>
      <c r="P3294" s="4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3">
        <f t="shared" si="311"/>
        <v>42282.603564814817</v>
      </c>
      <c r="T3294" s="13">
        <f t="shared" si="312"/>
        <v>42342.645231481489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7"/>
        <v>1.7044444444444444</v>
      </c>
      <c r="P3295" s="4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3">
        <f t="shared" si="311"/>
        <v>42768.258703703708</v>
      </c>
      <c r="T3295" s="13">
        <f t="shared" si="312"/>
        <v>42798.258703703708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7"/>
        <v>1.1833333333333333</v>
      </c>
      <c r="P3296" s="4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3">
        <f t="shared" si="311"/>
        <v>42141.374467592592</v>
      </c>
      <c r="T3296" s="13">
        <f t="shared" si="312"/>
        <v>42171.374467592592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7"/>
        <v>1.0285857142857142</v>
      </c>
      <c r="P3297" s="4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3">
        <f t="shared" si="311"/>
        <v>42609.275798611117</v>
      </c>
      <c r="T3297" s="13">
        <f t="shared" si="312"/>
        <v>42639.275798611117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7"/>
        <v>1.4406666666666668</v>
      </c>
      <c r="P3298" s="4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3">
        <f t="shared" si="311"/>
        <v>42309.589953703711</v>
      </c>
      <c r="T3298" s="13">
        <f t="shared" si="312"/>
        <v>42330.750000000007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7"/>
        <v>1.0007272727272727</v>
      </c>
      <c r="P3299" s="4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3">
        <f t="shared" si="311"/>
        <v>42193.604814814818</v>
      </c>
      <c r="T3299" s="13">
        <f t="shared" si="312"/>
        <v>42212.790972222225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7"/>
        <v>1.0173000000000001</v>
      </c>
      <c r="P3300" s="4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3">
        <f t="shared" si="311"/>
        <v>42239.791296296295</v>
      </c>
      <c r="T3300" s="13">
        <f t="shared" si="312"/>
        <v>42259.833333333336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7"/>
        <v>1.1619999999999999</v>
      </c>
      <c r="P3301" s="4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3">
        <f t="shared" si="311"/>
        <v>42261.75072916667</v>
      </c>
      <c r="T3301" s="13">
        <f t="shared" si="312"/>
        <v>42291.75072916667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7"/>
        <v>1.3616666666666666</v>
      </c>
      <c r="P3302" s="4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3">
        <f t="shared" si="311"/>
        <v>42102.577106481483</v>
      </c>
      <c r="T3302" s="13">
        <f t="shared" si="312"/>
        <v>42123.577106481483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7"/>
        <v>1.3346666666666667</v>
      </c>
      <c r="P3303" s="4">
        <f t="shared" si="308"/>
        <v>57.2</v>
      </c>
      <c r="Q3303" t="str">
        <f t="shared" si="309"/>
        <v>theater</v>
      </c>
      <c r="R3303" t="str">
        <f t="shared" si="310"/>
        <v>plays</v>
      </c>
      <c r="S3303" s="13">
        <f t="shared" si="311"/>
        <v>42538.569166666675</v>
      </c>
      <c r="T3303" s="13">
        <f t="shared" si="312"/>
        <v>42583.124305555561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7"/>
        <v>1.0339285714285715</v>
      </c>
      <c r="P3304" s="4">
        <f t="shared" si="308"/>
        <v>173.7</v>
      </c>
      <c r="Q3304" t="str">
        <f t="shared" si="309"/>
        <v>theater</v>
      </c>
      <c r="R3304" t="str">
        <f t="shared" si="310"/>
        <v>plays</v>
      </c>
      <c r="S3304" s="13">
        <f t="shared" si="311"/>
        <v>42681.184907407405</v>
      </c>
      <c r="T3304" s="13">
        <f t="shared" si="312"/>
        <v>42711.184907407405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7"/>
        <v>1.1588888888888889</v>
      </c>
      <c r="P3305" s="4">
        <f t="shared" si="308"/>
        <v>59.6</v>
      </c>
      <c r="Q3305" t="str">
        <f t="shared" si="309"/>
        <v>theater</v>
      </c>
      <c r="R3305" t="str">
        <f t="shared" si="310"/>
        <v>plays</v>
      </c>
      <c r="S3305" s="13">
        <f t="shared" si="311"/>
        <v>42056.484768518516</v>
      </c>
      <c r="T3305" s="13">
        <f t="shared" si="312"/>
        <v>42091.443101851859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7"/>
        <v>1.0451666666666666</v>
      </c>
      <c r="P3306" s="4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3">
        <f t="shared" si="311"/>
        <v>42696.457777777781</v>
      </c>
      <c r="T3306" s="13">
        <f t="shared" si="312"/>
        <v>42726.457777777781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7"/>
        <v>1.0202500000000001</v>
      </c>
      <c r="P3307" s="4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3">
        <f t="shared" si="311"/>
        <v>42186.689212962963</v>
      </c>
      <c r="T3307" s="13">
        <f t="shared" si="312"/>
        <v>42216.689212962963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7"/>
        <v>1.7533333333333334</v>
      </c>
      <c r="P3308" s="4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3">
        <f t="shared" si="311"/>
        <v>42493.052569444444</v>
      </c>
      <c r="T3308" s="13">
        <f t="shared" si="312"/>
        <v>42530.958333333336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7"/>
        <v>1.0668</v>
      </c>
      <c r="P3309" s="4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3">
        <f t="shared" si="311"/>
        <v>42474.890497685185</v>
      </c>
      <c r="T3309" s="13">
        <f t="shared" si="312"/>
        <v>42504.890497685185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7"/>
        <v>1.2228571428571429</v>
      </c>
      <c r="P3310" s="4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3">
        <f t="shared" si="311"/>
        <v>42452.710243055561</v>
      </c>
      <c r="T3310" s="13">
        <f t="shared" si="312"/>
        <v>42473.710243055561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7"/>
        <v>1.5942857142857143</v>
      </c>
      <c r="P3311" s="4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11"/>
        <v>42628.483541666668</v>
      </c>
      <c r="T3311" s="13">
        <f t="shared" si="312"/>
        <v>42659.483541666668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7"/>
        <v>1.0007692307692309</v>
      </c>
      <c r="P3312" s="4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3">
        <f t="shared" si="311"/>
        <v>42253.761863425927</v>
      </c>
      <c r="T3312" s="13">
        <f t="shared" si="312"/>
        <v>42283.761863425927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7"/>
        <v>1.0984</v>
      </c>
      <c r="P3313" s="4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3">
        <f t="shared" si="311"/>
        <v>42264.125115740746</v>
      </c>
      <c r="T3313" s="13">
        <f t="shared" si="312"/>
        <v>42294.125115740746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7"/>
        <v>1.0004</v>
      </c>
      <c r="P3314" s="4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11"/>
        <v>42664.642893518518</v>
      </c>
      <c r="T3314" s="13">
        <f t="shared" si="312"/>
        <v>42685.750000000007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7"/>
        <v>1.1605000000000001</v>
      </c>
      <c r="P3315" s="4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3">
        <f t="shared" si="311"/>
        <v>42382.077743055554</v>
      </c>
      <c r="T3315" s="13">
        <f t="shared" si="312"/>
        <v>42395.875000000007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7"/>
        <v>2.1074999999999999</v>
      </c>
      <c r="P3316" s="4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3">
        <f t="shared" si="311"/>
        <v>42105.100821759261</v>
      </c>
      <c r="T3316" s="13">
        <f t="shared" si="312"/>
        <v>42132.670138888891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7"/>
        <v>1.1000000000000001</v>
      </c>
      <c r="P3317" s="4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3">
        <f t="shared" si="311"/>
        <v>42466.137048611119</v>
      </c>
      <c r="T3317" s="13">
        <f t="shared" si="312"/>
        <v>42496.137048611119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7"/>
        <v>1.0008673425918038</v>
      </c>
      <c r="P3318" s="4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3">
        <f t="shared" si="311"/>
        <v>41826.704571759263</v>
      </c>
      <c r="T3318" s="13">
        <f t="shared" si="312"/>
        <v>41859.412500000006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7"/>
        <v>1.0619047619047619</v>
      </c>
      <c r="P3319" s="4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3">
        <f t="shared" si="311"/>
        <v>42498.87296296296</v>
      </c>
      <c r="T3319" s="13">
        <f t="shared" si="312"/>
        <v>42528.87296296296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7"/>
        <v>1.256</v>
      </c>
      <c r="P3320" s="4">
        <f t="shared" si="308"/>
        <v>78.5</v>
      </c>
      <c r="Q3320" t="str">
        <f t="shared" si="309"/>
        <v>theater</v>
      </c>
      <c r="R3320" t="str">
        <f t="shared" si="310"/>
        <v>plays</v>
      </c>
      <c r="S3320" s="13">
        <f t="shared" si="311"/>
        <v>42431.135335648149</v>
      </c>
      <c r="T3320" s="13">
        <f t="shared" si="312"/>
        <v>42470.937500000007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7"/>
        <v>1.08</v>
      </c>
      <c r="P3321" s="4">
        <f t="shared" si="308"/>
        <v>33.75</v>
      </c>
      <c r="Q3321" t="str">
        <f t="shared" si="309"/>
        <v>theater</v>
      </c>
      <c r="R3321" t="str">
        <f t="shared" si="310"/>
        <v>plays</v>
      </c>
      <c r="S3321" s="13">
        <f t="shared" si="311"/>
        <v>41990.41881944445</v>
      </c>
      <c r="T3321" s="13">
        <f t="shared" si="312"/>
        <v>42035.41881944445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7"/>
        <v>1.01</v>
      </c>
      <c r="P3322" s="4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3">
        <f t="shared" si="311"/>
        <v>42512.87913194445</v>
      </c>
      <c r="T3322" s="13">
        <f t="shared" si="312"/>
        <v>42542.87913194445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7"/>
        <v>1.0740000000000001</v>
      </c>
      <c r="P3323" s="4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3">
        <f t="shared" si="311"/>
        <v>41913.933622685188</v>
      </c>
      <c r="T3323" s="13">
        <f t="shared" si="312"/>
        <v>41927.999305555561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7"/>
        <v>1.0151515151515151</v>
      </c>
      <c r="P3324" s="4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3">
        <f t="shared" si="311"/>
        <v>42520.843703703707</v>
      </c>
      <c r="T3324" s="13">
        <f t="shared" si="312"/>
        <v>42542.996527777781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7"/>
        <v>1.2589999999999999</v>
      </c>
      <c r="P3325" s="4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3">
        <f t="shared" si="311"/>
        <v>42608.199166666665</v>
      </c>
      <c r="T3325" s="13">
        <f t="shared" si="312"/>
        <v>42638.199166666665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7"/>
        <v>1.0166666666666666</v>
      </c>
      <c r="P3326" s="4">
        <f t="shared" si="308"/>
        <v>152.5</v>
      </c>
      <c r="Q3326" t="str">
        <f t="shared" si="309"/>
        <v>theater</v>
      </c>
      <c r="R3326" t="str">
        <f t="shared" si="310"/>
        <v>plays</v>
      </c>
      <c r="S3326" s="13">
        <f t="shared" si="311"/>
        <v>42512.416550925926</v>
      </c>
      <c r="T3326" s="13">
        <f t="shared" si="312"/>
        <v>42526.416550925926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7"/>
        <v>1.125</v>
      </c>
      <c r="P3327" s="4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11"/>
        <v>42064.618946759263</v>
      </c>
      <c r="T3327" s="13">
        <f t="shared" si="312"/>
        <v>42099.577280092599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7"/>
        <v>1.0137499999999999</v>
      </c>
      <c r="P3328" s="4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3">
        <f t="shared" si="311"/>
        <v>42041.547511574077</v>
      </c>
      <c r="T3328" s="13">
        <f t="shared" si="312"/>
        <v>42071.505844907406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7"/>
        <v>1.0125</v>
      </c>
      <c r="P3329" s="4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3">
        <f t="shared" si="311"/>
        <v>42468.207939814813</v>
      </c>
      <c r="T3329" s="13">
        <f t="shared" si="312"/>
        <v>42498.207939814813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7"/>
        <v>1.4638888888888888</v>
      </c>
      <c r="P3330" s="4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3">
        <f t="shared" si="311"/>
        <v>41822.408368055556</v>
      </c>
      <c r="T3330" s="13">
        <f t="shared" si="312"/>
        <v>41824.875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3">E3331/D3331</f>
        <v>1.1679999999999999</v>
      </c>
      <c r="P3331" s="4">
        <f t="shared" ref="P3331:P3394" si="314">IF(L3331=0, "0", E3331/L3331)</f>
        <v>44.92307692307692</v>
      </c>
      <c r="Q3331" t="str">
        <f t="shared" ref="Q3331:Q3394" si="315">LEFT(N3331, FIND("/", N3331)-1)</f>
        <v>theater</v>
      </c>
      <c r="R3331" t="str">
        <f t="shared" ref="R3331:R3394" si="316">RIGHT(N3331, LEN(N3331)-FIND("/", N3331))</f>
        <v>plays</v>
      </c>
      <c r="S3331" s="13">
        <f t="shared" ref="S3331:S3394" si="317">(((J3331/60)/60)/24)+DATE(1970,1,1)+(-4/24)</f>
        <v>41837.156342592592</v>
      </c>
      <c r="T3331" s="13">
        <f t="shared" ref="T3331:T3394" si="318">(((I3331/60)/60)/24)+DATE(1970,1,1)+(-4/24)</f>
        <v>41847.791666666672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3"/>
        <v>1.0626666666666666</v>
      </c>
      <c r="P3332" s="4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3">
        <f t="shared" si="317"/>
        <v>42065.720694444448</v>
      </c>
      <c r="T3332" s="13">
        <f t="shared" si="318"/>
        <v>42095.679027777784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3"/>
        <v>1.0451999999999999</v>
      </c>
      <c r="P3333" s="4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3">
        <f t="shared" si="317"/>
        <v>42248.531087962961</v>
      </c>
      <c r="T3333" s="13">
        <f t="shared" si="318"/>
        <v>42283.531087962961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3"/>
        <v>1</v>
      </c>
      <c r="P3334" s="4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3">
        <f t="shared" si="317"/>
        <v>41809.69363425926</v>
      </c>
      <c r="T3334" s="13">
        <f t="shared" si="318"/>
        <v>41839.69363425926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3"/>
        <v>1.0457142857142858</v>
      </c>
      <c r="P3335" s="4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3">
        <f t="shared" si="317"/>
        <v>42148.510185185187</v>
      </c>
      <c r="T3335" s="13">
        <f t="shared" si="318"/>
        <v>42170.510185185187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3"/>
        <v>1.3862051149573753</v>
      </c>
      <c r="P3336" s="4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3">
        <f t="shared" si="317"/>
        <v>42185.354421296295</v>
      </c>
      <c r="T3336" s="13">
        <f t="shared" si="318"/>
        <v>42215.354421296295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3"/>
        <v>1.0032000000000001</v>
      </c>
      <c r="P3337" s="4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3">
        <f t="shared" si="317"/>
        <v>41827.507476851853</v>
      </c>
      <c r="T3337" s="13">
        <f t="shared" si="318"/>
        <v>41854.791666666672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3"/>
        <v>1</v>
      </c>
      <c r="P3338" s="4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3">
        <f t="shared" si="317"/>
        <v>42437.232013888897</v>
      </c>
      <c r="T3338" s="13">
        <f t="shared" si="318"/>
        <v>42465.190347222226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3"/>
        <v>1.1020000000000001</v>
      </c>
      <c r="P3339" s="4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3">
        <f t="shared" si="317"/>
        <v>41901.115358796298</v>
      </c>
      <c r="T3339" s="13">
        <f t="shared" si="318"/>
        <v>41922.708333333336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3"/>
        <v>1.0218</v>
      </c>
      <c r="P3340" s="4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3">
        <f t="shared" si="317"/>
        <v>42769.408333333333</v>
      </c>
      <c r="T3340" s="13">
        <f t="shared" si="318"/>
        <v>42790.408333333333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3"/>
        <v>1.0435000000000001</v>
      </c>
      <c r="P3341" s="4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3">
        <f t="shared" si="317"/>
        <v>42549.49905092593</v>
      </c>
      <c r="T3341" s="13">
        <f t="shared" si="318"/>
        <v>42579.49905092593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3"/>
        <v>1.3816666666666666</v>
      </c>
      <c r="P3342" s="4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3">
        <f t="shared" si="317"/>
        <v>42685.807337962964</v>
      </c>
      <c r="T3342" s="13">
        <f t="shared" si="318"/>
        <v>42710.807337962964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3"/>
        <v>1</v>
      </c>
      <c r="P3343" s="4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3">
        <f t="shared" si="317"/>
        <v>42510.632187500007</v>
      </c>
      <c r="T3343" s="13">
        <f t="shared" si="318"/>
        <v>42533.541666666664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3"/>
        <v>1.0166666666666666</v>
      </c>
      <c r="P3344" s="4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3">
        <f t="shared" si="317"/>
        <v>42062.129745370366</v>
      </c>
      <c r="T3344" s="13">
        <f t="shared" si="318"/>
        <v>42095.040972222225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3"/>
        <v>1.7142857142857142</v>
      </c>
      <c r="P3345" s="4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3">
        <f t="shared" si="317"/>
        <v>42452.749814814822</v>
      </c>
      <c r="T3345" s="13">
        <f t="shared" si="318"/>
        <v>42473.387500000004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3"/>
        <v>1.0144444444444445</v>
      </c>
      <c r="P3346" s="4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3">
        <f t="shared" si="317"/>
        <v>41851.033483796295</v>
      </c>
      <c r="T3346" s="13">
        <f t="shared" si="318"/>
        <v>41881.033483796295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3"/>
        <v>1.3</v>
      </c>
      <c r="P3347" s="4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7"/>
        <v>42052.939444444448</v>
      </c>
      <c r="T3347" s="13">
        <f t="shared" si="318"/>
        <v>42111.859027777777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3"/>
        <v>1.1000000000000001</v>
      </c>
      <c r="P3348" s="4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3">
        <f t="shared" si="317"/>
        <v>42053.857754629636</v>
      </c>
      <c r="T3348" s="13">
        <f t="shared" si="318"/>
        <v>42060.857754629636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3"/>
        <v>1.1944999999999999</v>
      </c>
      <c r="P3349" s="4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3">
        <f t="shared" si="317"/>
        <v>42484.384884259263</v>
      </c>
      <c r="T3349" s="13">
        <f t="shared" si="318"/>
        <v>42498.708333333336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3"/>
        <v>1.002909090909091</v>
      </c>
      <c r="P3350" s="4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3">
        <f t="shared" si="317"/>
        <v>42466.392129629632</v>
      </c>
      <c r="T3350" s="13">
        <f t="shared" si="318"/>
        <v>42489.999305555561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3"/>
        <v>1.534</v>
      </c>
      <c r="P3351" s="4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3">
        <f t="shared" si="317"/>
        <v>42512.944120370368</v>
      </c>
      <c r="T3351" s="13">
        <f t="shared" si="318"/>
        <v>42534.541666666664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3"/>
        <v>1.0442857142857143</v>
      </c>
      <c r="P3352" s="4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3">
        <f t="shared" si="317"/>
        <v>42302.534849537034</v>
      </c>
      <c r="T3352" s="13">
        <f t="shared" si="318"/>
        <v>42337.791666666664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3"/>
        <v>1.0109999999999999</v>
      </c>
      <c r="P3353" s="4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3">
        <f t="shared" si="317"/>
        <v>41806.228761574079</v>
      </c>
      <c r="T3353" s="13">
        <f t="shared" si="318"/>
        <v>41843.291666666672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3"/>
        <v>1.0751999999999999</v>
      </c>
      <c r="P3354" s="4">
        <f t="shared" si="314"/>
        <v>76.8</v>
      </c>
      <c r="Q3354" t="str">
        <f t="shared" si="315"/>
        <v>theater</v>
      </c>
      <c r="R3354" t="str">
        <f t="shared" si="316"/>
        <v>plays</v>
      </c>
      <c r="S3354" s="13">
        <f t="shared" si="317"/>
        <v>42495.826134259267</v>
      </c>
      <c r="T3354" s="13">
        <f t="shared" si="318"/>
        <v>42552.791666666664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3"/>
        <v>3.15</v>
      </c>
      <c r="P3355" s="4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3">
        <f t="shared" si="317"/>
        <v>42479.265625000007</v>
      </c>
      <c r="T3355" s="13">
        <f t="shared" si="318"/>
        <v>42492.791666666664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3"/>
        <v>1.0193333333333334</v>
      </c>
      <c r="P3356" s="4">
        <f t="shared" si="314"/>
        <v>55.6</v>
      </c>
      <c r="Q3356" t="str">
        <f t="shared" si="315"/>
        <v>theater</v>
      </c>
      <c r="R3356" t="str">
        <f t="shared" si="316"/>
        <v>plays</v>
      </c>
      <c r="S3356" s="13">
        <f t="shared" si="317"/>
        <v>42270.560254629636</v>
      </c>
      <c r="T3356" s="13">
        <f t="shared" si="318"/>
        <v>42306.000694444447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3"/>
        <v>1.2628571428571429</v>
      </c>
      <c r="P3357" s="4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3">
        <f t="shared" si="317"/>
        <v>42489.4528587963</v>
      </c>
      <c r="T3357" s="13">
        <f t="shared" si="318"/>
        <v>42500.303472222229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3"/>
        <v>1.014</v>
      </c>
      <c r="P3358" s="4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3">
        <f t="shared" si="317"/>
        <v>42536.648981481485</v>
      </c>
      <c r="T3358" s="13">
        <f t="shared" si="318"/>
        <v>42566.648981481485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3"/>
        <v>1.01</v>
      </c>
      <c r="P3359" s="4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3">
        <f t="shared" si="317"/>
        <v>41822.251273148147</v>
      </c>
      <c r="T3359" s="13">
        <f t="shared" si="318"/>
        <v>41852.251273148147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3"/>
        <v>1.0299</v>
      </c>
      <c r="P3360" s="4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3">
        <f t="shared" si="317"/>
        <v>41932.144432870373</v>
      </c>
      <c r="T3360" s="13">
        <f t="shared" si="318"/>
        <v>41962.186099537044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3"/>
        <v>1.0625</v>
      </c>
      <c r="P3361" s="4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3">
        <f t="shared" si="317"/>
        <v>42745.890439814822</v>
      </c>
      <c r="T3361" s="13">
        <f t="shared" si="318"/>
        <v>42790.890439814822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3"/>
        <v>1.0137777777777779</v>
      </c>
      <c r="P3362" s="4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3">
        <f t="shared" si="317"/>
        <v>42696.916006944448</v>
      </c>
      <c r="T3362" s="13">
        <f t="shared" si="318"/>
        <v>42718.499305555561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3"/>
        <v>1.1346000000000001</v>
      </c>
      <c r="P3363" s="4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3">
        <f t="shared" si="317"/>
        <v>41865.858680555561</v>
      </c>
      <c r="T3363" s="13">
        <f t="shared" si="318"/>
        <v>41883.499305555561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3"/>
        <v>2.1800000000000002</v>
      </c>
      <c r="P3364" s="4">
        <f t="shared" si="314"/>
        <v>54.5</v>
      </c>
      <c r="Q3364" t="str">
        <f t="shared" si="315"/>
        <v>theater</v>
      </c>
      <c r="R3364" t="str">
        <f t="shared" si="316"/>
        <v>plays</v>
      </c>
      <c r="S3364" s="13">
        <f t="shared" si="317"/>
        <v>42055.92496527778</v>
      </c>
      <c r="T3364" s="13">
        <f t="shared" si="318"/>
        <v>42070.038194444445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3"/>
        <v>1.0141935483870967</v>
      </c>
      <c r="P3365" s="4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3">
        <f t="shared" si="317"/>
        <v>41851.604687500003</v>
      </c>
      <c r="T3365" s="13">
        <f t="shared" si="318"/>
        <v>41870.5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3"/>
        <v>1.0593333333333332</v>
      </c>
      <c r="P3366" s="4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3">
        <f t="shared" si="317"/>
        <v>42422.810752314814</v>
      </c>
      <c r="T3366" s="13">
        <f t="shared" si="318"/>
        <v>42444.708333333336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3"/>
        <v>1.04</v>
      </c>
      <c r="P3367" s="4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3">
        <f t="shared" si="317"/>
        <v>42320.935092592597</v>
      </c>
      <c r="T3367" s="13">
        <f t="shared" si="318"/>
        <v>42350.935092592597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3"/>
        <v>2.21</v>
      </c>
      <c r="P3368" s="4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3">
        <f t="shared" si="317"/>
        <v>42106.900891203702</v>
      </c>
      <c r="T3368" s="13">
        <f t="shared" si="318"/>
        <v>42136.900891203702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3"/>
        <v>1.1866666666666668</v>
      </c>
      <c r="P3369" s="4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3">
        <f t="shared" si="317"/>
        <v>42192.767291666671</v>
      </c>
      <c r="T3369" s="13">
        <f t="shared" si="318"/>
        <v>42217.767291666671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3"/>
        <v>1.046</v>
      </c>
      <c r="P3370" s="4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3">
        <f t="shared" si="317"/>
        <v>41969.033090277779</v>
      </c>
      <c r="T3370" s="13">
        <f t="shared" si="318"/>
        <v>42005.041666666664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3"/>
        <v>1.0389999999999999</v>
      </c>
      <c r="P3371" s="4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3">
        <f t="shared" si="317"/>
        <v>42689.874768518523</v>
      </c>
      <c r="T3371" s="13">
        <f t="shared" si="318"/>
        <v>42749.874768518523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3"/>
        <v>1.1773333333333333</v>
      </c>
      <c r="P3372" s="4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3">
        <f t="shared" si="317"/>
        <v>42690.167650462965</v>
      </c>
      <c r="T3372" s="13">
        <f t="shared" si="318"/>
        <v>42721.166666666664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3"/>
        <v>1.385</v>
      </c>
      <c r="P3373" s="4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3">
        <f t="shared" si="317"/>
        <v>42312.707928240743</v>
      </c>
      <c r="T3373" s="13">
        <f t="shared" si="318"/>
        <v>42340.707928240743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3"/>
        <v>1.0349999999999999</v>
      </c>
      <c r="P3374" s="4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3">
        <f t="shared" si="317"/>
        <v>41855.381435185183</v>
      </c>
      <c r="T3374" s="13">
        <f t="shared" si="318"/>
        <v>41876.040972222225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3"/>
        <v>1.0024999999999999</v>
      </c>
      <c r="P3375" s="4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3">
        <f t="shared" si="317"/>
        <v>42179.687962962962</v>
      </c>
      <c r="T3375" s="13">
        <f t="shared" si="318"/>
        <v>42203.500000000007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3"/>
        <v>1.0657142857142856</v>
      </c>
      <c r="P3376" s="4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3">
        <f t="shared" si="317"/>
        <v>42275.565000000002</v>
      </c>
      <c r="T3376" s="13">
        <f t="shared" si="318"/>
        <v>42305.565000000002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3"/>
        <v>1</v>
      </c>
      <c r="P3377" s="4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3">
        <f t="shared" si="317"/>
        <v>41765.444131944445</v>
      </c>
      <c r="T3377" s="13">
        <f t="shared" si="318"/>
        <v>41777.444131944445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3"/>
        <v>1.0001249999999999</v>
      </c>
      <c r="P3378" s="4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3">
        <f t="shared" si="317"/>
        <v>42059.53465277778</v>
      </c>
      <c r="T3378" s="13">
        <f t="shared" si="318"/>
        <v>42119.492986111109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3"/>
        <v>1.0105</v>
      </c>
      <c r="P3379" s="4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3">
        <f t="shared" si="317"/>
        <v>42053.565960648157</v>
      </c>
      <c r="T3379" s="13">
        <f t="shared" si="318"/>
        <v>42083.538888888892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3"/>
        <v>1.0763636363636364</v>
      </c>
      <c r="P3380" s="4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3">
        <f t="shared" si="317"/>
        <v>41858.188726851855</v>
      </c>
      <c r="T3380" s="13">
        <f t="shared" si="318"/>
        <v>41882.380555555559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3"/>
        <v>1.0365</v>
      </c>
      <c r="P3381" s="4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3">
        <f t="shared" si="317"/>
        <v>42225.347222222226</v>
      </c>
      <c r="T3381" s="13">
        <f t="shared" si="318"/>
        <v>42242.791666666664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3"/>
        <v>1.0443333333333333</v>
      </c>
      <c r="P3382" s="4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3">
        <f t="shared" si="317"/>
        <v>41937.786782407406</v>
      </c>
      <c r="T3382" s="13">
        <f t="shared" si="318"/>
        <v>41972.82844907407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3"/>
        <v>1.0225</v>
      </c>
      <c r="P3383" s="4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3">
        <f t="shared" si="317"/>
        <v>42044.018321759264</v>
      </c>
      <c r="T3383" s="13">
        <f t="shared" si="318"/>
        <v>42073.976655092592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3"/>
        <v>1.0074285714285713</v>
      </c>
      <c r="P3384" s="4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3">
        <f t="shared" si="317"/>
        <v>42559.264537037037</v>
      </c>
      <c r="T3384" s="13">
        <f t="shared" si="318"/>
        <v>42583.790972222225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3"/>
        <v>1.1171428571428572</v>
      </c>
      <c r="P3385" s="4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3">
        <f t="shared" si="317"/>
        <v>42524.615972222229</v>
      </c>
      <c r="T3385" s="13">
        <f t="shared" si="318"/>
        <v>42544.615972222229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3"/>
        <v>1.0001100000000001</v>
      </c>
      <c r="P3386" s="4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3">
        <f t="shared" si="317"/>
        <v>42291.92092592593</v>
      </c>
      <c r="T3386" s="13">
        <f t="shared" si="318"/>
        <v>42328.958333333336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3"/>
        <v>1</v>
      </c>
      <c r="P3387" s="4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3">
        <f t="shared" si="317"/>
        <v>41953.700833333336</v>
      </c>
      <c r="T3387" s="13">
        <f t="shared" si="318"/>
        <v>41983.700833333336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3"/>
        <v>1.05</v>
      </c>
      <c r="P3388" s="4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3">
        <f t="shared" si="317"/>
        <v>41946.478078703709</v>
      </c>
      <c r="T3388" s="13">
        <f t="shared" si="318"/>
        <v>41976.478078703709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3"/>
        <v>1.1686666666666667</v>
      </c>
      <c r="P3389" s="4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3">
        <f t="shared" si="317"/>
        <v>41947.595925925925</v>
      </c>
      <c r="T3389" s="13">
        <f t="shared" si="318"/>
        <v>41987.595925925933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3"/>
        <v>1.038</v>
      </c>
      <c r="P3390" s="4">
        <f t="shared" si="314"/>
        <v>34.6</v>
      </c>
      <c r="Q3390" t="str">
        <f t="shared" si="315"/>
        <v>theater</v>
      </c>
      <c r="R3390" t="str">
        <f t="shared" si="316"/>
        <v>plays</v>
      </c>
      <c r="S3390" s="13">
        <f t="shared" si="317"/>
        <v>42143.294456018521</v>
      </c>
      <c r="T3390" s="13">
        <f t="shared" si="318"/>
        <v>42173.294456018521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3"/>
        <v>1.145</v>
      </c>
      <c r="P3391" s="4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3">
        <f t="shared" si="317"/>
        <v>42494.396782407413</v>
      </c>
      <c r="T3391" s="13">
        <f t="shared" si="318"/>
        <v>42524.396782407413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3"/>
        <v>1.024</v>
      </c>
      <c r="P3392" s="4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3">
        <f t="shared" si="317"/>
        <v>41815.608159722222</v>
      </c>
      <c r="T3392" s="13">
        <f t="shared" si="318"/>
        <v>41830.608159722222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3"/>
        <v>2.23</v>
      </c>
      <c r="P3393" s="4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3">
        <f t="shared" si="317"/>
        <v>41830.379027777781</v>
      </c>
      <c r="T3393" s="13">
        <f t="shared" si="318"/>
        <v>41859.76944444445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3"/>
        <v>1</v>
      </c>
      <c r="P3394" s="4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3">
        <f t="shared" si="317"/>
        <v>42446.678877314822</v>
      </c>
      <c r="T3394" s="13">
        <f t="shared" si="318"/>
        <v>42496.678877314822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9">E3395/D3395</f>
        <v>1.0580000000000001</v>
      </c>
      <c r="P3395" s="4">
        <f t="shared" ref="P3395:P3458" si="320">IF(L3395=0, "0", E3395/L3395)</f>
        <v>36.06818181818182</v>
      </c>
      <c r="Q3395" t="str">
        <f t="shared" ref="Q3395:Q3458" si="321">LEFT(N3395, FIND("/", N3395)-1)</f>
        <v>theater</v>
      </c>
      <c r="R3395" t="str">
        <f t="shared" ref="R3395:R3458" si="322">RIGHT(N3395, LEN(N3395)-FIND("/", N3395))</f>
        <v>plays</v>
      </c>
      <c r="S3395" s="13">
        <f t="shared" ref="S3395:S3458" si="323">(((J3395/60)/60)/24)+DATE(1970,1,1)+(-4/24)</f>
        <v>41923.754976851858</v>
      </c>
      <c r="T3395" s="13">
        <f t="shared" ref="T3395:T3458" si="324">(((I3395/60)/60)/24)+DATE(1970,1,1)+(-4/24)</f>
        <v>41948.865277777782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9"/>
        <v>1.4236363636363636</v>
      </c>
      <c r="P3396" s="4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si="323"/>
        <v>41817.428761574076</v>
      </c>
      <c r="T3396" s="13">
        <f t="shared" si="324"/>
        <v>41847.428761574076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9"/>
        <v>1.84</v>
      </c>
      <c r="P3397" s="4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3">
        <f t="shared" si="323"/>
        <v>42140.545648148152</v>
      </c>
      <c r="T3397" s="13">
        <f t="shared" si="324"/>
        <v>42154.590277777781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9"/>
        <v>1.0433333333333332</v>
      </c>
      <c r="P3398" s="4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3">
        <f t="shared" si="323"/>
        <v>41764.279965277776</v>
      </c>
      <c r="T3398" s="13">
        <f t="shared" si="324"/>
        <v>41790.999305555561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9"/>
        <v>1.1200000000000001</v>
      </c>
      <c r="P3399" s="4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3">
        <f t="shared" si="323"/>
        <v>42378.311678240738</v>
      </c>
      <c r="T3399" s="13">
        <f t="shared" si="324"/>
        <v>42418.750000000007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9"/>
        <v>1.1107499999999999</v>
      </c>
      <c r="P3400" s="4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3">
        <f t="shared" si="323"/>
        <v>41941.585370370376</v>
      </c>
      <c r="T3400" s="13">
        <f t="shared" si="324"/>
        <v>41964.541666666664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9"/>
        <v>1.0375000000000001</v>
      </c>
      <c r="P3401" s="4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3">
        <f t="shared" si="323"/>
        <v>42026.75376157408</v>
      </c>
      <c r="T3401" s="13">
        <f t="shared" si="324"/>
        <v>42056.75376157408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9"/>
        <v>1.0041</v>
      </c>
      <c r="P3402" s="4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3">
        <f t="shared" si="323"/>
        <v>41834.787199074075</v>
      </c>
      <c r="T3402" s="13">
        <f t="shared" si="324"/>
        <v>41879.787199074075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9"/>
        <v>1.0186206896551724</v>
      </c>
      <c r="P3403" s="4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3">
        <f t="shared" si="323"/>
        <v>42193.557245370372</v>
      </c>
      <c r="T3403" s="13">
        <f t="shared" si="324"/>
        <v>42223.557245370372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9"/>
        <v>1.0976666666666666</v>
      </c>
      <c r="P3404" s="4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3">
        <f t="shared" si="323"/>
        <v>42290.451886574076</v>
      </c>
      <c r="T3404" s="13">
        <f t="shared" si="324"/>
        <v>42319.938194444447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9"/>
        <v>1</v>
      </c>
      <c r="P3405" s="4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3">
        <f t="shared" si="323"/>
        <v>42150.295416666668</v>
      </c>
      <c r="T3405" s="13">
        <f t="shared" si="324"/>
        <v>42180.295416666668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9"/>
        <v>1.22</v>
      </c>
      <c r="P3406" s="4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3">
        <f t="shared" si="323"/>
        <v>42152.336828703708</v>
      </c>
      <c r="T3406" s="13">
        <f t="shared" si="324"/>
        <v>42172.336828703708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9"/>
        <v>1.3757142857142857</v>
      </c>
      <c r="P3407" s="4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3">
        <f t="shared" si="323"/>
        <v>42409.850532407414</v>
      </c>
      <c r="T3407" s="13">
        <f t="shared" si="324"/>
        <v>42430.832638888889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9"/>
        <v>1.0031000000000001</v>
      </c>
      <c r="P3408" s="4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3">
        <f t="shared" si="323"/>
        <v>41791.326111111113</v>
      </c>
      <c r="T3408" s="13">
        <f t="shared" si="324"/>
        <v>41836.326111111113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9"/>
        <v>1.071</v>
      </c>
      <c r="P3409" s="4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3">
        <f t="shared" si="323"/>
        <v>41796.255659722221</v>
      </c>
      <c r="T3409" s="13">
        <f t="shared" si="324"/>
        <v>41826.255659722221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9"/>
        <v>2.11</v>
      </c>
      <c r="P3410" s="4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3">
        <f t="shared" si="323"/>
        <v>41808.825277777782</v>
      </c>
      <c r="T3410" s="13">
        <f t="shared" si="324"/>
        <v>41838.825277777782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9"/>
        <v>1.236</v>
      </c>
      <c r="P3411" s="4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3">
        <f t="shared" si="323"/>
        <v>42544.647662037045</v>
      </c>
      <c r="T3411" s="13">
        <f t="shared" si="324"/>
        <v>42582.706944444442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9"/>
        <v>1.085</v>
      </c>
      <c r="P3412" s="4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3">
        <f t="shared" si="323"/>
        <v>42499.874884259261</v>
      </c>
      <c r="T3412" s="13">
        <f t="shared" si="324"/>
        <v>42527.125000000007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9"/>
        <v>1.0356666666666667</v>
      </c>
      <c r="P3413" s="4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3">
        <f t="shared" si="323"/>
        <v>42264.856157407405</v>
      </c>
      <c r="T3413" s="13">
        <f t="shared" si="324"/>
        <v>42284.856157407405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9"/>
        <v>1</v>
      </c>
      <c r="P3414" s="4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3">
        <f t="shared" si="323"/>
        <v>41879.792384259265</v>
      </c>
      <c r="T3414" s="13">
        <f t="shared" si="324"/>
        <v>41909.792384259265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9"/>
        <v>1.3</v>
      </c>
      <c r="P3415" s="4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3">
        <f t="shared" si="323"/>
        <v>42053.566412037042</v>
      </c>
      <c r="T3415" s="13">
        <f t="shared" si="324"/>
        <v>42063.040972222225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9"/>
        <v>1.0349999999999999</v>
      </c>
      <c r="P3416" s="4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3">
        <f t="shared" si="323"/>
        <v>42675.665798611117</v>
      </c>
      <c r="T3416" s="13">
        <f t="shared" si="324"/>
        <v>42705.165972222225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9"/>
        <v>1</v>
      </c>
      <c r="P3417" s="4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3">
        <f t="shared" si="323"/>
        <v>42466.977500000001</v>
      </c>
      <c r="T3417" s="13">
        <f t="shared" si="324"/>
        <v>42477.812500000007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9"/>
        <v>1.196</v>
      </c>
      <c r="P3418" s="4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3">
        <f t="shared" si="323"/>
        <v>42089.245891203704</v>
      </c>
      <c r="T3418" s="13">
        <f t="shared" si="324"/>
        <v>42117.604166666664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9"/>
        <v>1.0000058823529412</v>
      </c>
      <c r="P3419" s="4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3">
        <f t="shared" si="323"/>
        <v>41894.747083333335</v>
      </c>
      <c r="T3419" s="13">
        <f t="shared" si="324"/>
        <v>41937.86319444445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9"/>
        <v>1.00875</v>
      </c>
      <c r="P3420" s="4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3">
        <f t="shared" si="323"/>
        <v>41752.667905092596</v>
      </c>
      <c r="T3420" s="13">
        <f t="shared" si="324"/>
        <v>41782.667905092596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9"/>
        <v>1.0654545454545454</v>
      </c>
      <c r="P3421" s="4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3">
        <f t="shared" si="323"/>
        <v>42448.654918981483</v>
      </c>
      <c r="T3421" s="13">
        <f t="shared" si="324"/>
        <v>42466.729166666664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9"/>
        <v>1.38</v>
      </c>
      <c r="P3422" s="4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3">
        <f t="shared" si="323"/>
        <v>42404.923634259263</v>
      </c>
      <c r="T3422" s="13">
        <f t="shared" si="324"/>
        <v>42413.833333333336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9"/>
        <v>1.0115000000000001</v>
      </c>
      <c r="P3423" s="4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3">
        <f t="shared" si="323"/>
        <v>42037.624571759261</v>
      </c>
      <c r="T3423" s="13">
        <f t="shared" si="324"/>
        <v>42067.624571759261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9"/>
        <v>1.091</v>
      </c>
      <c r="P3424" s="4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3">
        <f t="shared" si="323"/>
        <v>42323.395555555559</v>
      </c>
      <c r="T3424" s="13">
        <f t="shared" si="324"/>
        <v>42351.833333333336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9"/>
        <v>1.4</v>
      </c>
      <c r="P3425" s="4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23"/>
        <v>42088.744687500002</v>
      </c>
      <c r="T3425" s="13">
        <f t="shared" si="324"/>
        <v>42118.744687500002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9"/>
        <v>1.0358333333333334</v>
      </c>
      <c r="P3426" s="4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3">
        <f t="shared" si="323"/>
        <v>42018.510231481479</v>
      </c>
      <c r="T3426" s="13">
        <f t="shared" si="324"/>
        <v>42040.124305555561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9"/>
        <v>1.0297033333333332</v>
      </c>
      <c r="P3427" s="4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3">
        <f t="shared" si="323"/>
        <v>41884.450648148151</v>
      </c>
      <c r="T3427" s="13">
        <f t="shared" si="324"/>
        <v>41916.450648148151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9"/>
        <v>1.0813333333333333</v>
      </c>
      <c r="P3428" s="4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3">
        <f t="shared" si="323"/>
        <v>41883.890081018522</v>
      </c>
      <c r="T3428" s="13">
        <f t="shared" si="324"/>
        <v>41902.916666666672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9"/>
        <v>1</v>
      </c>
      <c r="P3429" s="4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3">
        <f t="shared" si="323"/>
        <v>41792.47861111111</v>
      </c>
      <c r="T3429" s="13">
        <f t="shared" si="324"/>
        <v>41822.47861111111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9"/>
        <v>1.0275000000000001</v>
      </c>
      <c r="P3430" s="4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3">
        <f t="shared" si="323"/>
        <v>42038.553784722222</v>
      </c>
      <c r="T3430" s="13">
        <f t="shared" si="324"/>
        <v>42063.541666666664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9"/>
        <v>1.3</v>
      </c>
      <c r="P3431" s="4">
        <f t="shared" si="320"/>
        <v>16.25</v>
      </c>
      <c r="Q3431" t="str">
        <f t="shared" si="321"/>
        <v>theater</v>
      </c>
      <c r="R3431" t="str">
        <f t="shared" si="322"/>
        <v>plays</v>
      </c>
      <c r="S3431" s="13">
        <f t="shared" si="323"/>
        <v>42661.854872685188</v>
      </c>
      <c r="T3431" s="13">
        <f t="shared" si="324"/>
        <v>42675.854872685188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9"/>
        <v>1.0854949999999999</v>
      </c>
      <c r="P3432" s="4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3">
        <f t="shared" si="323"/>
        <v>41820.778946759259</v>
      </c>
      <c r="T3432" s="13">
        <f t="shared" si="324"/>
        <v>41850.778946759259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9"/>
        <v>1</v>
      </c>
      <c r="P3433" s="4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3">
        <f t="shared" si="323"/>
        <v>41839.56427083334</v>
      </c>
      <c r="T3433" s="13">
        <f t="shared" si="324"/>
        <v>41869.56427083334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9"/>
        <v>1.0965</v>
      </c>
      <c r="P3434" s="4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3">
        <f t="shared" si="323"/>
        <v>42380.414513888893</v>
      </c>
      <c r="T3434" s="13">
        <f t="shared" si="324"/>
        <v>42405.750000000007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9"/>
        <v>1.0026315789473683</v>
      </c>
      <c r="P3435" s="4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3">
        <f t="shared" si="323"/>
        <v>41775.896469907413</v>
      </c>
      <c r="T3435" s="13">
        <f t="shared" si="324"/>
        <v>41806.958333333336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9"/>
        <v>1.0555000000000001</v>
      </c>
      <c r="P3436" s="4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3">
        <f t="shared" si="323"/>
        <v>41800.213761574079</v>
      </c>
      <c r="T3436" s="13">
        <f t="shared" si="324"/>
        <v>41830.213761574079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9"/>
        <v>1.1200000000000001</v>
      </c>
      <c r="P3437" s="4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3">
        <f t="shared" si="323"/>
        <v>42572.450150462966</v>
      </c>
      <c r="T3437" s="13">
        <f t="shared" si="324"/>
        <v>42588.958333333336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9"/>
        <v>1.0589999999999999</v>
      </c>
      <c r="P3438" s="4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3">
        <f t="shared" si="323"/>
        <v>41851.374918981484</v>
      </c>
      <c r="T3438" s="13">
        <f t="shared" si="324"/>
        <v>41872.51944444445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9"/>
        <v>1.01</v>
      </c>
      <c r="P3439" s="4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3">
        <f t="shared" si="323"/>
        <v>42205.544212962966</v>
      </c>
      <c r="T3439" s="13">
        <f t="shared" si="324"/>
        <v>42235.544212962966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9"/>
        <v>1.042</v>
      </c>
      <c r="P3440" s="4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3">
        <f t="shared" si="323"/>
        <v>42100.761192129627</v>
      </c>
      <c r="T3440" s="13">
        <f t="shared" si="324"/>
        <v>42126.708333333336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9"/>
        <v>1.3467833333333334</v>
      </c>
      <c r="P3441" s="4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3">
        <f t="shared" si="323"/>
        <v>42374.744560185187</v>
      </c>
      <c r="T3441" s="13">
        <f t="shared" si="324"/>
        <v>42388.040972222225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9"/>
        <v>1.052184</v>
      </c>
      <c r="P3442" s="4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3">
        <f t="shared" si="323"/>
        <v>41808.956342592595</v>
      </c>
      <c r="T3442" s="13">
        <f t="shared" si="324"/>
        <v>41831.510416666672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9"/>
        <v>1.026</v>
      </c>
      <c r="P3443" s="4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3">
        <f t="shared" si="323"/>
        <v>42294.262974537043</v>
      </c>
      <c r="T3443" s="13">
        <f t="shared" si="324"/>
        <v>42321.678472222229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9"/>
        <v>1</v>
      </c>
      <c r="P3444" s="4">
        <f t="shared" si="320"/>
        <v>31.25</v>
      </c>
      <c r="Q3444" t="str">
        <f t="shared" si="321"/>
        <v>theater</v>
      </c>
      <c r="R3444" t="str">
        <f t="shared" si="322"/>
        <v>plays</v>
      </c>
      <c r="S3444" s="13">
        <f t="shared" si="323"/>
        <v>42124.674444444441</v>
      </c>
      <c r="T3444" s="13">
        <f t="shared" si="324"/>
        <v>42154.674444444441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9"/>
        <v>1.855</v>
      </c>
      <c r="P3445" s="4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3">
        <f t="shared" si="323"/>
        <v>41861.358171296299</v>
      </c>
      <c r="T3445" s="13">
        <f t="shared" si="324"/>
        <v>41891.358171296299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9"/>
        <v>2.89</v>
      </c>
      <c r="P3446" s="4">
        <f t="shared" si="320"/>
        <v>43.35</v>
      </c>
      <c r="Q3446" t="str">
        <f t="shared" si="321"/>
        <v>theater</v>
      </c>
      <c r="R3446" t="str">
        <f t="shared" si="322"/>
        <v>plays</v>
      </c>
      <c r="S3446" s="13">
        <f t="shared" si="323"/>
        <v>42521.124837962961</v>
      </c>
      <c r="T3446" s="13">
        <f t="shared" si="324"/>
        <v>42529.415972222225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9"/>
        <v>1</v>
      </c>
      <c r="P3447" s="4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3">
        <f t="shared" si="323"/>
        <v>42272.363842592596</v>
      </c>
      <c r="T3447" s="13">
        <f t="shared" si="324"/>
        <v>42300.363842592596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9"/>
        <v>1.0820000000000001</v>
      </c>
      <c r="P3448" s="4">
        <f t="shared" si="320"/>
        <v>43.28</v>
      </c>
      <c r="Q3448" t="str">
        <f t="shared" si="321"/>
        <v>theater</v>
      </c>
      <c r="R3448" t="str">
        <f t="shared" si="322"/>
        <v>plays</v>
      </c>
      <c r="S3448" s="13">
        <f t="shared" si="323"/>
        <v>42016.665798611117</v>
      </c>
      <c r="T3448" s="13">
        <f t="shared" si="324"/>
        <v>42040.347222222226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9"/>
        <v>1.0780000000000001</v>
      </c>
      <c r="P3449" s="4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23"/>
        <v>42402.722361111119</v>
      </c>
      <c r="T3449" s="13">
        <f t="shared" si="324"/>
        <v>42447.680694444447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9"/>
        <v>1.0976190476190477</v>
      </c>
      <c r="P3450" s="4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3">
        <f t="shared" si="323"/>
        <v>41959.952418981484</v>
      </c>
      <c r="T3450" s="13">
        <f t="shared" si="324"/>
        <v>41989.952418981484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9"/>
        <v>1.70625</v>
      </c>
      <c r="P3451" s="4">
        <f t="shared" si="320"/>
        <v>68.25</v>
      </c>
      <c r="Q3451" t="str">
        <f t="shared" si="321"/>
        <v>theater</v>
      </c>
      <c r="R3451" t="str">
        <f t="shared" si="322"/>
        <v>plays</v>
      </c>
      <c r="S3451" s="13">
        <f t="shared" si="323"/>
        <v>42531.88585648148</v>
      </c>
      <c r="T3451" s="13">
        <f t="shared" si="324"/>
        <v>42560.000000000007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9"/>
        <v>1.52</v>
      </c>
      <c r="P3452" s="4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3">
        <f t="shared" si="323"/>
        <v>42036.537858796299</v>
      </c>
      <c r="T3452" s="13">
        <f t="shared" si="324"/>
        <v>42096.496192129627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9"/>
        <v>1.0123076923076924</v>
      </c>
      <c r="P3453" s="4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3">
        <f t="shared" si="323"/>
        <v>42088.557025462964</v>
      </c>
      <c r="T3453" s="13">
        <f t="shared" si="324"/>
        <v>42115.557025462964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9"/>
        <v>1.532</v>
      </c>
      <c r="P3454" s="4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3">
        <f t="shared" si="323"/>
        <v>41820.47252314815</v>
      </c>
      <c r="T3454" s="13">
        <f t="shared" si="324"/>
        <v>41842.999305555561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9"/>
        <v>1.2833333333333334</v>
      </c>
      <c r="P3455" s="4">
        <f t="shared" si="320"/>
        <v>27.5</v>
      </c>
      <c r="Q3455" t="str">
        <f t="shared" si="321"/>
        <v>theater</v>
      </c>
      <c r="R3455" t="str">
        <f t="shared" si="322"/>
        <v>plays</v>
      </c>
      <c r="S3455" s="13">
        <f t="shared" si="323"/>
        <v>42535.811990740745</v>
      </c>
      <c r="T3455" s="13">
        <f t="shared" si="324"/>
        <v>42595.811990740745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9"/>
        <v>1.0071428571428571</v>
      </c>
      <c r="P3456" s="4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3">
        <f t="shared" si="323"/>
        <v>41821.53193287037</v>
      </c>
      <c r="T3456" s="13">
        <f t="shared" si="324"/>
        <v>41851.53193287037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9"/>
        <v>1.0065</v>
      </c>
      <c r="P3457" s="4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3">
        <f t="shared" si="323"/>
        <v>42626.583645833336</v>
      </c>
      <c r="T3457" s="13">
        <f t="shared" si="324"/>
        <v>42656.583645833336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9"/>
        <v>1.913</v>
      </c>
      <c r="P3458" s="4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3">
        <f t="shared" si="323"/>
        <v>41821.038969907408</v>
      </c>
      <c r="T3458" s="13">
        <f t="shared" si="324"/>
        <v>41852.124305555561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5">E3459/D3459</f>
        <v>1.4019999999999999</v>
      </c>
      <c r="P3459" s="4">
        <f t="shared" ref="P3459:P3522" si="326">IF(L3459=0, "0", E3459/L3459)</f>
        <v>50.981818181818184</v>
      </c>
      <c r="Q3459" t="str">
        <f t="shared" ref="Q3459:Q3522" si="327">LEFT(N3459, FIND("/", N3459)-1)</f>
        <v>theater</v>
      </c>
      <c r="R3459" t="str">
        <f t="shared" ref="R3459:R3522" si="328">RIGHT(N3459, LEN(N3459)-FIND("/", N3459))</f>
        <v>plays</v>
      </c>
      <c r="S3459" s="13">
        <f t="shared" ref="S3459:S3522" si="329">(((J3459/60)/60)/24)+DATE(1970,1,1)+(-4/24)</f>
        <v>42016.540011574078</v>
      </c>
      <c r="T3459" s="13">
        <f t="shared" ref="T3459:T3522" si="330">(((I3459/60)/60)/24)+DATE(1970,1,1)+(-4/24)</f>
        <v>42047.082638888889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5"/>
        <v>1.2433537832310839</v>
      </c>
      <c r="P3460" s="4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3">
        <f t="shared" si="329"/>
        <v>42011.035914351851</v>
      </c>
      <c r="T3460" s="13">
        <f t="shared" si="330"/>
        <v>42038.018750000003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5"/>
        <v>1.262</v>
      </c>
      <c r="P3461" s="4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3">
        <f t="shared" si="329"/>
        <v>42480.313194444447</v>
      </c>
      <c r="T3461" s="13">
        <f t="shared" si="330"/>
        <v>42510.313194444447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5"/>
        <v>1.9</v>
      </c>
      <c r="P3462" s="4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9"/>
        <v>41852.360555555555</v>
      </c>
      <c r="T3462" s="13">
        <f t="shared" si="330"/>
        <v>41866.360555555555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5"/>
        <v>1.39</v>
      </c>
      <c r="P3463" s="4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3">
        <f t="shared" si="329"/>
        <v>42643.466192129628</v>
      </c>
      <c r="T3463" s="13">
        <f t="shared" si="330"/>
        <v>42671.958333333336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5"/>
        <v>2.02</v>
      </c>
      <c r="P3464" s="4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3">
        <f t="shared" si="329"/>
        <v>42179.731805555559</v>
      </c>
      <c r="T3464" s="13">
        <f t="shared" si="330"/>
        <v>42195.583333333336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5"/>
        <v>1.0338000000000001</v>
      </c>
      <c r="P3465" s="4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3">
        <f t="shared" si="329"/>
        <v>42612.752141203709</v>
      </c>
      <c r="T3465" s="13">
        <f t="shared" si="330"/>
        <v>42653.999305555561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5"/>
        <v>1.023236</v>
      </c>
      <c r="P3466" s="4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3">
        <f t="shared" si="329"/>
        <v>42574.963391203702</v>
      </c>
      <c r="T3466" s="13">
        <f t="shared" si="330"/>
        <v>42604.963391203702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5"/>
        <v>1.03</v>
      </c>
      <c r="P3467" s="4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3">
        <f t="shared" si="329"/>
        <v>42200.459166666667</v>
      </c>
      <c r="T3467" s="13">
        <f t="shared" si="330"/>
        <v>42225.500000000007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5"/>
        <v>1.2714285714285714</v>
      </c>
      <c r="P3468" s="4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3">
        <f t="shared" si="329"/>
        <v>42419.852430555555</v>
      </c>
      <c r="T3468" s="13">
        <f t="shared" si="330"/>
        <v>42479.810763888891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5"/>
        <v>1.01</v>
      </c>
      <c r="P3469" s="4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3">
        <f t="shared" si="329"/>
        <v>42053.504999999997</v>
      </c>
      <c r="T3469" s="13">
        <f t="shared" si="330"/>
        <v>42083.46333333334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5"/>
        <v>1.2178</v>
      </c>
      <c r="P3470" s="4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3">
        <f t="shared" si="329"/>
        <v>42605.598715277774</v>
      </c>
      <c r="T3470" s="13">
        <f t="shared" si="330"/>
        <v>42633.958333333336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5"/>
        <v>1.1339285714285714</v>
      </c>
      <c r="P3471" s="4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3">
        <f t="shared" si="329"/>
        <v>42458.475057870375</v>
      </c>
      <c r="T3471" s="13">
        <f t="shared" si="330"/>
        <v>42488.475057870375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5"/>
        <v>1.5</v>
      </c>
      <c r="P3472" s="4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3">
        <f t="shared" si="329"/>
        <v>42528.855347222219</v>
      </c>
      <c r="T3472" s="13">
        <f t="shared" si="330"/>
        <v>42566.734722222223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5"/>
        <v>2.1459999999999999</v>
      </c>
      <c r="P3473" s="4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3">
        <f t="shared" si="329"/>
        <v>41841.653819444444</v>
      </c>
      <c r="T3473" s="13">
        <f t="shared" si="330"/>
        <v>41882.666666666672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5"/>
        <v>1.0205</v>
      </c>
      <c r="P3474" s="4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3">
        <f t="shared" si="329"/>
        <v>41928.003831018519</v>
      </c>
      <c r="T3474" s="13">
        <f t="shared" si="330"/>
        <v>41949.082638888889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5"/>
        <v>1</v>
      </c>
      <c r="P3475" s="4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3">
        <f t="shared" si="329"/>
        <v>42062.66777777778</v>
      </c>
      <c r="T3475" s="13">
        <f t="shared" si="330"/>
        <v>42083.685416666667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5"/>
        <v>1.01</v>
      </c>
      <c r="P3476" s="4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3">
        <f t="shared" si="329"/>
        <v>42541.334849537037</v>
      </c>
      <c r="T3476" s="13">
        <f t="shared" si="330"/>
        <v>42571.334849537037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5"/>
        <v>1.1333333333333333</v>
      </c>
      <c r="P3477" s="4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9"/>
        <v>41918.714166666665</v>
      </c>
      <c r="T3477" s="13">
        <f t="shared" si="330"/>
        <v>41945.833333333336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5"/>
        <v>1.04</v>
      </c>
      <c r="P3478" s="4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9"/>
        <v>41921.113310185188</v>
      </c>
      <c r="T3478" s="13">
        <f t="shared" si="330"/>
        <v>41938.958333333336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5"/>
        <v>1.1533333333333333</v>
      </c>
      <c r="P3479" s="4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3">
        <f t="shared" si="329"/>
        <v>42128.56994212963</v>
      </c>
      <c r="T3479" s="13">
        <f t="shared" si="330"/>
        <v>42140.958333333336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5"/>
        <v>1.1285000000000001</v>
      </c>
      <c r="P3480" s="4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3">
        <f t="shared" si="329"/>
        <v>42053.750254629638</v>
      </c>
      <c r="T3480" s="13">
        <f t="shared" si="330"/>
        <v>42079.708333333336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5"/>
        <v>1.2786666666666666</v>
      </c>
      <c r="P3481" s="4">
        <f t="shared" si="326"/>
        <v>34.25</v>
      </c>
      <c r="Q3481" t="str">
        <f t="shared" si="327"/>
        <v>theater</v>
      </c>
      <c r="R3481" t="str">
        <f t="shared" si="328"/>
        <v>plays</v>
      </c>
      <c r="S3481" s="13">
        <f t="shared" si="329"/>
        <v>41781.688425925924</v>
      </c>
      <c r="T3481" s="13">
        <f t="shared" si="330"/>
        <v>41811.688425925924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5"/>
        <v>1.4266666666666667</v>
      </c>
      <c r="P3482" s="4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3">
        <f t="shared" si="329"/>
        <v>42171.150775462964</v>
      </c>
      <c r="T3482" s="13">
        <f t="shared" si="330"/>
        <v>42195.708333333336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5"/>
        <v>1.1879999999999999</v>
      </c>
      <c r="P3483" s="4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3">
        <f t="shared" si="329"/>
        <v>41989.080879629626</v>
      </c>
      <c r="T3483" s="13">
        <f t="shared" si="330"/>
        <v>42006.080879629626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5"/>
        <v>1.3833333333333333</v>
      </c>
      <c r="P3484" s="4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3">
        <f t="shared" si="329"/>
        <v>41796.604930555557</v>
      </c>
      <c r="T3484" s="13">
        <f t="shared" si="330"/>
        <v>41826.604930555557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5"/>
        <v>1.599402985074627</v>
      </c>
      <c r="P3485" s="4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3">
        <f t="shared" si="329"/>
        <v>41793.50209490741</v>
      </c>
      <c r="T3485" s="13">
        <f t="shared" si="330"/>
        <v>41823.50209490741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5"/>
        <v>1.1424000000000001</v>
      </c>
      <c r="P3486" s="4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3">
        <f t="shared" si="329"/>
        <v>42506.593738425923</v>
      </c>
      <c r="T3486" s="13">
        <f t="shared" si="330"/>
        <v>42536.593738425923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5"/>
        <v>1.0060606060606061</v>
      </c>
      <c r="P3487" s="4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3">
        <f t="shared" si="329"/>
        <v>42372.526388888895</v>
      </c>
      <c r="T3487" s="13">
        <f t="shared" si="330"/>
        <v>42402.526388888895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5"/>
        <v>1.552</v>
      </c>
      <c r="P3488" s="4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3">
        <f t="shared" si="329"/>
        <v>42126.708344907405</v>
      </c>
      <c r="T3488" s="13">
        <f t="shared" si="330"/>
        <v>42158.124305555561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5"/>
        <v>1.2775000000000001</v>
      </c>
      <c r="P3489" s="4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3">
        <f t="shared" si="329"/>
        <v>42149.77375</v>
      </c>
      <c r="T3489" s="13">
        <f t="shared" si="330"/>
        <v>42179.77375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5"/>
        <v>1.212</v>
      </c>
      <c r="P3490" s="4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3">
        <f t="shared" si="329"/>
        <v>42087.601388888892</v>
      </c>
      <c r="T3490" s="13">
        <f t="shared" si="330"/>
        <v>42111.500000000007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5"/>
        <v>1.127</v>
      </c>
      <c r="P3491" s="4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3">
        <f t="shared" si="329"/>
        <v>41753.4691087963</v>
      </c>
      <c r="T3491" s="13">
        <f t="shared" si="330"/>
        <v>41783.708333333336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5"/>
        <v>1.2749999999999999</v>
      </c>
      <c r="P3492" s="4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3">
        <f t="shared" si="329"/>
        <v>42443.635694444449</v>
      </c>
      <c r="T3492" s="13">
        <f t="shared" si="330"/>
        <v>42473.635694444449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5"/>
        <v>1.5820000000000001</v>
      </c>
      <c r="P3493" s="4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3">
        <f t="shared" si="329"/>
        <v>42121.083148148151</v>
      </c>
      <c r="T3493" s="13">
        <f t="shared" si="330"/>
        <v>42142.083148148151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5"/>
        <v>1.0526894736842105</v>
      </c>
      <c r="P3494" s="4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3">
        <f t="shared" si="329"/>
        <v>42267.842557870368</v>
      </c>
      <c r="T3494" s="13">
        <f t="shared" si="330"/>
        <v>42302.842557870368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5"/>
        <v>1</v>
      </c>
      <c r="P3495" s="4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3">
        <f t="shared" si="329"/>
        <v>41848.699490740742</v>
      </c>
      <c r="T3495" s="13">
        <f t="shared" si="330"/>
        <v>41868.049305555556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5"/>
        <v>1</v>
      </c>
      <c r="P3496" s="4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3">
        <f t="shared" si="329"/>
        <v>42689.048321759263</v>
      </c>
      <c r="T3496" s="13">
        <f t="shared" si="330"/>
        <v>42700.083333333336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5"/>
        <v>1.0686</v>
      </c>
      <c r="P3497" s="4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3">
        <f t="shared" si="329"/>
        <v>41915.596168981487</v>
      </c>
      <c r="T3497" s="13">
        <f t="shared" si="330"/>
        <v>41944.554166666669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5"/>
        <v>1.244</v>
      </c>
      <c r="P3498" s="4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3">
        <f t="shared" si="329"/>
        <v>42584.680162037039</v>
      </c>
      <c r="T3498" s="13">
        <f t="shared" si="330"/>
        <v>42624.680162037039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5"/>
        <v>1.0870406189555126</v>
      </c>
      <c r="P3499" s="4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3">
        <f t="shared" si="329"/>
        <v>42511.575277777774</v>
      </c>
      <c r="T3499" s="13">
        <f t="shared" si="330"/>
        <v>42523.750000000007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5"/>
        <v>1.0242424242424242</v>
      </c>
      <c r="P3500" s="4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3">
        <f t="shared" si="329"/>
        <v>42458.991944444446</v>
      </c>
      <c r="T3500" s="13">
        <f t="shared" si="330"/>
        <v>42518.738888888889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5"/>
        <v>1.0549999999999999</v>
      </c>
      <c r="P3501" s="4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3">
        <f t="shared" si="329"/>
        <v>42131.869502314818</v>
      </c>
      <c r="T3501" s="13">
        <f t="shared" si="330"/>
        <v>42186.124305555561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5"/>
        <v>1.0629999999999999</v>
      </c>
      <c r="P3502" s="4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3">
        <f t="shared" si="329"/>
        <v>42419.752754629626</v>
      </c>
      <c r="T3502" s="13">
        <f t="shared" si="330"/>
        <v>42436.040972222225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5"/>
        <v>1.0066666666666666</v>
      </c>
      <c r="P3503" s="4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3">
        <f t="shared" si="329"/>
        <v>42233.59716435185</v>
      </c>
      <c r="T3503" s="13">
        <f t="shared" si="330"/>
        <v>42258.59716435185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5"/>
        <v>1.054</v>
      </c>
      <c r="P3504" s="4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9"/>
        <v>42430.672731481485</v>
      </c>
      <c r="T3504" s="13">
        <f t="shared" si="330"/>
        <v>42444.999305555561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5"/>
        <v>1.0755999999999999</v>
      </c>
      <c r="P3505" s="4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3">
        <f t="shared" si="329"/>
        <v>42545.311666666668</v>
      </c>
      <c r="T3505" s="13">
        <f t="shared" si="330"/>
        <v>42575.311666666668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5"/>
        <v>1</v>
      </c>
      <c r="P3506" s="4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9"/>
        <v>42297.582071759265</v>
      </c>
      <c r="T3506" s="13">
        <f t="shared" si="330"/>
        <v>42327.623738425929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5"/>
        <v>1.0376000000000001</v>
      </c>
      <c r="P3507" s="4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3">
        <f t="shared" si="329"/>
        <v>41760.769039351857</v>
      </c>
      <c r="T3507" s="13">
        <f t="shared" si="330"/>
        <v>41772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5"/>
        <v>1.0149999999999999</v>
      </c>
      <c r="P3508" s="4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9"/>
        <v>41829.567592592597</v>
      </c>
      <c r="T3508" s="13">
        <f t="shared" si="330"/>
        <v>41874.567592592597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5"/>
        <v>1.044</v>
      </c>
      <c r="P3509" s="4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9"/>
        <v>42491.756215277775</v>
      </c>
      <c r="T3509" s="13">
        <f t="shared" si="330"/>
        <v>42521.756215277775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5"/>
        <v>1.8</v>
      </c>
      <c r="P3510" s="4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9"/>
        <v>42477.563113425924</v>
      </c>
      <c r="T3510" s="13">
        <f t="shared" si="330"/>
        <v>42500.708333333336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5"/>
        <v>1.0633333333333332</v>
      </c>
      <c r="P3511" s="4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3">
        <f t="shared" si="329"/>
        <v>41950.692893518521</v>
      </c>
      <c r="T3511" s="13">
        <f t="shared" si="330"/>
        <v>41964.038194444445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5"/>
        <v>1.0055555555555555</v>
      </c>
      <c r="P3512" s="4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3">
        <f t="shared" si="329"/>
        <v>41802.454236111116</v>
      </c>
      <c r="T3512" s="13">
        <f t="shared" si="330"/>
        <v>41822.454236111116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5"/>
        <v>1.012</v>
      </c>
      <c r="P3513" s="4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3">
        <f t="shared" si="329"/>
        <v>41927.707118055558</v>
      </c>
      <c r="T3513" s="13">
        <f t="shared" si="330"/>
        <v>41950.604166666672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5"/>
        <v>1</v>
      </c>
      <c r="P3514" s="4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3">
        <f t="shared" si="329"/>
        <v>42057.37027777778</v>
      </c>
      <c r="T3514" s="13">
        <f t="shared" si="330"/>
        <v>42117.328611111116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5"/>
        <v>1.1839285714285714</v>
      </c>
      <c r="P3515" s="4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3">
        <f t="shared" si="329"/>
        <v>41780.929537037038</v>
      </c>
      <c r="T3515" s="13">
        <f t="shared" si="330"/>
        <v>41794.040972222225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5"/>
        <v>1.1000000000000001</v>
      </c>
      <c r="P3516" s="4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9"/>
        <v>42020.68</v>
      </c>
      <c r="T3516" s="13">
        <f t="shared" si="330"/>
        <v>42037.040972222225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5"/>
        <v>1.0266666666666666</v>
      </c>
      <c r="P3517" s="4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3">
        <f t="shared" si="329"/>
        <v>42125.606145833335</v>
      </c>
      <c r="T3517" s="13">
        <f t="shared" si="330"/>
        <v>42155.606145833335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5"/>
        <v>1</v>
      </c>
      <c r="P3518" s="4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3">
        <f t="shared" si="329"/>
        <v>41855.843402777777</v>
      </c>
      <c r="T3518" s="13">
        <f t="shared" si="330"/>
        <v>41889.958333333336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5"/>
        <v>1</v>
      </c>
      <c r="P3519" s="4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3">
        <f t="shared" si="329"/>
        <v>41794.650856481487</v>
      </c>
      <c r="T3519" s="13">
        <f t="shared" si="330"/>
        <v>41824.291666666672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5"/>
        <v>1.10046</v>
      </c>
      <c r="P3520" s="4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3">
        <f t="shared" si="329"/>
        <v>41893.616886574076</v>
      </c>
      <c r="T3520" s="13">
        <f t="shared" si="330"/>
        <v>41914.431250000001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5"/>
        <v>1.0135000000000001</v>
      </c>
      <c r="P3521" s="4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3">
        <f t="shared" si="329"/>
        <v>42037.432291666664</v>
      </c>
      <c r="T3521" s="13">
        <f t="shared" si="330"/>
        <v>42067.432291666664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5"/>
        <v>1.0075000000000001</v>
      </c>
      <c r="P3522" s="4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3">
        <f t="shared" si="329"/>
        <v>42227.657546296301</v>
      </c>
      <c r="T3522" s="13">
        <f t="shared" si="330"/>
        <v>42253.407638888886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1">E3523/D3523</f>
        <v>1.6942857142857144</v>
      </c>
      <c r="P3523" s="4">
        <f t="shared" ref="P3523:P3586" si="332">IF(L3523=0, "0", E3523/L3523)</f>
        <v>45.615384615384613</v>
      </c>
      <c r="Q3523" t="str">
        <f t="shared" ref="Q3523:Q3586" si="333">LEFT(N3523, FIND("/", N3523)-1)</f>
        <v>theater</v>
      </c>
      <c r="R3523" t="str">
        <f t="shared" ref="R3523:R3586" si="334">RIGHT(N3523, LEN(N3523)-FIND("/", N3523))</f>
        <v>plays</v>
      </c>
      <c r="S3523" s="13">
        <f t="shared" ref="S3523:S3586" si="335">(((J3523/60)/60)/24)+DATE(1970,1,1)+(-4/24)</f>
        <v>41881.19467592593</v>
      </c>
      <c r="T3523" s="13">
        <f t="shared" ref="T3523:T3586" si="336">(((I3523/60)/60)/24)+DATE(1970,1,1)+(-4/24)</f>
        <v>41911.19467592593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1"/>
        <v>1</v>
      </c>
      <c r="P3524" s="4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3">
        <f t="shared" si="335"/>
        <v>42234.623217592591</v>
      </c>
      <c r="T3524" s="13">
        <f t="shared" si="336"/>
        <v>42262.254166666673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1"/>
        <v>1.1365000000000001</v>
      </c>
      <c r="P3525" s="4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3">
        <f t="shared" si="335"/>
        <v>42581.230879629635</v>
      </c>
      <c r="T3525" s="13">
        <f t="shared" si="336"/>
        <v>42638.791666666664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1"/>
        <v>1.0156000000000001</v>
      </c>
      <c r="P3526" s="4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3">
        <f t="shared" si="335"/>
        <v>41880.596909722226</v>
      </c>
      <c r="T3526" s="13">
        <f t="shared" si="336"/>
        <v>41895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1"/>
        <v>1.06</v>
      </c>
      <c r="P3527" s="4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3">
        <f t="shared" si="335"/>
        <v>42214.529004629636</v>
      </c>
      <c r="T3527" s="13">
        <f t="shared" si="336"/>
        <v>42225.500000000007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1"/>
        <v>1.02</v>
      </c>
      <c r="P3528" s="4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5"/>
        <v>42460.168645833335</v>
      </c>
      <c r="T3528" s="13">
        <f t="shared" si="336"/>
        <v>42488.082638888889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1"/>
        <v>1.1691666666666667</v>
      </c>
      <c r="P3529" s="4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3">
        <f t="shared" si="335"/>
        <v>42166.856539351858</v>
      </c>
      <c r="T3529" s="13">
        <f t="shared" si="336"/>
        <v>42195.999305555561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1"/>
        <v>1.0115151515151515</v>
      </c>
      <c r="P3530" s="4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3">
        <f t="shared" si="335"/>
        <v>42733.334699074076</v>
      </c>
      <c r="T3530" s="13">
        <f t="shared" si="336"/>
        <v>42753.334699074076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1"/>
        <v>1.32</v>
      </c>
      <c r="P3531" s="4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3">
        <f t="shared" si="335"/>
        <v>42177.595115740747</v>
      </c>
      <c r="T3531" s="13">
        <f t="shared" si="336"/>
        <v>42197.875000000007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1"/>
        <v>1</v>
      </c>
      <c r="P3532" s="4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5"/>
        <v>42442.456678240742</v>
      </c>
      <c r="T3532" s="13">
        <f t="shared" si="336"/>
        <v>42470.666666666664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1"/>
        <v>1.28</v>
      </c>
      <c r="P3533" s="4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3">
        <f t="shared" si="335"/>
        <v>42521.487662037041</v>
      </c>
      <c r="T3533" s="13">
        <f t="shared" si="336"/>
        <v>42551.487662037041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1"/>
        <v>1.1895833333333334</v>
      </c>
      <c r="P3534" s="4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3">
        <f t="shared" si="335"/>
        <v>41884.433182870373</v>
      </c>
      <c r="T3534" s="13">
        <f t="shared" si="336"/>
        <v>41899.999305555561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1"/>
        <v>1.262</v>
      </c>
      <c r="P3535" s="4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3">
        <f t="shared" si="335"/>
        <v>42289.59452546297</v>
      </c>
      <c r="T3535" s="13">
        <f t="shared" si="336"/>
        <v>42319.636192129627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1"/>
        <v>1.5620000000000001</v>
      </c>
      <c r="P3536" s="4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3">
        <f t="shared" si="335"/>
        <v>42243.458599537036</v>
      </c>
      <c r="T3536" s="13">
        <f t="shared" si="336"/>
        <v>42278.458599537036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1"/>
        <v>1.0315000000000001</v>
      </c>
      <c r="P3537" s="4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3">
        <f t="shared" si="335"/>
        <v>42248.473495370366</v>
      </c>
      <c r="T3537" s="13">
        <f t="shared" si="336"/>
        <v>42279.583333333336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1"/>
        <v>1.5333333333333334</v>
      </c>
      <c r="P3538" s="4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3">
        <f t="shared" si="335"/>
        <v>42328.560474537044</v>
      </c>
      <c r="T3538" s="13">
        <f t="shared" si="336"/>
        <v>42358.332638888889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1"/>
        <v>1.8044444444444445</v>
      </c>
      <c r="P3539" s="4">
        <f t="shared" si="332"/>
        <v>43.5</v>
      </c>
      <c r="Q3539" t="str">
        <f t="shared" si="333"/>
        <v>theater</v>
      </c>
      <c r="R3539" t="str">
        <f t="shared" si="334"/>
        <v>plays</v>
      </c>
      <c r="S3539" s="13">
        <f t="shared" si="335"/>
        <v>41923.187685185185</v>
      </c>
      <c r="T3539" s="13">
        <f t="shared" si="336"/>
        <v>41960.165972222225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1"/>
        <v>1.2845</v>
      </c>
      <c r="P3540" s="4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3">
        <f t="shared" si="335"/>
        <v>42571.253935185188</v>
      </c>
      <c r="T3540" s="13">
        <f t="shared" si="336"/>
        <v>42599.253935185188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1"/>
        <v>1.1966666666666668</v>
      </c>
      <c r="P3541" s="4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3">
        <f t="shared" si="335"/>
        <v>42600.589375000003</v>
      </c>
      <c r="T3541" s="13">
        <f t="shared" si="336"/>
        <v>42621.589375000003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1"/>
        <v>1.23</v>
      </c>
      <c r="P3542" s="4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3">
        <f t="shared" si="335"/>
        <v>42516.836701388893</v>
      </c>
      <c r="T3542" s="13">
        <f t="shared" si="336"/>
        <v>42546.836701388893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1"/>
        <v>1.05</v>
      </c>
      <c r="P3543" s="4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3">
        <f t="shared" si="335"/>
        <v>42222.563368055555</v>
      </c>
      <c r="T3543" s="13">
        <f t="shared" si="336"/>
        <v>42247.563368055555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1"/>
        <v>1.0223636363636364</v>
      </c>
      <c r="P3544" s="4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3">
        <f t="shared" si="335"/>
        <v>41829.433125000003</v>
      </c>
      <c r="T3544" s="13">
        <f t="shared" si="336"/>
        <v>41889.433125000003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1"/>
        <v>1.0466666666666666</v>
      </c>
      <c r="P3545" s="4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3">
        <f t="shared" si="335"/>
        <v>42150.588645833333</v>
      </c>
      <c r="T3545" s="13">
        <f t="shared" si="336"/>
        <v>42180.588645833333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1"/>
        <v>1</v>
      </c>
      <c r="P3546" s="4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3">
        <f t="shared" si="335"/>
        <v>42040.665011574078</v>
      </c>
      <c r="T3546" s="13">
        <f t="shared" si="336"/>
        <v>42070.665011574078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1"/>
        <v>1.004</v>
      </c>
      <c r="P3547" s="4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3">
        <f t="shared" si="335"/>
        <v>42075.640729166669</v>
      </c>
      <c r="T3547" s="13">
        <f t="shared" si="336"/>
        <v>42105.640729166669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1"/>
        <v>1.0227272727272727</v>
      </c>
      <c r="P3548" s="4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3">
        <f t="shared" si="335"/>
        <v>42073.494027777779</v>
      </c>
      <c r="T3548" s="13">
        <f t="shared" si="336"/>
        <v>42094.999305555561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1"/>
        <v>1.1440928571428572</v>
      </c>
      <c r="P3549" s="4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3">
        <f t="shared" si="335"/>
        <v>42479.912048611113</v>
      </c>
      <c r="T3549" s="13">
        <f t="shared" si="336"/>
        <v>42503.999305555561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1"/>
        <v>1.019047619047619</v>
      </c>
      <c r="P3550" s="4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3">
        <f t="shared" si="335"/>
        <v>42411.775625000002</v>
      </c>
      <c r="T3550" s="13">
        <f t="shared" si="336"/>
        <v>42433.875000000007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1"/>
        <v>1.02</v>
      </c>
      <c r="P3551" s="4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3">
        <f t="shared" si="335"/>
        <v>42223.227696759262</v>
      </c>
      <c r="T3551" s="13">
        <f t="shared" si="336"/>
        <v>42251.227696759262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1"/>
        <v>1.048</v>
      </c>
      <c r="P3552" s="4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3">
        <f t="shared" si="335"/>
        <v>42462.726828703708</v>
      </c>
      <c r="T3552" s="13">
        <f t="shared" si="336"/>
        <v>42492.726828703708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1"/>
        <v>1.0183333333333333</v>
      </c>
      <c r="P3553" s="4">
        <f t="shared" si="332"/>
        <v>61.1</v>
      </c>
      <c r="Q3553" t="str">
        <f t="shared" si="333"/>
        <v>theater</v>
      </c>
      <c r="R3553" t="str">
        <f t="shared" si="334"/>
        <v>plays</v>
      </c>
      <c r="S3553" s="13">
        <f t="shared" si="335"/>
        <v>41753.349189814813</v>
      </c>
      <c r="T3553" s="13">
        <f t="shared" si="336"/>
        <v>41781.754861111112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1"/>
        <v>1</v>
      </c>
      <c r="P3554" s="4">
        <f t="shared" si="332"/>
        <v>38.65</v>
      </c>
      <c r="Q3554" t="str">
        <f t="shared" si="333"/>
        <v>theater</v>
      </c>
      <c r="R3554" t="str">
        <f t="shared" si="334"/>
        <v>plays</v>
      </c>
      <c r="S3554" s="13">
        <f t="shared" si="335"/>
        <v>41788.420416666668</v>
      </c>
      <c r="T3554" s="13">
        <f t="shared" si="336"/>
        <v>41818.420416666668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1"/>
        <v>1.0627272727272727</v>
      </c>
      <c r="P3555" s="4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3">
        <f t="shared" si="335"/>
        <v>42195.862037037041</v>
      </c>
      <c r="T3555" s="13">
        <f t="shared" si="336"/>
        <v>42227.833333333336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1"/>
        <v>1.1342219999999998</v>
      </c>
      <c r="P3556" s="4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3">
        <f t="shared" si="335"/>
        <v>42015.883784722224</v>
      </c>
      <c r="T3556" s="13">
        <f t="shared" si="336"/>
        <v>42046.541666666664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1"/>
        <v>1</v>
      </c>
      <c r="P3557" s="4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3">
        <f t="shared" si="335"/>
        <v>42661.275393518525</v>
      </c>
      <c r="T3557" s="13">
        <f t="shared" si="336"/>
        <v>42691.317060185182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1"/>
        <v>1.0045454545454546</v>
      </c>
      <c r="P3558" s="4">
        <f t="shared" si="332"/>
        <v>110.5</v>
      </c>
      <c r="Q3558" t="str">
        <f t="shared" si="333"/>
        <v>theater</v>
      </c>
      <c r="R3558" t="str">
        <f t="shared" si="334"/>
        <v>plays</v>
      </c>
      <c r="S3558" s="13">
        <f t="shared" si="335"/>
        <v>41808.482916666668</v>
      </c>
      <c r="T3558" s="13">
        <f t="shared" si="336"/>
        <v>41868.482916666668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1"/>
        <v>1.0003599999999999</v>
      </c>
      <c r="P3559" s="4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3">
        <f t="shared" si="335"/>
        <v>41730.110081018523</v>
      </c>
      <c r="T3559" s="13">
        <f t="shared" si="336"/>
        <v>41764.110081018523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1"/>
        <v>1.44</v>
      </c>
      <c r="P3560" s="4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3">
        <f t="shared" si="335"/>
        <v>42139.650173611117</v>
      </c>
      <c r="T3560" s="13">
        <f t="shared" si="336"/>
        <v>42181.708333333336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1"/>
        <v>1.0349999999999999</v>
      </c>
      <c r="P3561" s="4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3">
        <f t="shared" si="335"/>
        <v>42193.929490740738</v>
      </c>
      <c r="T3561" s="13">
        <f t="shared" si="336"/>
        <v>42216.206944444442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1"/>
        <v>1.0843750000000001</v>
      </c>
      <c r="P3562" s="4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3">
        <f t="shared" si="335"/>
        <v>42115.722986111119</v>
      </c>
      <c r="T3562" s="13">
        <f t="shared" si="336"/>
        <v>42150.947916666664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1"/>
        <v>1.024</v>
      </c>
      <c r="P3563" s="4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3">
        <f t="shared" si="335"/>
        <v>42203.513634259267</v>
      </c>
      <c r="T3563" s="13">
        <f t="shared" si="336"/>
        <v>42221.60833333333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1"/>
        <v>1.4888888888888889</v>
      </c>
      <c r="P3564" s="4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3">
        <f t="shared" si="335"/>
        <v>42433.595219907409</v>
      </c>
      <c r="T3564" s="13">
        <f t="shared" si="336"/>
        <v>42442.750000000007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1"/>
        <v>1.0549000000000002</v>
      </c>
      <c r="P3565" s="4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3">
        <f t="shared" si="335"/>
        <v>42555.505277777782</v>
      </c>
      <c r="T3565" s="13">
        <f t="shared" si="336"/>
        <v>42583.625000000007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1"/>
        <v>1.0049999999999999</v>
      </c>
      <c r="P3566" s="4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3">
        <f t="shared" si="335"/>
        <v>42236.456585648157</v>
      </c>
      <c r="T3566" s="13">
        <f t="shared" si="336"/>
        <v>42282.500000000007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1"/>
        <v>1.3055555555555556</v>
      </c>
      <c r="P3567" s="4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3">
        <f t="shared" si="335"/>
        <v>41974.576481481483</v>
      </c>
      <c r="T3567" s="13">
        <f t="shared" si="336"/>
        <v>42004.576481481483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1"/>
        <v>1.0475000000000001</v>
      </c>
      <c r="P3568" s="4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3">
        <f t="shared" si="335"/>
        <v>41997.341238425928</v>
      </c>
      <c r="T3568" s="13">
        <f t="shared" si="336"/>
        <v>42027.341238425928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1"/>
        <v>1.0880000000000001</v>
      </c>
      <c r="P3569" s="4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3">
        <f t="shared" si="335"/>
        <v>42135.64402777778</v>
      </c>
      <c r="T3569" s="13">
        <f t="shared" si="336"/>
        <v>42165.64402777778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1"/>
        <v>1.1100000000000001</v>
      </c>
      <c r="P3570" s="4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3">
        <f t="shared" si="335"/>
        <v>41869.574004629634</v>
      </c>
      <c r="T3570" s="13">
        <f t="shared" si="336"/>
        <v>41899.574004629634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1"/>
        <v>1.0047999999999999</v>
      </c>
      <c r="P3571" s="4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3">
        <f t="shared" si="335"/>
        <v>41982.521944444445</v>
      </c>
      <c r="T3571" s="13">
        <f t="shared" si="336"/>
        <v>42012.521944444445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1"/>
        <v>1.1435</v>
      </c>
      <c r="P3572" s="4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3">
        <f t="shared" si="335"/>
        <v>41976.165312500008</v>
      </c>
      <c r="T3572" s="13">
        <f t="shared" si="336"/>
        <v>42004.125000000007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1"/>
        <v>1.2206666666666666</v>
      </c>
      <c r="P3573" s="4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3">
        <f t="shared" si="335"/>
        <v>41912.692280092597</v>
      </c>
      <c r="T3573" s="13">
        <f t="shared" si="336"/>
        <v>41942.692280092597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1"/>
        <v>1</v>
      </c>
      <c r="P3574" s="4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3">
        <f t="shared" si="335"/>
        <v>42146.403726851851</v>
      </c>
      <c r="T3574" s="13">
        <f t="shared" si="336"/>
        <v>42176.403726851851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1"/>
        <v>1.028</v>
      </c>
      <c r="P3575" s="4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3">
        <f t="shared" si="335"/>
        <v>41921.208865740744</v>
      </c>
      <c r="T3575" s="13">
        <f t="shared" si="336"/>
        <v>41951.250532407408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1"/>
        <v>1.0612068965517241</v>
      </c>
      <c r="P3576" s="4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3">
        <f t="shared" si="335"/>
        <v>41926.776018518518</v>
      </c>
      <c r="T3576" s="13">
        <f t="shared" si="336"/>
        <v>41956.817685185182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1"/>
        <v>1.0133000000000001</v>
      </c>
      <c r="P3577" s="4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3">
        <f t="shared" si="335"/>
        <v>42561.617210648146</v>
      </c>
      <c r="T3577" s="13">
        <f t="shared" si="336"/>
        <v>42592.999305555561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1"/>
        <v>1</v>
      </c>
      <c r="P3578" s="4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5"/>
        <v>42649.382569444446</v>
      </c>
      <c r="T3578" s="13">
        <f t="shared" si="336"/>
        <v>42709.424236111117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1"/>
        <v>1.3</v>
      </c>
      <c r="P3579" s="4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3">
        <f t="shared" si="335"/>
        <v>42093.620173611118</v>
      </c>
      <c r="T3579" s="13">
        <f t="shared" si="336"/>
        <v>42120.102777777785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1"/>
        <v>1.0001333333333333</v>
      </c>
      <c r="P3580" s="4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3">
        <f t="shared" si="335"/>
        <v>42460.566863425927</v>
      </c>
      <c r="T3580" s="13">
        <f t="shared" si="336"/>
        <v>42490.566863425927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1"/>
        <v>1</v>
      </c>
      <c r="P3581" s="4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3">
        <f t="shared" si="335"/>
        <v>42430.595555555563</v>
      </c>
      <c r="T3581" s="13">
        <f t="shared" si="336"/>
        <v>42460.553888888891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1"/>
        <v>1.1388888888888888</v>
      </c>
      <c r="P3582" s="4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3">
        <f t="shared" si="335"/>
        <v>42026.009513888894</v>
      </c>
      <c r="T3582" s="13">
        <f t="shared" si="336"/>
        <v>42064.040972222225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1"/>
        <v>1</v>
      </c>
      <c r="P3583" s="4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3">
        <f t="shared" si="335"/>
        <v>41836.304513888892</v>
      </c>
      <c r="T3583" s="13">
        <f t="shared" si="336"/>
        <v>41850.304513888892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1"/>
        <v>2.87</v>
      </c>
      <c r="P3584" s="4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3">
        <f t="shared" si="335"/>
        <v>42450.929189814815</v>
      </c>
      <c r="T3584" s="13">
        <f t="shared" si="336"/>
        <v>42464.929189814815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1"/>
        <v>1.085</v>
      </c>
      <c r="P3585" s="4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3">
        <f t="shared" si="335"/>
        <v>42418.259317129632</v>
      </c>
      <c r="T3585" s="13">
        <f t="shared" si="336"/>
        <v>42478.217650462968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1"/>
        <v>1.155</v>
      </c>
      <c r="P3586" s="4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3">
        <f t="shared" si="335"/>
        <v>42168.149814814817</v>
      </c>
      <c r="T3586" s="13">
        <f t="shared" si="336"/>
        <v>42198.149814814817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7">E3587/D3587</f>
        <v>1.1911764705882353</v>
      </c>
      <c r="P3587" s="4">
        <f t="shared" ref="P3587:P3650" si="338">IF(L3587=0, "0", E3587/L3587)</f>
        <v>176.08695652173913</v>
      </c>
      <c r="Q3587" t="str">
        <f t="shared" ref="Q3587:Q3650" si="339">LEFT(N3587, FIND("/", N3587)-1)</f>
        <v>theater</v>
      </c>
      <c r="R3587" t="str">
        <f t="shared" ref="R3587:R3650" si="340">RIGHT(N3587, LEN(N3587)-FIND("/", N3587))</f>
        <v>plays</v>
      </c>
      <c r="S3587" s="13">
        <f t="shared" ref="S3587:S3650" si="341">(((J3587/60)/60)/24)+DATE(1970,1,1)+(-4/24)</f>
        <v>41964.54965277778</v>
      </c>
      <c r="T3587" s="13">
        <f t="shared" ref="T3587:T3650" si="342">(((I3587/60)/60)/24)+DATE(1970,1,1)+(-4/24)</f>
        <v>41994.54965277778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7"/>
        <v>1.0942666666666667</v>
      </c>
      <c r="P3588" s="4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3">
        <f t="shared" si="341"/>
        <v>42576.530902777777</v>
      </c>
      <c r="T3588" s="13">
        <f t="shared" si="342"/>
        <v>42636.530902777777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7"/>
        <v>1.266</v>
      </c>
      <c r="P3589" s="4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3">
        <f t="shared" si="341"/>
        <v>42503.37331018519</v>
      </c>
      <c r="T3589" s="13">
        <f t="shared" si="342"/>
        <v>42548.625000000007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7"/>
        <v>1.0049999999999999</v>
      </c>
      <c r="P3590" s="4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3">
        <f t="shared" si="341"/>
        <v>42101.662152777782</v>
      </c>
      <c r="T3590" s="13">
        <f t="shared" si="342"/>
        <v>42123.791666666664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7"/>
        <v>1.2749999999999999</v>
      </c>
      <c r="P3591" s="4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3">
        <f t="shared" si="341"/>
        <v>42125.480868055558</v>
      </c>
      <c r="T3591" s="13">
        <f t="shared" si="342"/>
        <v>42150.480868055558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7"/>
        <v>1.0005999999999999</v>
      </c>
      <c r="P3592" s="4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3">
        <f t="shared" si="341"/>
        <v>41902.167060185187</v>
      </c>
      <c r="T3592" s="13">
        <f t="shared" si="342"/>
        <v>41932.167060185187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7"/>
        <v>1.75</v>
      </c>
      <c r="P3593" s="4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3">
        <f t="shared" si="341"/>
        <v>42003.781759259262</v>
      </c>
      <c r="T3593" s="13">
        <f t="shared" si="342"/>
        <v>42028.040972222225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7"/>
        <v>1.2725</v>
      </c>
      <c r="P3594" s="4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3">
        <f t="shared" si="341"/>
        <v>41988.663275462961</v>
      </c>
      <c r="T3594" s="13">
        <f t="shared" si="342"/>
        <v>42046.040972222225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7"/>
        <v>1.1063333333333334</v>
      </c>
      <c r="P3595" s="4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3">
        <f t="shared" si="341"/>
        <v>41974.731932870374</v>
      </c>
      <c r="T3595" s="13">
        <f t="shared" si="342"/>
        <v>42009.68472222222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7"/>
        <v>1.2593749999999999</v>
      </c>
      <c r="P3596" s="4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3">
        <f t="shared" si="341"/>
        <v>42591.900254629632</v>
      </c>
      <c r="T3596" s="13">
        <f t="shared" si="342"/>
        <v>42616.900254629632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7"/>
        <v>1.1850000000000001</v>
      </c>
      <c r="P3597" s="4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3">
        <f t="shared" si="341"/>
        <v>42049.84170138889</v>
      </c>
      <c r="T3597" s="13">
        <f t="shared" si="342"/>
        <v>42076.124305555561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7"/>
        <v>1.0772727272727274</v>
      </c>
      <c r="P3598" s="4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41"/>
        <v>41856.548402777778</v>
      </c>
      <c r="T3598" s="13">
        <f t="shared" si="342"/>
        <v>41877.548402777778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7"/>
        <v>1.026</v>
      </c>
      <c r="P3599" s="4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3">
        <f t="shared" si="341"/>
        <v>42417.418865740743</v>
      </c>
      <c r="T3599" s="13">
        <f t="shared" si="342"/>
        <v>42432.082638888889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7"/>
        <v>1.101</v>
      </c>
      <c r="P3600" s="4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3">
        <f t="shared" si="341"/>
        <v>41866.632199074076</v>
      </c>
      <c r="T3600" s="13">
        <f t="shared" si="342"/>
        <v>41885.040972222225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7"/>
        <v>2.02</v>
      </c>
      <c r="P3601" s="4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3">
        <f t="shared" si="341"/>
        <v>42220.628206018526</v>
      </c>
      <c r="T3601" s="13">
        <f t="shared" si="342"/>
        <v>42245.833333333336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7"/>
        <v>1.3</v>
      </c>
      <c r="P3602" s="4">
        <f t="shared" si="338"/>
        <v>3.25</v>
      </c>
      <c r="Q3602" t="str">
        <f t="shared" si="339"/>
        <v>theater</v>
      </c>
      <c r="R3602" t="str">
        <f t="shared" si="340"/>
        <v>plays</v>
      </c>
      <c r="S3602" s="13">
        <f t="shared" si="341"/>
        <v>42628.68245370371</v>
      </c>
      <c r="T3602" s="13">
        <f t="shared" si="342"/>
        <v>42656.68245370371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7"/>
        <v>1.0435000000000001</v>
      </c>
      <c r="P3603" s="4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3">
        <f t="shared" si="341"/>
        <v>41990.831967592596</v>
      </c>
      <c r="T3603" s="13">
        <f t="shared" si="342"/>
        <v>42020.831967592596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7"/>
        <v>1.0004999999999999</v>
      </c>
      <c r="P3604" s="4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3">
        <f t="shared" si="341"/>
        <v>42447.727766203701</v>
      </c>
      <c r="T3604" s="13">
        <f t="shared" si="342"/>
        <v>42507.727766203701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7"/>
        <v>1.7066666666666668</v>
      </c>
      <c r="P3605" s="4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3">
        <f t="shared" si="341"/>
        <v>42283.697685185187</v>
      </c>
      <c r="T3605" s="13">
        <f t="shared" si="342"/>
        <v>42313.739351851858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7"/>
        <v>1.1283333333333334</v>
      </c>
      <c r="P3606" s="4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3">
        <f t="shared" si="341"/>
        <v>42482.849027777782</v>
      </c>
      <c r="T3606" s="13">
        <f t="shared" si="342"/>
        <v>42489.124305555561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7"/>
        <v>1.84</v>
      </c>
      <c r="P3607" s="4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3">
        <f t="shared" si="341"/>
        <v>42383.626458333332</v>
      </c>
      <c r="T3607" s="13">
        <f t="shared" si="342"/>
        <v>42413.626458333332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7"/>
        <v>1.3026666666666666</v>
      </c>
      <c r="P3608" s="4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3">
        <f t="shared" si="341"/>
        <v>42566.438159722224</v>
      </c>
      <c r="T3608" s="13">
        <f t="shared" si="342"/>
        <v>42596.438159722224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7"/>
        <v>1.0545454545454545</v>
      </c>
      <c r="P3609" s="4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41"/>
        <v>42338.797245370377</v>
      </c>
      <c r="T3609" s="13">
        <f t="shared" si="342"/>
        <v>42352.833333333336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7"/>
        <v>1</v>
      </c>
      <c r="P3610" s="4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3">
        <f t="shared" si="341"/>
        <v>42506.542708333342</v>
      </c>
      <c r="T3610" s="13">
        <f t="shared" si="342"/>
        <v>42538.416666666664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7"/>
        <v>1.5331632653061225</v>
      </c>
      <c r="P3611" s="4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3">
        <f t="shared" si="341"/>
        <v>42429.825057870366</v>
      </c>
      <c r="T3611" s="13">
        <f t="shared" si="342"/>
        <v>42459.783391203709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7"/>
        <v>1.623</v>
      </c>
      <c r="P3612" s="4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3">
        <f t="shared" si="341"/>
        <v>42203.265462962961</v>
      </c>
      <c r="T3612" s="13">
        <f t="shared" si="342"/>
        <v>42233.265462962961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7"/>
        <v>1.36</v>
      </c>
      <c r="P3613" s="4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3">
        <f t="shared" si="341"/>
        <v>42072.203715277785</v>
      </c>
      <c r="T3613" s="13">
        <f t="shared" si="342"/>
        <v>42102.203715277785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7"/>
        <v>1.444</v>
      </c>
      <c r="P3614" s="4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3">
        <f t="shared" si="341"/>
        <v>41789.560312500005</v>
      </c>
      <c r="T3614" s="13">
        <f t="shared" si="342"/>
        <v>41799.560312500005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7"/>
        <v>1</v>
      </c>
      <c r="P3615" s="4">
        <f t="shared" si="338"/>
        <v>62.5</v>
      </c>
      <c r="Q3615" t="str">
        <f t="shared" si="339"/>
        <v>theater</v>
      </c>
      <c r="R3615" t="str">
        <f t="shared" si="340"/>
        <v>plays</v>
      </c>
      <c r="S3615" s="13">
        <f t="shared" si="341"/>
        <v>41788.423310185186</v>
      </c>
      <c r="T3615" s="13">
        <f t="shared" si="342"/>
        <v>41818.423310185186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7"/>
        <v>1.008</v>
      </c>
      <c r="P3616" s="4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3">
        <f t="shared" si="341"/>
        <v>42143.875185185192</v>
      </c>
      <c r="T3616" s="13">
        <f t="shared" si="342"/>
        <v>42173.875185185192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7"/>
        <v>1.0680000000000001</v>
      </c>
      <c r="P3617" s="4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3">
        <f t="shared" si="341"/>
        <v>42318.427037037043</v>
      </c>
      <c r="T3617" s="13">
        <f t="shared" si="342"/>
        <v>42348.427037037043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7"/>
        <v>1.248</v>
      </c>
      <c r="P3618" s="4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3">
        <f t="shared" si="341"/>
        <v>42052.783148148148</v>
      </c>
      <c r="T3618" s="13">
        <f t="shared" si="342"/>
        <v>42082.741481481484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7"/>
        <v>1.1891891891891893</v>
      </c>
      <c r="P3619" s="4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3">
        <f t="shared" si="341"/>
        <v>42779.44362268519</v>
      </c>
      <c r="T3619" s="13">
        <f t="shared" si="342"/>
        <v>42793.833333333336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7"/>
        <v>1.01</v>
      </c>
      <c r="P3620" s="4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3">
        <f t="shared" si="341"/>
        <v>42128.461226851854</v>
      </c>
      <c r="T3620" s="13">
        <f t="shared" si="342"/>
        <v>42158.461226851854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7"/>
        <v>1.1299999999999999</v>
      </c>
      <c r="P3621" s="4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3">
        <f t="shared" si="341"/>
        <v>42660.965578703712</v>
      </c>
      <c r="T3621" s="13">
        <f t="shared" si="342"/>
        <v>42693.750000000007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7"/>
        <v>1.0519047619047619</v>
      </c>
      <c r="P3622" s="4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3">
        <f t="shared" si="341"/>
        <v>42037.771539351852</v>
      </c>
      <c r="T3622" s="13">
        <f t="shared" si="342"/>
        <v>42068.000000000007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7"/>
        <v>1.0973333333333333</v>
      </c>
      <c r="P3623" s="4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3">
        <f t="shared" si="341"/>
        <v>42619.76902777778</v>
      </c>
      <c r="T3623" s="13">
        <f t="shared" si="342"/>
        <v>42643.708333333336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7"/>
        <v>1.00099</v>
      </c>
      <c r="P3624" s="4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3">
        <f t="shared" si="341"/>
        <v>41877.055219907408</v>
      </c>
      <c r="T3624" s="13">
        <f t="shared" si="342"/>
        <v>41909.974305555559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7"/>
        <v>1.2</v>
      </c>
      <c r="P3625" s="4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3">
        <f t="shared" si="341"/>
        <v>41828.570254629631</v>
      </c>
      <c r="T3625" s="13">
        <f t="shared" si="342"/>
        <v>41846.125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7"/>
        <v>1.0493333333333332</v>
      </c>
      <c r="P3626" s="4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3">
        <f t="shared" si="341"/>
        <v>42545.607523148145</v>
      </c>
      <c r="T3626" s="13">
        <f t="shared" si="342"/>
        <v>42605.607523148145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7"/>
        <v>1.0266666666666666</v>
      </c>
      <c r="P3627" s="4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3">
        <f t="shared" si="341"/>
        <v>42157.485844907409</v>
      </c>
      <c r="T3627" s="13">
        <f t="shared" si="342"/>
        <v>42187.485844907409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7"/>
        <v>1.0182500000000001</v>
      </c>
      <c r="P3628" s="4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3">
        <f t="shared" si="341"/>
        <v>41846.500659722224</v>
      </c>
      <c r="T3628" s="13">
        <f t="shared" si="342"/>
        <v>41867.500659722224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7"/>
        <v>1</v>
      </c>
      <c r="P3629" s="4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3">
        <f t="shared" si="341"/>
        <v>42460.57508101852</v>
      </c>
      <c r="T3629" s="13">
        <f t="shared" si="342"/>
        <v>42510.999305555561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7"/>
        <v>0</v>
      </c>
      <c r="P3630" s="4" t="str">
        <f t="shared" si="338"/>
        <v>0</v>
      </c>
      <c r="Q3630" t="str">
        <f t="shared" si="339"/>
        <v>theater</v>
      </c>
      <c r="R3630" t="str">
        <f t="shared" si="340"/>
        <v>musical</v>
      </c>
      <c r="S3630" s="13">
        <f t="shared" si="341"/>
        <v>42291.666620370372</v>
      </c>
      <c r="T3630" s="13">
        <f t="shared" si="342"/>
        <v>42351.708287037043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7"/>
        <v>1.9999999999999999E-6</v>
      </c>
      <c r="P3631" s="4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41"/>
        <v>42436.927824074075</v>
      </c>
      <c r="T3631" s="13">
        <f t="shared" si="342"/>
        <v>42495.541666666664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7"/>
        <v>3.3333333333333332E-4</v>
      </c>
      <c r="P3632" s="4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41"/>
        <v>41942.680439814816</v>
      </c>
      <c r="T3632" s="13">
        <f t="shared" si="342"/>
        <v>41972.722106481488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7"/>
        <v>0.51023391812865493</v>
      </c>
      <c r="P3633" s="4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3">
        <f t="shared" si="341"/>
        <v>41880.586770833332</v>
      </c>
      <c r="T3633" s="13">
        <f t="shared" si="342"/>
        <v>41904.999305555561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7"/>
        <v>0.2</v>
      </c>
      <c r="P3634" s="4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41"/>
        <v>41946.770243055558</v>
      </c>
      <c r="T3634" s="13">
        <f t="shared" si="342"/>
        <v>41966.770243055558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7"/>
        <v>0.35239999999999999</v>
      </c>
      <c r="P3635" s="4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3">
        <f t="shared" si="341"/>
        <v>42649.456793981481</v>
      </c>
      <c r="T3635" s="13">
        <f t="shared" si="342"/>
        <v>42692.875000000007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7"/>
        <v>4.2466666666666666E-2</v>
      </c>
      <c r="P3636" s="4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3">
        <f t="shared" si="341"/>
        <v>42700.999699074076</v>
      </c>
      <c r="T3636" s="13">
        <f t="shared" si="342"/>
        <v>42748.999305555561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7"/>
        <v>0.36457142857142855</v>
      </c>
      <c r="P3637" s="4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3">
        <f t="shared" si="341"/>
        <v>42450.716157407405</v>
      </c>
      <c r="T3637" s="13">
        <f t="shared" si="342"/>
        <v>42480.716157407405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7"/>
        <v>0</v>
      </c>
      <c r="P3638" s="4" t="str">
        <f t="shared" si="338"/>
        <v>0</v>
      </c>
      <c r="Q3638" t="str">
        <f t="shared" si="339"/>
        <v>theater</v>
      </c>
      <c r="R3638" t="str">
        <f t="shared" si="340"/>
        <v>musical</v>
      </c>
      <c r="S3638" s="13">
        <f t="shared" si="341"/>
        <v>42226.528113425935</v>
      </c>
      <c r="T3638" s="13">
        <f t="shared" si="342"/>
        <v>42261.528113425935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7"/>
        <v>0.30866666666666664</v>
      </c>
      <c r="P3639" s="4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3">
        <f t="shared" si="341"/>
        <v>41975.53396990741</v>
      </c>
      <c r="T3639" s="13">
        <f t="shared" si="342"/>
        <v>42005.53396990741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7"/>
        <v>6.545454545454546E-2</v>
      </c>
      <c r="P3640" s="4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41"/>
        <v>42053.506157407413</v>
      </c>
      <c r="T3640" s="13">
        <f t="shared" si="342"/>
        <v>42113.464490740742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7"/>
        <v>4.0000000000000003E-5</v>
      </c>
      <c r="P3641" s="4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41"/>
        <v>42590.51048611111</v>
      </c>
      <c r="T3641" s="13">
        <f t="shared" si="342"/>
        <v>42650.46597222222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7"/>
        <v>5.5E-2</v>
      </c>
      <c r="P3642" s="4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3">
        <f t="shared" si="341"/>
        <v>42104.614930555559</v>
      </c>
      <c r="T3642" s="13">
        <f t="shared" si="342"/>
        <v>42134.614930555559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7"/>
        <v>0</v>
      </c>
      <c r="P3643" s="4" t="str">
        <f t="shared" si="338"/>
        <v>0</v>
      </c>
      <c r="Q3643" t="str">
        <f t="shared" si="339"/>
        <v>theater</v>
      </c>
      <c r="R3643" t="str">
        <f t="shared" si="340"/>
        <v>musical</v>
      </c>
      <c r="S3643" s="13">
        <f t="shared" si="341"/>
        <v>41899.460405092599</v>
      </c>
      <c r="T3643" s="13">
        <f t="shared" si="342"/>
        <v>41917.041666666672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7"/>
        <v>2.1428571428571429E-2</v>
      </c>
      <c r="P3644" s="4">
        <f t="shared" si="338"/>
        <v>7.5</v>
      </c>
      <c r="Q3644" t="str">
        <f t="shared" si="339"/>
        <v>theater</v>
      </c>
      <c r="R3644" t="str">
        <f t="shared" si="340"/>
        <v>musical</v>
      </c>
      <c r="S3644" s="13">
        <f t="shared" si="341"/>
        <v>42297.649618055562</v>
      </c>
      <c r="T3644" s="13">
        <f t="shared" si="342"/>
        <v>42338.541666666664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7"/>
        <v>0</v>
      </c>
      <c r="P3645" s="4" t="str">
        <f t="shared" si="338"/>
        <v>0</v>
      </c>
      <c r="Q3645" t="str">
        <f t="shared" si="339"/>
        <v>theater</v>
      </c>
      <c r="R3645" t="str">
        <f t="shared" si="340"/>
        <v>musical</v>
      </c>
      <c r="S3645" s="13">
        <f t="shared" si="341"/>
        <v>42284.977303240747</v>
      </c>
      <c r="T3645" s="13">
        <f t="shared" si="342"/>
        <v>42325.018969907411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7"/>
        <v>0.16420000000000001</v>
      </c>
      <c r="P3646" s="4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3">
        <f t="shared" si="341"/>
        <v>42409.07508101852</v>
      </c>
      <c r="T3646" s="13">
        <f t="shared" si="342"/>
        <v>42437.040972222225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7"/>
        <v>1E-3</v>
      </c>
      <c r="P3647" s="4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41"/>
        <v>42665.803680555553</v>
      </c>
      <c r="T3647" s="13">
        <f t="shared" si="342"/>
        <v>42695.845347222225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7"/>
        <v>4.8099999999999997E-2</v>
      </c>
      <c r="P3648" s="4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3">
        <f t="shared" si="341"/>
        <v>42140.254652777781</v>
      </c>
      <c r="T3648" s="13">
        <f t="shared" si="342"/>
        <v>42171.812500000007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7"/>
        <v>0.06</v>
      </c>
      <c r="P3649" s="4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41"/>
        <v>42598.582488425927</v>
      </c>
      <c r="T3649" s="13">
        <f t="shared" si="342"/>
        <v>42643.582488425927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7"/>
        <v>1.003825</v>
      </c>
      <c r="P3650" s="4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3">
        <f t="shared" si="341"/>
        <v>41887.125520833339</v>
      </c>
      <c r="T3650" s="13">
        <f t="shared" si="342"/>
        <v>41917.125520833339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3">E3651/D3651</f>
        <v>1.04</v>
      </c>
      <c r="P3651" s="4">
        <f t="shared" ref="P3651:P3714" si="344">IF(L3651=0, "0", E3651/L3651)</f>
        <v>97.5</v>
      </c>
      <c r="Q3651" t="str">
        <f t="shared" ref="Q3651:Q3714" si="345">LEFT(N3651, FIND("/", N3651)-1)</f>
        <v>theater</v>
      </c>
      <c r="R3651" t="str">
        <f t="shared" ref="R3651:R3714" si="346">RIGHT(N3651, LEN(N3651)-FIND("/", N3651))</f>
        <v>plays</v>
      </c>
      <c r="S3651" s="13">
        <f t="shared" ref="S3651:S3714" si="347">(((J3651/60)/60)/24)+DATE(1970,1,1)+(-4/24)</f>
        <v>41780.546226851853</v>
      </c>
      <c r="T3651" s="13">
        <f t="shared" ref="T3651:T3714" si="348">(((I3651/60)/60)/24)+DATE(1970,1,1)+(-4/24)</f>
        <v>41806.546226851853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3"/>
        <v>1</v>
      </c>
      <c r="P3652" s="4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3">
        <f t="shared" si="347"/>
        <v>42381.312314814822</v>
      </c>
      <c r="T3652" s="13">
        <f t="shared" si="348"/>
        <v>42402.312314814822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3"/>
        <v>1.04</v>
      </c>
      <c r="P3653" s="4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3">
        <f t="shared" si="347"/>
        <v>41828.47965277778</v>
      </c>
      <c r="T3653" s="13">
        <f t="shared" si="348"/>
        <v>41861.499305555561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3"/>
        <v>2.5066666666666668</v>
      </c>
      <c r="P3654" s="4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3">
        <f t="shared" si="347"/>
        <v>42596.478032407409</v>
      </c>
      <c r="T3654" s="13">
        <f t="shared" si="348"/>
        <v>42606.999305555561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3"/>
        <v>1.0049999999999999</v>
      </c>
      <c r="P3655" s="4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3">
        <f t="shared" si="347"/>
        <v>42191.196840277778</v>
      </c>
      <c r="T3655" s="13">
        <f t="shared" si="348"/>
        <v>42221.196840277778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3"/>
        <v>1.744</v>
      </c>
      <c r="P3656" s="4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3">
        <f t="shared" si="347"/>
        <v>42440.249837962961</v>
      </c>
      <c r="T3656" s="13">
        <f t="shared" si="348"/>
        <v>42463.541666666664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3"/>
        <v>1.1626000000000001</v>
      </c>
      <c r="P3657" s="4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3">
        <f t="shared" si="347"/>
        <v>42173.636550925927</v>
      </c>
      <c r="T3657" s="13">
        <f t="shared" si="348"/>
        <v>42203.124305555561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3"/>
        <v>1.0582</v>
      </c>
      <c r="P3658" s="4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3">
        <f t="shared" si="347"/>
        <v>42737.743472222232</v>
      </c>
      <c r="T3658" s="13">
        <f t="shared" si="348"/>
        <v>42767.790972222225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3"/>
        <v>1.1074999999999999</v>
      </c>
      <c r="P3659" s="4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3">
        <f t="shared" si="347"/>
        <v>42499.463182870379</v>
      </c>
      <c r="T3659" s="13">
        <f t="shared" si="348"/>
        <v>42522.737500000003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3"/>
        <v>1.0066666666666666</v>
      </c>
      <c r="P3660" s="4">
        <f t="shared" si="344"/>
        <v>75.5</v>
      </c>
      <c r="Q3660" t="str">
        <f t="shared" si="345"/>
        <v>theater</v>
      </c>
      <c r="R3660" t="str">
        <f t="shared" si="346"/>
        <v>plays</v>
      </c>
      <c r="S3660" s="13">
        <f t="shared" si="347"/>
        <v>41775.69189814815</v>
      </c>
      <c r="T3660" s="13">
        <f t="shared" si="348"/>
        <v>41821.999305555561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3"/>
        <v>1.0203333333333333</v>
      </c>
      <c r="P3661" s="4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3">
        <f t="shared" si="347"/>
        <v>42055.110532407409</v>
      </c>
      <c r="T3661" s="13">
        <f t="shared" si="348"/>
        <v>42082.443749999999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3"/>
        <v>1</v>
      </c>
      <c r="P3662" s="4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3">
        <f t="shared" si="347"/>
        <v>41971.714409722226</v>
      </c>
      <c r="T3662" s="13">
        <f t="shared" si="348"/>
        <v>41996.714409722226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3"/>
        <v>1.1100000000000001</v>
      </c>
      <c r="P3663" s="4">
        <f t="shared" si="344"/>
        <v>92.5</v>
      </c>
      <c r="Q3663" t="str">
        <f t="shared" si="345"/>
        <v>theater</v>
      </c>
      <c r="R3663" t="str">
        <f t="shared" si="346"/>
        <v>plays</v>
      </c>
      <c r="S3663" s="13">
        <f t="shared" si="347"/>
        <v>42447.73</v>
      </c>
      <c r="T3663" s="13">
        <f t="shared" si="348"/>
        <v>42470.000000000007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3"/>
        <v>1.0142500000000001</v>
      </c>
      <c r="P3664" s="4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3">
        <f t="shared" si="347"/>
        <v>42064.053402777783</v>
      </c>
      <c r="T3664" s="13">
        <f t="shared" si="348"/>
        <v>42094.011736111112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3"/>
        <v>1.04</v>
      </c>
      <c r="P3665" s="4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7"/>
        <v>42665.285069444442</v>
      </c>
      <c r="T3665" s="13">
        <f t="shared" si="348"/>
        <v>42725.326736111114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3"/>
        <v>1.09375</v>
      </c>
      <c r="P3666" s="4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3">
        <f t="shared" si="347"/>
        <v>42523.082048611112</v>
      </c>
      <c r="T3666" s="13">
        <f t="shared" si="348"/>
        <v>42537.082048611112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3"/>
        <v>1.1516129032258065</v>
      </c>
      <c r="P3667" s="4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7"/>
        <v>42294.641458333332</v>
      </c>
      <c r="T3667" s="13">
        <f t="shared" si="348"/>
        <v>42305.662499999999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3"/>
        <v>1</v>
      </c>
      <c r="P3668" s="4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3">
        <f t="shared" si="347"/>
        <v>41822.738217592596</v>
      </c>
      <c r="T3668" s="13">
        <f t="shared" si="348"/>
        <v>41844.125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3"/>
        <v>1.0317033333333334</v>
      </c>
      <c r="P3669" s="4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3">
        <f t="shared" si="347"/>
        <v>42173.803460648152</v>
      </c>
      <c r="T3669" s="13">
        <f t="shared" si="348"/>
        <v>42203.803460648152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3"/>
        <v>1.0349999999999999</v>
      </c>
      <c r="P3670" s="4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3">
        <f t="shared" si="347"/>
        <v>42185.389490740745</v>
      </c>
      <c r="T3670" s="13">
        <f t="shared" si="348"/>
        <v>42208.606250000004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3"/>
        <v>1.3819999999999999</v>
      </c>
      <c r="P3671" s="4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3">
        <f t="shared" si="347"/>
        <v>42136.508530092593</v>
      </c>
      <c r="T3671" s="13">
        <f t="shared" si="348"/>
        <v>42166.508530092593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3"/>
        <v>1.0954545454545455</v>
      </c>
      <c r="P3672" s="4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3">
        <f t="shared" si="347"/>
        <v>42142.347349537034</v>
      </c>
      <c r="T3672" s="13">
        <f t="shared" si="348"/>
        <v>42155.791666666664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3"/>
        <v>1.0085714285714287</v>
      </c>
      <c r="P3673" s="4">
        <f t="shared" si="344"/>
        <v>88.25</v>
      </c>
      <c r="Q3673" t="str">
        <f t="shared" si="345"/>
        <v>theater</v>
      </c>
      <c r="R3673" t="str">
        <f t="shared" si="346"/>
        <v>plays</v>
      </c>
      <c r="S3673" s="13">
        <f t="shared" si="347"/>
        <v>41820.461423611116</v>
      </c>
      <c r="T3673" s="13">
        <f t="shared" si="348"/>
        <v>41840.999305555561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3"/>
        <v>1.0153333333333334</v>
      </c>
      <c r="P3674" s="4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3">
        <f t="shared" si="347"/>
        <v>41878.779907407406</v>
      </c>
      <c r="T3674" s="13">
        <f t="shared" si="348"/>
        <v>41908.779907407406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3"/>
        <v>1.13625</v>
      </c>
      <c r="P3675" s="4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3">
        <f t="shared" si="347"/>
        <v>41914.128437500003</v>
      </c>
      <c r="T3675" s="13">
        <f t="shared" si="348"/>
        <v>41948.369444444448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3"/>
        <v>1</v>
      </c>
      <c r="P3676" s="4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3">
        <f t="shared" si="347"/>
        <v>42556.706354166665</v>
      </c>
      <c r="T3676" s="13">
        <f t="shared" si="348"/>
        <v>42616.706354166665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3"/>
        <v>1.4</v>
      </c>
      <c r="P3677" s="4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3">
        <f t="shared" si="347"/>
        <v>42493.430347222224</v>
      </c>
      <c r="T3677" s="13">
        <f t="shared" si="348"/>
        <v>42505.791666666664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3"/>
        <v>1.2875000000000001</v>
      </c>
      <c r="P3678" s="4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3">
        <f t="shared" si="347"/>
        <v>41876.64912037037</v>
      </c>
      <c r="T3678" s="13">
        <f t="shared" si="348"/>
        <v>41894.64912037037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3"/>
        <v>1.0290416666666666</v>
      </c>
      <c r="P3679" s="4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3">
        <f t="shared" si="347"/>
        <v>41802.40761574074</v>
      </c>
      <c r="T3679" s="13">
        <f t="shared" si="348"/>
        <v>41822.999305555561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3"/>
        <v>1.0249999999999999</v>
      </c>
      <c r="P3680" s="4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3">
        <f t="shared" si="347"/>
        <v>42120.364560185182</v>
      </c>
      <c r="T3680" s="13">
        <f t="shared" si="348"/>
        <v>42155.364560185182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3"/>
        <v>1.101</v>
      </c>
      <c r="P3681" s="4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3">
        <f t="shared" si="347"/>
        <v>41786.594687500001</v>
      </c>
      <c r="T3681" s="13">
        <f t="shared" si="348"/>
        <v>41821.040972222225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3"/>
        <v>1.1276666666666666</v>
      </c>
      <c r="P3682" s="4">
        <f t="shared" si="344"/>
        <v>99.5</v>
      </c>
      <c r="Q3682" t="str">
        <f t="shared" si="345"/>
        <v>theater</v>
      </c>
      <c r="R3682" t="str">
        <f t="shared" si="346"/>
        <v>plays</v>
      </c>
      <c r="S3682" s="13">
        <f t="shared" si="347"/>
        <v>42627.287430555552</v>
      </c>
      <c r="T3682" s="13">
        <f t="shared" si="348"/>
        <v>42648.287430555552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3"/>
        <v>1.119</v>
      </c>
      <c r="P3683" s="4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3">
        <f t="shared" si="347"/>
        <v>42374.484837962962</v>
      </c>
      <c r="T3683" s="13">
        <f t="shared" si="348"/>
        <v>42384.484837962962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3"/>
        <v>1.3919999999999999</v>
      </c>
      <c r="P3684" s="4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3">
        <f t="shared" si="347"/>
        <v>41772.518726851857</v>
      </c>
      <c r="T3684" s="13">
        <f t="shared" si="348"/>
        <v>41806.124305555561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3"/>
        <v>1.1085714285714285</v>
      </c>
      <c r="P3685" s="4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3">
        <f t="shared" si="347"/>
        <v>42632.950185185189</v>
      </c>
      <c r="T3685" s="13">
        <f t="shared" si="348"/>
        <v>42662.950185185189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3"/>
        <v>1.3906666666666667</v>
      </c>
      <c r="P3686" s="4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3">
        <f t="shared" si="347"/>
        <v>42219.013726851852</v>
      </c>
      <c r="T3686" s="13">
        <f t="shared" si="348"/>
        <v>42249.013726851852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3"/>
        <v>1.0569999999999999</v>
      </c>
      <c r="P3687" s="4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3">
        <f t="shared" si="347"/>
        <v>41753.426608796297</v>
      </c>
      <c r="T3687" s="13">
        <f t="shared" si="348"/>
        <v>41778.708333333336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3"/>
        <v>1.0142857142857142</v>
      </c>
      <c r="P3688" s="4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3">
        <f t="shared" si="347"/>
        <v>42230.496064814819</v>
      </c>
      <c r="T3688" s="13">
        <f t="shared" si="348"/>
        <v>42244.999305555561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3"/>
        <v>1.0024500000000001</v>
      </c>
      <c r="P3689" s="4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3">
        <f t="shared" si="347"/>
        <v>41787.051562500004</v>
      </c>
      <c r="T3689" s="13">
        <f t="shared" si="348"/>
        <v>41817.051562500004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3"/>
        <v>1.0916666666666666</v>
      </c>
      <c r="P3690" s="4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3">
        <f t="shared" si="347"/>
        <v>41829.620416666665</v>
      </c>
      <c r="T3690" s="13">
        <f t="shared" si="348"/>
        <v>41859.620416666665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3"/>
        <v>1.1833333333333333</v>
      </c>
      <c r="P3691" s="4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3">
        <f t="shared" si="347"/>
        <v>42147.660173611112</v>
      </c>
      <c r="T3691" s="13">
        <f t="shared" si="348"/>
        <v>42176.767361111117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3"/>
        <v>1.2</v>
      </c>
      <c r="P3692" s="4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3">
        <f t="shared" si="347"/>
        <v>41940.431516203709</v>
      </c>
      <c r="T3692" s="13">
        <f t="shared" si="348"/>
        <v>41970.473182870373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3"/>
        <v>1.2796000000000001</v>
      </c>
      <c r="P3693" s="4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3">
        <f t="shared" si="347"/>
        <v>42020.533900462964</v>
      </c>
      <c r="T3693" s="13">
        <f t="shared" si="348"/>
        <v>42065.040972222225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3"/>
        <v>1.26</v>
      </c>
      <c r="P3694" s="4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3">
        <f t="shared" si="347"/>
        <v>41891.798368055555</v>
      </c>
      <c r="T3694" s="13">
        <f t="shared" si="348"/>
        <v>41900.833333333336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3"/>
        <v>1.2912912912912913</v>
      </c>
      <c r="P3695" s="4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3">
        <f t="shared" si="347"/>
        <v>42309.024641203701</v>
      </c>
      <c r="T3695" s="13">
        <f t="shared" si="348"/>
        <v>42338.770833333336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3"/>
        <v>1.0742857142857143</v>
      </c>
      <c r="P3696" s="4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3">
        <f t="shared" si="347"/>
        <v>42489.967210648152</v>
      </c>
      <c r="T3696" s="13">
        <f t="shared" si="348"/>
        <v>42526.916666666664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3"/>
        <v>1.00125</v>
      </c>
      <c r="P3697" s="4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3">
        <f t="shared" si="347"/>
        <v>41995.703819444447</v>
      </c>
      <c r="T3697" s="13">
        <f t="shared" si="348"/>
        <v>42015.703819444447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3"/>
        <v>1.55</v>
      </c>
      <c r="P3698" s="4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3">
        <f t="shared" si="347"/>
        <v>41988.450416666667</v>
      </c>
      <c r="T3698" s="13">
        <f t="shared" si="348"/>
        <v>42048.450416666667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3"/>
        <v>1.08</v>
      </c>
      <c r="P3699" s="4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7"/>
        <v>42479.299166666671</v>
      </c>
      <c r="T3699" s="13">
        <f t="shared" si="348"/>
        <v>42500.299166666671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3"/>
        <v>1.1052</v>
      </c>
      <c r="P3700" s="4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3">
        <f t="shared" si="347"/>
        <v>42401.639895833338</v>
      </c>
      <c r="T3700" s="13">
        <f t="shared" si="348"/>
        <v>42431.639895833338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3"/>
        <v>1.008</v>
      </c>
      <c r="P3701" s="4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7"/>
        <v>41897.435370370375</v>
      </c>
      <c r="T3701" s="13">
        <f t="shared" si="348"/>
        <v>41927.435370370375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3"/>
        <v>1.212</v>
      </c>
      <c r="P3702" s="4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3">
        <f t="shared" si="347"/>
        <v>41882.418981481482</v>
      </c>
      <c r="T3702" s="13">
        <f t="shared" si="348"/>
        <v>41912.5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3"/>
        <v>1.0033333333333334</v>
      </c>
      <c r="P3703" s="4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3">
        <f t="shared" si="347"/>
        <v>42129.374918981484</v>
      </c>
      <c r="T3703" s="13">
        <f t="shared" si="348"/>
        <v>42159.374918981484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3"/>
        <v>1.0916666666666666</v>
      </c>
      <c r="P3704" s="4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3">
        <f t="shared" si="347"/>
        <v>42524.371342592596</v>
      </c>
      <c r="T3704" s="13">
        <f t="shared" si="348"/>
        <v>42561.790972222225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3"/>
        <v>1.2342857142857142</v>
      </c>
      <c r="P3705" s="4">
        <f t="shared" si="344"/>
        <v>43.2</v>
      </c>
      <c r="Q3705" t="str">
        <f t="shared" si="345"/>
        <v>theater</v>
      </c>
      <c r="R3705" t="str">
        <f t="shared" si="346"/>
        <v>plays</v>
      </c>
      <c r="S3705" s="13">
        <f t="shared" si="347"/>
        <v>42556.337824074079</v>
      </c>
      <c r="T3705" s="13">
        <f t="shared" si="348"/>
        <v>42595.124305555561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3"/>
        <v>1.3633666666666666</v>
      </c>
      <c r="P3706" s="4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3">
        <f t="shared" si="347"/>
        <v>42461.523078703707</v>
      </c>
      <c r="T3706" s="13">
        <f t="shared" si="348"/>
        <v>42521.523078703707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3"/>
        <v>1.0346657233816767</v>
      </c>
      <c r="P3707" s="4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3">
        <f t="shared" si="347"/>
        <v>41792.376319444447</v>
      </c>
      <c r="T3707" s="13">
        <f t="shared" si="348"/>
        <v>41813.583333333336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3"/>
        <v>1.2133333333333334</v>
      </c>
      <c r="P3708" s="4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7"/>
        <v>41879.747094907412</v>
      </c>
      <c r="T3708" s="13">
        <f t="shared" si="348"/>
        <v>41894.747094907412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3"/>
        <v>1.86</v>
      </c>
      <c r="P3709" s="4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3">
        <f t="shared" si="347"/>
        <v>42551.881689814814</v>
      </c>
      <c r="T3709" s="13">
        <f t="shared" si="348"/>
        <v>42573.05972222222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3"/>
        <v>3</v>
      </c>
      <c r="P3710" s="4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3">
        <f t="shared" si="347"/>
        <v>41809.975532407407</v>
      </c>
      <c r="T3710" s="13">
        <f t="shared" si="348"/>
        <v>41823.975532407407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3"/>
        <v>1.0825</v>
      </c>
      <c r="P3711" s="4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3">
        <f t="shared" si="347"/>
        <v>41785.541041666671</v>
      </c>
      <c r="T3711" s="13">
        <f t="shared" si="348"/>
        <v>41815.541041666671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3"/>
        <v>1.4115384615384616</v>
      </c>
      <c r="P3712" s="4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3">
        <f t="shared" si="347"/>
        <v>42072.409583333334</v>
      </c>
      <c r="T3712" s="13">
        <f t="shared" si="348"/>
        <v>42097.409583333334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3"/>
        <v>1.1399999999999999</v>
      </c>
      <c r="P3713" s="4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3">
        <f t="shared" si="347"/>
        <v>41779.557557870372</v>
      </c>
      <c r="T3713" s="13">
        <f t="shared" si="348"/>
        <v>41805.5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3"/>
        <v>1.5373333333333334</v>
      </c>
      <c r="P3714" s="4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3">
        <f t="shared" si="347"/>
        <v>42134.005405092597</v>
      </c>
      <c r="T3714" s="13">
        <f t="shared" si="348"/>
        <v>42155.124305555561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9">E3715/D3715</f>
        <v>1.0149999999999999</v>
      </c>
      <c r="P3715" s="4">
        <f t="shared" ref="P3715:P3778" si="350">IF(L3715=0, "0", E3715/L3715)</f>
        <v>106.84210526315789</v>
      </c>
      <c r="Q3715" t="str">
        <f t="shared" ref="Q3715:Q3778" si="351">LEFT(N3715, FIND("/", N3715)-1)</f>
        <v>theater</v>
      </c>
      <c r="R3715" t="str">
        <f t="shared" ref="R3715:R3778" si="352">RIGHT(N3715, LEN(N3715)-FIND("/", N3715))</f>
        <v>plays</v>
      </c>
      <c r="S3715" s="13">
        <f t="shared" ref="S3715:S3778" si="353">(((J3715/60)/60)/24)+DATE(1970,1,1)+(-4/24)</f>
        <v>42505.57136574074</v>
      </c>
      <c r="T3715" s="13">
        <f t="shared" ref="T3715:T3778" si="354">(((I3715/60)/60)/24)+DATE(1970,1,1)+(-4/24)</f>
        <v>42525.57136574074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9"/>
        <v>1.0235000000000001</v>
      </c>
      <c r="P3716" s="4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3">
        <f t="shared" si="353"/>
        <v>42118.38966435186</v>
      </c>
      <c r="T3716" s="13">
        <f t="shared" si="354"/>
        <v>42149.999305555561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9"/>
        <v>1.0257142857142858</v>
      </c>
      <c r="P3717" s="4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3">
        <f t="shared" si="353"/>
        <v>42036.828923611109</v>
      </c>
      <c r="T3717" s="13">
        <f t="shared" si="354"/>
        <v>42094.369444444448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9"/>
        <v>1.5575000000000001</v>
      </c>
      <c r="P3718" s="4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3">
        <f t="shared" si="353"/>
        <v>42360.721168981479</v>
      </c>
      <c r="T3718" s="13">
        <f t="shared" si="354"/>
        <v>42390.721168981479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9"/>
        <v>1.0075000000000001</v>
      </c>
      <c r="P3719" s="4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53"/>
        <v>42102.699641203704</v>
      </c>
      <c r="T3719" s="13">
        <f t="shared" si="354"/>
        <v>42133.699641203704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9"/>
        <v>2.3940000000000001</v>
      </c>
      <c r="P3720" s="4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3">
        <f t="shared" si="353"/>
        <v>42032.549479166664</v>
      </c>
      <c r="T3720" s="13">
        <f t="shared" si="354"/>
        <v>42062.549479166664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9"/>
        <v>2.1</v>
      </c>
      <c r="P3721" s="4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53"/>
        <v>42147.563263888893</v>
      </c>
      <c r="T3721" s="13">
        <f t="shared" si="354"/>
        <v>42177.563263888893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9"/>
        <v>1.0451515151515152</v>
      </c>
      <c r="P3722" s="4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3">
        <f t="shared" si="353"/>
        <v>42165.826458333337</v>
      </c>
      <c r="T3722" s="13">
        <f t="shared" si="354"/>
        <v>42187.826458333337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9"/>
        <v>1.008</v>
      </c>
      <c r="P3723" s="4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3">
        <f t="shared" si="353"/>
        <v>41927.769490740742</v>
      </c>
      <c r="T3723" s="13">
        <f t="shared" si="354"/>
        <v>41948.811157407406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9"/>
        <v>1.1120000000000001</v>
      </c>
      <c r="P3724" s="4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3">
        <f t="shared" si="353"/>
        <v>42381.505173611113</v>
      </c>
      <c r="T3724" s="13">
        <f t="shared" si="354"/>
        <v>42411.790972222225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9"/>
        <v>1.0204444444444445</v>
      </c>
      <c r="P3725" s="4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3">
        <f t="shared" si="353"/>
        <v>41943.586365740746</v>
      </c>
      <c r="T3725" s="13">
        <f t="shared" si="354"/>
        <v>41973.628032407411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9"/>
        <v>1.0254767441860466</v>
      </c>
      <c r="P3726" s="4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3">
        <f t="shared" si="353"/>
        <v>42465.324768518527</v>
      </c>
      <c r="T3726" s="13">
        <f t="shared" si="354"/>
        <v>42494.791666666664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9"/>
        <v>1.27</v>
      </c>
      <c r="P3727" s="4">
        <f t="shared" si="350"/>
        <v>25.4</v>
      </c>
      <c r="Q3727" t="str">
        <f t="shared" si="351"/>
        <v>theater</v>
      </c>
      <c r="R3727" t="str">
        <f t="shared" si="352"/>
        <v>plays</v>
      </c>
      <c r="S3727" s="13">
        <f t="shared" si="353"/>
        <v>42401.778553240743</v>
      </c>
      <c r="T3727" s="13">
        <f t="shared" si="354"/>
        <v>42418.729166666664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9"/>
        <v>3.3870588235294119</v>
      </c>
      <c r="P3728" s="4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3">
        <f t="shared" si="353"/>
        <v>42461.974201388897</v>
      </c>
      <c r="T3728" s="13">
        <f t="shared" si="354"/>
        <v>42489.708333333336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9"/>
        <v>1.0075000000000001</v>
      </c>
      <c r="P3729" s="4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3">
        <f t="shared" si="353"/>
        <v>42632.181643518525</v>
      </c>
      <c r="T3729" s="13">
        <f t="shared" si="354"/>
        <v>42663.038194444445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9"/>
        <v>9.3100000000000002E-2</v>
      </c>
      <c r="P3730" s="4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3">
        <f t="shared" si="353"/>
        <v>42205.004351851858</v>
      </c>
      <c r="T3730" s="13">
        <f t="shared" si="354"/>
        <v>42235.004351851858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9"/>
        <v>7.2400000000000006E-2</v>
      </c>
      <c r="P3731" s="4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3">
        <f t="shared" si="353"/>
        <v>42041.038333333338</v>
      </c>
      <c r="T3731" s="13">
        <f t="shared" si="354"/>
        <v>42085.996666666666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9"/>
        <v>0.1</v>
      </c>
      <c r="P3732" s="4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53"/>
        <v>42203.511099537041</v>
      </c>
      <c r="T3732" s="13">
        <f t="shared" si="354"/>
        <v>42233.511099537041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9"/>
        <v>0.11272727272727273</v>
      </c>
      <c r="P3733" s="4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3">
        <f t="shared" si="353"/>
        <v>41983.586180555554</v>
      </c>
      <c r="T3733" s="13">
        <f t="shared" si="354"/>
        <v>42013.974305555559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9"/>
        <v>0.15411764705882353</v>
      </c>
      <c r="P3734" s="4">
        <f t="shared" si="350"/>
        <v>32.75</v>
      </c>
      <c r="Q3734" t="str">
        <f t="shared" si="351"/>
        <v>theater</v>
      </c>
      <c r="R3734" t="str">
        <f t="shared" si="352"/>
        <v>plays</v>
      </c>
      <c r="S3734" s="13">
        <f t="shared" si="353"/>
        <v>41968.510798611118</v>
      </c>
      <c r="T3734" s="13">
        <f t="shared" si="354"/>
        <v>42028.333333333336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9"/>
        <v>0</v>
      </c>
      <c r="P3735" s="4" t="str">
        <f t="shared" si="350"/>
        <v>0</v>
      </c>
      <c r="Q3735" t="str">
        <f t="shared" si="351"/>
        <v>theater</v>
      </c>
      <c r="R3735" t="str">
        <f t="shared" si="352"/>
        <v>plays</v>
      </c>
      <c r="S3735" s="13">
        <f t="shared" si="353"/>
        <v>42102.857731481483</v>
      </c>
      <c r="T3735" s="13">
        <f t="shared" si="354"/>
        <v>42112.770833333336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9"/>
        <v>0.28466666666666668</v>
      </c>
      <c r="P3736" s="4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53"/>
        <v>42089.734907407408</v>
      </c>
      <c r="T3736" s="13">
        <f t="shared" si="354"/>
        <v>42149.734907407408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9"/>
        <v>0.13333333333333333</v>
      </c>
      <c r="P3737" s="4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53"/>
        <v>42122.526493055557</v>
      </c>
      <c r="T3737" s="13">
        <f t="shared" si="354"/>
        <v>42152.526493055557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9"/>
        <v>6.6666666666666671E-3</v>
      </c>
      <c r="P3738" s="4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53"/>
        <v>42048.545057870368</v>
      </c>
      <c r="T3738" s="13">
        <f t="shared" si="354"/>
        <v>42086.583333333336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9"/>
        <v>0.21428571428571427</v>
      </c>
      <c r="P3739" s="4">
        <f t="shared" si="350"/>
        <v>37.5</v>
      </c>
      <c r="Q3739" t="str">
        <f t="shared" si="351"/>
        <v>theater</v>
      </c>
      <c r="R3739" t="str">
        <f t="shared" si="352"/>
        <v>plays</v>
      </c>
      <c r="S3739" s="13">
        <f t="shared" si="353"/>
        <v>42297.524340277778</v>
      </c>
      <c r="T3739" s="13">
        <f t="shared" si="354"/>
        <v>42320.124305555561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9"/>
        <v>0.18</v>
      </c>
      <c r="P3740" s="4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53"/>
        <v>41813.772048611114</v>
      </c>
      <c r="T3740" s="13">
        <f t="shared" si="354"/>
        <v>41835.75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9"/>
        <v>0.20125000000000001</v>
      </c>
      <c r="P3741" s="4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3">
        <f t="shared" si="353"/>
        <v>42548.283194444448</v>
      </c>
      <c r="T3741" s="13">
        <f t="shared" si="354"/>
        <v>42568.283194444448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9"/>
        <v>0.17899999999999999</v>
      </c>
      <c r="P3742" s="4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3">
        <f t="shared" si="353"/>
        <v>41832.923090277778</v>
      </c>
      <c r="T3742" s="13">
        <f t="shared" si="354"/>
        <v>41862.912476851852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9"/>
        <v>0</v>
      </c>
      <c r="P3743" s="4" t="str">
        <f t="shared" si="350"/>
        <v>0</v>
      </c>
      <c r="Q3743" t="str">
        <f t="shared" si="351"/>
        <v>theater</v>
      </c>
      <c r="R3743" t="str">
        <f t="shared" si="352"/>
        <v>plays</v>
      </c>
      <c r="S3743" s="13">
        <f t="shared" si="353"/>
        <v>42325.754050925927</v>
      </c>
      <c r="T3743" s="13">
        <f t="shared" si="354"/>
        <v>42355.754050925927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9"/>
        <v>0.02</v>
      </c>
      <c r="P3744" s="4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53"/>
        <v>41858.047962962963</v>
      </c>
      <c r="T3744" s="13">
        <f t="shared" si="354"/>
        <v>41888.047962962963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9"/>
        <v>0</v>
      </c>
      <c r="P3745" s="4" t="str">
        <f t="shared" si="350"/>
        <v>0</v>
      </c>
      <c r="Q3745" t="str">
        <f t="shared" si="351"/>
        <v>theater</v>
      </c>
      <c r="R3745" t="str">
        <f t="shared" si="352"/>
        <v>plays</v>
      </c>
      <c r="S3745" s="13">
        <f t="shared" si="353"/>
        <v>41793.54356481482</v>
      </c>
      <c r="T3745" s="13">
        <f t="shared" si="354"/>
        <v>41823.54356481482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9"/>
        <v>0</v>
      </c>
      <c r="P3746" s="4" t="str">
        <f t="shared" si="350"/>
        <v>0</v>
      </c>
      <c r="Q3746" t="str">
        <f t="shared" si="351"/>
        <v>theater</v>
      </c>
      <c r="R3746" t="str">
        <f t="shared" si="352"/>
        <v>plays</v>
      </c>
      <c r="S3746" s="13">
        <f t="shared" si="353"/>
        <v>41793.647592592599</v>
      </c>
      <c r="T3746" s="13">
        <f t="shared" si="354"/>
        <v>41824.999305555561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9"/>
        <v>0.1</v>
      </c>
      <c r="P3747" s="4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53"/>
        <v>41831.531273148154</v>
      </c>
      <c r="T3747" s="13">
        <f t="shared" si="354"/>
        <v>41861.531273148154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9"/>
        <v>2.3764705882352941E-2</v>
      </c>
      <c r="P3748" s="4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53"/>
        <v>42621.222673611112</v>
      </c>
      <c r="T3748" s="13">
        <f t="shared" si="354"/>
        <v>42651.222673611112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9"/>
        <v>0.01</v>
      </c>
      <c r="P3749" s="4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53"/>
        <v>42164.133055555554</v>
      </c>
      <c r="T3749" s="13">
        <f t="shared" si="354"/>
        <v>42190.790972222225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9"/>
        <v>1.0351999999999999</v>
      </c>
      <c r="P3750" s="4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3">
        <f t="shared" si="353"/>
        <v>42395.539768518523</v>
      </c>
      <c r="T3750" s="13">
        <f t="shared" si="354"/>
        <v>42416.082638888889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9"/>
        <v>1.05</v>
      </c>
      <c r="P3751" s="4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53"/>
        <v>42457.960509259261</v>
      </c>
      <c r="T3751" s="13">
        <f t="shared" si="354"/>
        <v>42488.999305555561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9"/>
        <v>1.0044999999999999</v>
      </c>
      <c r="P3752" s="4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3">
        <f t="shared" si="353"/>
        <v>42016.81490740741</v>
      </c>
      <c r="T3752" s="13">
        <f t="shared" si="354"/>
        <v>42045.165972222225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9"/>
        <v>1.3260000000000001</v>
      </c>
      <c r="P3753" s="4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3">
        <f t="shared" si="353"/>
        <v>42402.868900462963</v>
      </c>
      <c r="T3753" s="13">
        <f t="shared" si="354"/>
        <v>42462.827233796292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9"/>
        <v>1.1299999999999999</v>
      </c>
      <c r="P3754" s="4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3">
        <f t="shared" si="353"/>
        <v>42619.635821759257</v>
      </c>
      <c r="T3754" s="13">
        <f t="shared" si="354"/>
        <v>42659.708333333336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9"/>
        <v>1.0334000000000001</v>
      </c>
      <c r="P3755" s="4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3">
        <f t="shared" si="353"/>
        <v>42128.657407407409</v>
      </c>
      <c r="T3755" s="13">
        <f t="shared" si="354"/>
        <v>42157.833333333336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9"/>
        <v>1.2</v>
      </c>
      <c r="P3756" s="4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3">
        <f t="shared" si="353"/>
        <v>41808.714548611111</v>
      </c>
      <c r="T3756" s="13">
        <f t="shared" si="354"/>
        <v>41846.040972222225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9"/>
        <v>1.2963636363636364</v>
      </c>
      <c r="P3757" s="4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3">
        <f t="shared" si="353"/>
        <v>42445.700312499997</v>
      </c>
      <c r="T3757" s="13">
        <f t="shared" si="354"/>
        <v>42475.700312499997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9"/>
        <v>1.0111111111111111</v>
      </c>
      <c r="P3758" s="4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3">
        <f t="shared" si="353"/>
        <v>41771.648125</v>
      </c>
      <c r="T3758" s="13">
        <f t="shared" si="354"/>
        <v>41801.648125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9"/>
        <v>1.0851428571428572</v>
      </c>
      <c r="P3759" s="4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3">
        <f t="shared" si="353"/>
        <v>41954.684201388889</v>
      </c>
      <c r="T3759" s="13">
        <f t="shared" si="354"/>
        <v>41974.684201388889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9"/>
        <v>1.0233333333333334</v>
      </c>
      <c r="P3760" s="4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3">
        <f t="shared" si="353"/>
        <v>41747.304837962962</v>
      </c>
      <c r="T3760" s="13">
        <f t="shared" si="354"/>
        <v>41778.041666666672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9"/>
        <v>1.1024425000000002</v>
      </c>
      <c r="P3761" s="4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3">
        <f t="shared" si="353"/>
        <v>42181.94158564815</v>
      </c>
      <c r="T3761" s="13">
        <f t="shared" si="354"/>
        <v>42241.94158564815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9"/>
        <v>1.010154</v>
      </c>
      <c r="P3762" s="4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3">
        <f t="shared" si="353"/>
        <v>41739.358634259261</v>
      </c>
      <c r="T3762" s="13">
        <f t="shared" si="354"/>
        <v>41764.358634259261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9"/>
        <v>1</v>
      </c>
      <c r="P3763" s="4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3">
        <f t="shared" si="353"/>
        <v>42173.300196759265</v>
      </c>
      <c r="T3763" s="13">
        <f t="shared" si="354"/>
        <v>42226.791666666664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9"/>
        <v>1.0624</v>
      </c>
      <c r="P3764" s="4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3">
        <f t="shared" si="353"/>
        <v>42193.646863425929</v>
      </c>
      <c r="T3764" s="13">
        <f t="shared" si="354"/>
        <v>42218.646863425929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9"/>
        <v>1</v>
      </c>
      <c r="P3765" s="4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3">
        <f t="shared" si="353"/>
        <v>42065.583634259259</v>
      </c>
      <c r="T3765" s="13">
        <f t="shared" si="354"/>
        <v>42095.541967592595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9"/>
        <v>1</v>
      </c>
      <c r="P3766" s="4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3">
        <f t="shared" si="353"/>
        <v>42499.676296296304</v>
      </c>
      <c r="T3766" s="13">
        <f t="shared" si="354"/>
        <v>42518.85833333333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9"/>
        <v>1.1345714285714286</v>
      </c>
      <c r="P3767" s="4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3">
        <f t="shared" si="353"/>
        <v>41820.609745370377</v>
      </c>
      <c r="T3767" s="13">
        <f t="shared" si="354"/>
        <v>41850.609745370377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9"/>
        <v>1.0265010000000001</v>
      </c>
      <c r="P3768" s="4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3">
        <f t="shared" si="353"/>
        <v>41788.000520833339</v>
      </c>
      <c r="T3768" s="13">
        <f t="shared" si="354"/>
        <v>41823.000520833339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9"/>
        <v>1.1675</v>
      </c>
      <c r="P3769" s="4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3">
        <f t="shared" si="353"/>
        <v>42049.85297453704</v>
      </c>
      <c r="T3769" s="13">
        <f t="shared" si="354"/>
        <v>42064.040972222225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9"/>
        <v>1.0765274999999999</v>
      </c>
      <c r="P3770" s="4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3">
        <f t="shared" si="353"/>
        <v>41772.561226851853</v>
      </c>
      <c r="T3770" s="13">
        <f t="shared" si="354"/>
        <v>41802.561226851853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9"/>
        <v>1</v>
      </c>
      <c r="P3771" s="4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3">
        <f t="shared" si="353"/>
        <v>42445.431469907409</v>
      </c>
      <c r="T3771" s="13">
        <f t="shared" si="354"/>
        <v>42475.431469907409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9"/>
        <v>1</v>
      </c>
      <c r="P3772" s="4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53"/>
        <v>42138.764004629636</v>
      </c>
      <c r="T3772" s="13">
        <f t="shared" si="354"/>
        <v>42168.764004629636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9"/>
        <v>1.46</v>
      </c>
      <c r="P3773" s="4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3">
        <f t="shared" si="353"/>
        <v>42493.690416666672</v>
      </c>
      <c r="T3773" s="13">
        <f t="shared" si="354"/>
        <v>42507.833333333336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9"/>
        <v>1.1020000000000001</v>
      </c>
      <c r="P3774" s="4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3">
        <f t="shared" si="353"/>
        <v>42682.450300925928</v>
      </c>
      <c r="T3774" s="13">
        <f t="shared" si="354"/>
        <v>42703.083333333336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9"/>
        <v>1.0820000000000001</v>
      </c>
      <c r="P3775" s="4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3">
        <f t="shared" si="353"/>
        <v>42655.838506944441</v>
      </c>
      <c r="T3775" s="13">
        <f t="shared" si="354"/>
        <v>42688.922222222223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9"/>
        <v>1</v>
      </c>
      <c r="P3776" s="4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53"/>
        <v>42087.625636574077</v>
      </c>
      <c r="T3776" s="13">
        <f t="shared" si="354"/>
        <v>42103.625636574077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9"/>
        <v>1.0024999999999999</v>
      </c>
      <c r="P3777" s="4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3">
        <f t="shared" si="353"/>
        <v>42075.775960648149</v>
      </c>
      <c r="T3777" s="13">
        <f t="shared" si="354"/>
        <v>42103.000000000007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9"/>
        <v>1.0671250000000001</v>
      </c>
      <c r="P3778" s="4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3">
        <f t="shared" si="353"/>
        <v>41814.20113425926</v>
      </c>
      <c r="T3778" s="13">
        <f t="shared" si="354"/>
        <v>41851.875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5">E3779/D3779</f>
        <v>1.4319999999999999</v>
      </c>
      <c r="P3779" s="4">
        <f t="shared" ref="P3779:P3842" si="356">IF(L3779=0, "0", E3779/L3779)</f>
        <v>48.542372881355931</v>
      </c>
      <c r="Q3779" t="str">
        <f t="shared" ref="Q3779:Q3842" si="357">LEFT(N3779, FIND("/", N3779)-1)</f>
        <v>theater</v>
      </c>
      <c r="R3779" t="str">
        <f t="shared" ref="R3779:R3842" si="358">RIGHT(N3779, LEN(N3779)-FIND("/", N3779))</f>
        <v>musical</v>
      </c>
      <c r="S3779" s="13">
        <f t="shared" ref="S3779:S3842" si="359">(((J3779/60)/60)/24)+DATE(1970,1,1)+(-4/24)</f>
        <v>41886.944687500007</v>
      </c>
      <c r="T3779" s="13">
        <f t="shared" ref="T3779:T3842" si="360">(((I3779/60)/60)/24)+DATE(1970,1,1)+(-4/24)</f>
        <v>41909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5"/>
        <v>1.0504166666666668</v>
      </c>
      <c r="P3780" s="4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3">
        <f t="shared" si="359"/>
        <v>41989.652546296296</v>
      </c>
      <c r="T3780" s="13">
        <f t="shared" si="360"/>
        <v>42049.652546296296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5"/>
        <v>1.0398000000000001</v>
      </c>
      <c r="P3781" s="4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3">
        <f t="shared" si="359"/>
        <v>42425.568749999999</v>
      </c>
      <c r="T3781" s="13">
        <f t="shared" si="360"/>
        <v>42455.527083333342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5"/>
        <v>1.2</v>
      </c>
      <c r="P3782" s="4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9"/>
        <v>42166.053067129636</v>
      </c>
      <c r="T3782" s="13">
        <f t="shared" si="360"/>
        <v>42198.67083333333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5"/>
        <v>1.0966666666666667</v>
      </c>
      <c r="P3783" s="4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3">
        <f t="shared" si="359"/>
        <v>41865.716261574074</v>
      </c>
      <c r="T3783" s="13">
        <f t="shared" si="360"/>
        <v>41890.716261574074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5"/>
        <v>1.0175000000000001</v>
      </c>
      <c r="P3784" s="4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3">
        <f t="shared" si="359"/>
        <v>42546.695567129638</v>
      </c>
      <c r="T3784" s="13">
        <f t="shared" si="360"/>
        <v>42575.791666666664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5"/>
        <v>1.2891666666666666</v>
      </c>
      <c r="P3785" s="4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3">
        <f t="shared" si="359"/>
        <v>42419.973611111112</v>
      </c>
      <c r="T3785" s="13">
        <f t="shared" si="360"/>
        <v>42444.500000000007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5"/>
        <v>1.1499999999999999</v>
      </c>
      <c r="P3786" s="4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9"/>
        <v>42531.814027777778</v>
      </c>
      <c r="T3786" s="13">
        <f t="shared" si="360"/>
        <v>42561.814027777778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5"/>
        <v>1.5075000000000001</v>
      </c>
      <c r="P3787" s="4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3">
        <f t="shared" si="359"/>
        <v>42548.471863425926</v>
      </c>
      <c r="T3787" s="13">
        <f t="shared" si="360"/>
        <v>42584.252083333333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5"/>
        <v>1.1096666666666666</v>
      </c>
      <c r="P3788" s="4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3">
        <f t="shared" si="359"/>
        <v>42486.871238425927</v>
      </c>
      <c r="T3788" s="13">
        <f t="shared" si="360"/>
        <v>42516.871238425927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5"/>
        <v>1.0028571428571429</v>
      </c>
      <c r="P3789" s="4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3">
        <f t="shared" si="359"/>
        <v>42167.368125000001</v>
      </c>
      <c r="T3789" s="13">
        <f t="shared" si="360"/>
        <v>42195.999305555561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5"/>
        <v>6.6666666666666671E-3</v>
      </c>
      <c r="P3790" s="4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9"/>
        <v>42333.529155092598</v>
      </c>
      <c r="T3790" s="13">
        <f t="shared" si="360"/>
        <v>42361.512500000004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5"/>
        <v>3.267605633802817E-2</v>
      </c>
      <c r="P3791" s="4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9"/>
        <v>42138.632152777784</v>
      </c>
      <c r="T3791" s="13">
        <f t="shared" si="360"/>
        <v>42170.632152777784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5"/>
        <v>0</v>
      </c>
      <c r="P3792" s="4" t="str">
        <f t="shared" si="356"/>
        <v>0</v>
      </c>
      <c r="Q3792" t="str">
        <f t="shared" si="357"/>
        <v>theater</v>
      </c>
      <c r="R3792" t="str">
        <f t="shared" si="358"/>
        <v>musical</v>
      </c>
      <c r="S3792" s="13">
        <f t="shared" si="359"/>
        <v>42666.500266203708</v>
      </c>
      <c r="T3792" s="13">
        <f t="shared" si="360"/>
        <v>42696.541932870372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5"/>
        <v>0</v>
      </c>
      <c r="P3793" s="4" t="str">
        <f t="shared" si="356"/>
        <v>0</v>
      </c>
      <c r="Q3793" t="str">
        <f t="shared" si="357"/>
        <v>theater</v>
      </c>
      <c r="R3793" t="str">
        <f t="shared" si="358"/>
        <v>musical</v>
      </c>
      <c r="S3793" s="13">
        <f t="shared" si="359"/>
        <v>41766.525370370371</v>
      </c>
      <c r="T3793" s="13">
        <f t="shared" si="360"/>
        <v>41826.525370370371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5"/>
        <v>2.8E-3</v>
      </c>
      <c r="P3794" s="4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3">
        <f t="shared" si="359"/>
        <v>42170.280347222222</v>
      </c>
      <c r="T3794" s="13">
        <f t="shared" si="360"/>
        <v>42200.280347222222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5"/>
        <v>0.59657142857142853</v>
      </c>
      <c r="P3795" s="4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9"/>
        <v>41968.772326388891</v>
      </c>
      <c r="T3795" s="13">
        <f t="shared" si="360"/>
        <v>41989.772326388891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5"/>
        <v>0.01</v>
      </c>
      <c r="P3796" s="4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9"/>
        <v>42132.413819444446</v>
      </c>
      <c r="T3796" s="13">
        <f t="shared" si="360"/>
        <v>42162.413819444446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5"/>
        <v>1.6666666666666666E-2</v>
      </c>
      <c r="P3797" s="4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9"/>
        <v>42201.269560185188</v>
      </c>
      <c r="T3797" s="13">
        <f t="shared" si="360"/>
        <v>42244.770833333336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5"/>
        <v>4.4444444444444447E-5</v>
      </c>
      <c r="P3798" s="4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9"/>
        <v>42688.862916666672</v>
      </c>
      <c r="T3798" s="13">
        <f t="shared" si="360"/>
        <v>42748.862916666672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5"/>
        <v>0.89666666666666661</v>
      </c>
      <c r="P3799" s="4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3">
        <f t="shared" si="359"/>
        <v>42084.714872685188</v>
      </c>
      <c r="T3799" s="13">
        <f t="shared" si="360"/>
        <v>42114.714872685188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5"/>
        <v>1.4642857142857143E-2</v>
      </c>
      <c r="P3800" s="4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9"/>
        <v>41831.556111111116</v>
      </c>
      <c r="T3800" s="13">
        <f t="shared" si="360"/>
        <v>41861.556111111116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5"/>
        <v>4.02E-2</v>
      </c>
      <c r="P3801" s="4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3">
        <f t="shared" si="359"/>
        <v>42410.764386574076</v>
      </c>
      <c r="T3801" s="13">
        <f t="shared" si="360"/>
        <v>42440.764386574076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5"/>
        <v>4.0045454545454544E-2</v>
      </c>
      <c r="P3802" s="4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3">
        <f t="shared" si="359"/>
        <v>41982.570405092592</v>
      </c>
      <c r="T3802" s="13">
        <f t="shared" si="360"/>
        <v>42015.040972222225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5"/>
        <v>8.5199999999999998E-2</v>
      </c>
      <c r="P3803" s="4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3">
        <f t="shared" si="359"/>
        <v>41975.509444444448</v>
      </c>
      <c r="T3803" s="13">
        <f t="shared" si="360"/>
        <v>42006.509444444448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5"/>
        <v>0</v>
      </c>
      <c r="P3804" s="4" t="str">
        <f t="shared" si="356"/>
        <v>0</v>
      </c>
      <c r="Q3804" t="str">
        <f t="shared" si="357"/>
        <v>theater</v>
      </c>
      <c r="R3804" t="str">
        <f t="shared" si="358"/>
        <v>musical</v>
      </c>
      <c r="S3804" s="13">
        <f t="shared" si="359"/>
        <v>42268.959560185183</v>
      </c>
      <c r="T3804" s="13">
        <f t="shared" si="360"/>
        <v>42298.959560185183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5"/>
        <v>0.19650000000000001</v>
      </c>
      <c r="P3805" s="4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3">
        <f t="shared" si="359"/>
        <v>42403.805185185185</v>
      </c>
      <c r="T3805" s="13">
        <f t="shared" si="360"/>
        <v>42433.805185185185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5"/>
        <v>0</v>
      </c>
      <c r="P3806" s="4" t="str">
        <f t="shared" si="356"/>
        <v>0</v>
      </c>
      <c r="Q3806" t="str">
        <f t="shared" si="357"/>
        <v>theater</v>
      </c>
      <c r="R3806" t="str">
        <f t="shared" si="358"/>
        <v>musical</v>
      </c>
      <c r="S3806" s="13">
        <f t="shared" si="359"/>
        <v>42526.842870370376</v>
      </c>
      <c r="T3806" s="13">
        <f t="shared" si="360"/>
        <v>42582.125000000007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5"/>
        <v>2.0000000000000002E-5</v>
      </c>
      <c r="P3807" s="4">
        <f t="shared" si="356"/>
        <v>1.5</v>
      </c>
      <c r="Q3807" t="str">
        <f t="shared" si="357"/>
        <v>theater</v>
      </c>
      <c r="R3807" t="str">
        <f t="shared" si="358"/>
        <v>musical</v>
      </c>
      <c r="S3807" s="13">
        <f t="shared" si="359"/>
        <v>41849.720370370371</v>
      </c>
      <c r="T3807" s="13">
        <f t="shared" si="360"/>
        <v>41909.720370370371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5"/>
        <v>6.6666666666666664E-4</v>
      </c>
      <c r="P3808" s="4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9"/>
        <v>41799.092372685183</v>
      </c>
      <c r="T3808" s="13">
        <f t="shared" si="360"/>
        <v>41819.092372685183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5"/>
        <v>0.30333333333333334</v>
      </c>
      <c r="P3809" s="4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3">
        <f t="shared" si="359"/>
        <v>42090.742349537039</v>
      </c>
      <c r="T3809" s="13">
        <f t="shared" si="360"/>
        <v>42097.742349537039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5"/>
        <v>1</v>
      </c>
      <c r="P3810" s="4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3">
        <f t="shared" si="359"/>
        <v>42059.287256944452</v>
      </c>
      <c r="T3810" s="13">
        <f t="shared" si="360"/>
        <v>42119.24559027778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5"/>
        <v>1.0125</v>
      </c>
      <c r="P3811" s="4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3">
        <f t="shared" si="359"/>
        <v>41800.360034722224</v>
      </c>
      <c r="T3811" s="13">
        <f t="shared" si="360"/>
        <v>41850.791666666672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5"/>
        <v>1.2173333333333334</v>
      </c>
      <c r="P3812" s="4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3">
        <f t="shared" si="359"/>
        <v>42054.682384259264</v>
      </c>
      <c r="T3812" s="13">
        <f t="shared" si="360"/>
        <v>42084.640717592592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5"/>
        <v>3.3</v>
      </c>
      <c r="P3813" s="4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3">
        <f t="shared" si="359"/>
        <v>42487.460335648146</v>
      </c>
      <c r="T3813" s="13">
        <f t="shared" si="360"/>
        <v>42521.291666666664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5"/>
        <v>1.0954999999999999</v>
      </c>
      <c r="P3814" s="4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3">
        <f t="shared" si="359"/>
        <v>42109.584583333337</v>
      </c>
      <c r="T3814" s="13">
        <f t="shared" si="360"/>
        <v>42155.999305555561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5"/>
        <v>1.0095190476190474</v>
      </c>
      <c r="P3815" s="4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3">
        <f t="shared" si="359"/>
        <v>42497.109039351853</v>
      </c>
      <c r="T3815" s="13">
        <f t="shared" si="360"/>
        <v>42535.738194444442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5"/>
        <v>1.4013333333333333</v>
      </c>
      <c r="P3816" s="4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3">
        <f t="shared" si="359"/>
        <v>42058.737407407411</v>
      </c>
      <c r="T3816" s="13">
        <f t="shared" si="360"/>
        <v>42094.999305555561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5"/>
        <v>1.0000100000000001</v>
      </c>
      <c r="P3817" s="4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3">
        <f t="shared" si="359"/>
        <v>42207.093252314815</v>
      </c>
      <c r="T3817" s="13">
        <f t="shared" si="360"/>
        <v>42236.791666666664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5"/>
        <v>1.19238</v>
      </c>
      <c r="P3818" s="4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3">
        <f t="shared" si="359"/>
        <v>41807.523414351854</v>
      </c>
      <c r="T3818" s="13">
        <f t="shared" si="360"/>
        <v>41837.523414351854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5"/>
        <v>1.0725</v>
      </c>
      <c r="P3819" s="4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3">
        <f t="shared" si="359"/>
        <v>42284.530277777776</v>
      </c>
      <c r="T3819" s="13">
        <f t="shared" si="360"/>
        <v>42300.999305555561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5"/>
        <v>2.2799999999999998</v>
      </c>
      <c r="P3820" s="4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9"/>
        <v>42045.675717592596</v>
      </c>
      <c r="T3820" s="13">
        <f t="shared" si="360"/>
        <v>42075.634050925924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5"/>
        <v>1.0640000000000001</v>
      </c>
      <c r="P3821" s="4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3">
        <f t="shared" si="359"/>
        <v>42184.042870370373</v>
      </c>
      <c r="T3821" s="13">
        <f t="shared" si="360"/>
        <v>42202.709722222229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5"/>
        <v>1.4333333333333333</v>
      </c>
      <c r="P3822" s="4">
        <f t="shared" si="356"/>
        <v>21.5</v>
      </c>
      <c r="Q3822" t="str">
        <f t="shared" si="357"/>
        <v>theater</v>
      </c>
      <c r="R3822" t="str">
        <f t="shared" si="358"/>
        <v>plays</v>
      </c>
      <c r="S3822" s="13">
        <f t="shared" si="359"/>
        <v>42160.48515046297</v>
      </c>
      <c r="T3822" s="13">
        <f t="shared" si="360"/>
        <v>42190.48515046297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5"/>
        <v>1.0454285714285714</v>
      </c>
      <c r="P3823" s="4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3">
        <f t="shared" si="359"/>
        <v>42341.013969907413</v>
      </c>
      <c r="T3823" s="13">
        <f t="shared" si="360"/>
        <v>42373.013969907413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5"/>
        <v>1.1002000000000001</v>
      </c>
      <c r="P3824" s="4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3">
        <f t="shared" si="359"/>
        <v>42329.671493055554</v>
      </c>
      <c r="T3824" s="13">
        <f t="shared" si="360"/>
        <v>42388.790972222225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5"/>
        <v>1.06</v>
      </c>
      <c r="P3825" s="4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3">
        <f t="shared" si="359"/>
        <v>42170.743564814817</v>
      </c>
      <c r="T3825" s="13">
        <f t="shared" si="360"/>
        <v>42204.999305555561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5"/>
        <v>1.08</v>
      </c>
      <c r="P3826" s="4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3">
        <f t="shared" si="359"/>
        <v>42571.45952546296</v>
      </c>
      <c r="T3826" s="13">
        <f t="shared" si="360"/>
        <v>42583.40347222222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5"/>
        <v>1.0542</v>
      </c>
      <c r="P3827" s="4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3">
        <f t="shared" si="359"/>
        <v>42150.90293981482</v>
      </c>
      <c r="T3827" s="13">
        <f t="shared" si="360"/>
        <v>42171.90293981482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5"/>
        <v>1.1916666666666667</v>
      </c>
      <c r="P3828" s="4">
        <f t="shared" si="356"/>
        <v>27.5</v>
      </c>
      <c r="Q3828" t="str">
        <f t="shared" si="357"/>
        <v>theater</v>
      </c>
      <c r="R3828" t="str">
        <f t="shared" si="358"/>
        <v>plays</v>
      </c>
      <c r="S3828" s="13">
        <f t="shared" si="359"/>
        <v>42101.256874999999</v>
      </c>
      <c r="T3828" s="13">
        <f t="shared" si="360"/>
        <v>42131.256874999999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5"/>
        <v>1.5266666666666666</v>
      </c>
      <c r="P3829" s="4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3">
        <f t="shared" si="359"/>
        <v>42034.76158564815</v>
      </c>
      <c r="T3829" s="13">
        <f t="shared" si="360"/>
        <v>42089.833333333336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5"/>
        <v>1</v>
      </c>
      <c r="P3830" s="4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3">
        <f t="shared" si="359"/>
        <v>41944.360960648155</v>
      </c>
      <c r="T3830" s="13">
        <f t="shared" si="360"/>
        <v>42004.402627314819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5"/>
        <v>1.002</v>
      </c>
      <c r="P3831" s="4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3">
        <f t="shared" si="359"/>
        <v>42593.698738425934</v>
      </c>
      <c r="T3831" s="13">
        <f t="shared" si="360"/>
        <v>42613.698738425934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5"/>
        <v>2.25</v>
      </c>
      <c r="P3832" s="4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9"/>
        <v>42503.574201388888</v>
      </c>
      <c r="T3832" s="13">
        <f t="shared" si="360"/>
        <v>42517.574201388888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5"/>
        <v>1.0602199999999999</v>
      </c>
      <c r="P3833" s="4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3">
        <f t="shared" si="359"/>
        <v>41927.682233796302</v>
      </c>
      <c r="T3833" s="13">
        <f t="shared" si="360"/>
        <v>41948.723900462966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5"/>
        <v>1.0466666666666666</v>
      </c>
      <c r="P3834" s="4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3">
        <f t="shared" si="359"/>
        <v>42374.948321759257</v>
      </c>
      <c r="T3834" s="13">
        <f t="shared" si="360"/>
        <v>42419.948321759257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5"/>
        <v>1.1666666666666667</v>
      </c>
      <c r="P3835" s="4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9"/>
        <v>41963.705694444441</v>
      </c>
      <c r="T3835" s="13">
        <f t="shared" si="360"/>
        <v>41974.631249999999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5"/>
        <v>1.0903333333333334</v>
      </c>
      <c r="P3836" s="4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3">
        <f t="shared" si="359"/>
        <v>42143.278553240743</v>
      </c>
      <c r="T3836" s="13">
        <f t="shared" si="360"/>
        <v>42173.278553240743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5"/>
        <v>1.6</v>
      </c>
      <c r="P3837" s="4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9"/>
        <v>42460.775555555556</v>
      </c>
      <c r="T3837" s="13">
        <f t="shared" si="360"/>
        <v>42481.775555555556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5"/>
        <v>1.125</v>
      </c>
      <c r="P3838" s="4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3">
        <f t="shared" si="359"/>
        <v>42553.75986111111</v>
      </c>
      <c r="T3838" s="13">
        <f t="shared" si="360"/>
        <v>42585.006249999999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5"/>
        <v>1.0209999999999999</v>
      </c>
      <c r="P3839" s="4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3">
        <f t="shared" si="359"/>
        <v>42152.599050925928</v>
      </c>
      <c r="T3839" s="13">
        <f t="shared" si="360"/>
        <v>42188.599050925928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5"/>
        <v>1.00824</v>
      </c>
      <c r="P3840" s="4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3">
        <f t="shared" si="359"/>
        <v>42116.544085648151</v>
      </c>
      <c r="T3840" s="13">
        <f t="shared" si="360"/>
        <v>42146.544085648151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5"/>
        <v>1.0125</v>
      </c>
      <c r="P3841" s="4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3">
        <f t="shared" si="359"/>
        <v>42154.975972222222</v>
      </c>
      <c r="T3841" s="13">
        <f t="shared" si="360"/>
        <v>42214.975972222222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5"/>
        <v>65</v>
      </c>
      <c r="P3842" s="4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3">
        <f t="shared" si="359"/>
        <v>42432.535057870373</v>
      </c>
      <c r="T3842" s="13">
        <f t="shared" si="360"/>
        <v>42457.493391203701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1">E3843/D3843</f>
        <v>8.72E-2</v>
      </c>
      <c r="P3843" s="4">
        <f t="shared" ref="P3843:P3906" si="362">IF(L3843=0, "0", E3843/L3843)</f>
        <v>25.647058823529413</v>
      </c>
      <c r="Q3843" t="str">
        <f t="shared" ref="Q3843:Q3906" si="363">LEFT(N3843, FIND("/", N3843)-1)</f>
        <v>theater</v>
      </c>
      <c r="R3843" t="str">
        <f t="shared" ref="R3843:R3906" si="364">RIGHT(N3843, LEN(N3843)-FIND("/", N3843))</f>
        <v>plays</v>
      </c>
      <c r="S3843" s="13">
        <f t="shared" ref="S3843:S3906" si="365">(((J3843/60)/60)/24)+DATE(1970,1,1)+(-4/24)</f>
        <v>41780.619062500002</v>
      </c>
      <c r="T3843" s="13">
        <f t="shared" ref="T3843:T3906" si="366">(((I3843/60)/60)/24)+DATE(1970,1,1)+(-4/24)</f>
        <v>41840.619062500002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1"/>
        <v>0.21940000000000001</v>
      </c>
      <c r="P3844" s="4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3">
        <f t="shared" si="365"/>
        <v>41740.326990740745</v>
      </c>
      <c r="T3844" s="13">
        <f t="shared" si="366"/>
        <v>41770.326990740745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1"/>
        <v>0.21299999999999999</v>
      </c>
      <c r="P3845" s="4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3">
        <f t="shared" si="365"/>
        <v>41765.905833333338</v>
      </c>
      <c r="T3845" s="13">
        <f t="shared" si="366"/>
        <v>41790.905833333338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1"/>
        <v>0.41489795918367345</v>
      </c>
      <c r="P3846" s="4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3">
        <f t="shared" si="365"/>
        <v>41766.450625000005</v>
      </c>
      <c r="T3846" s="13">
        <f t="shared" si="366"/>
        <v>41793.124305555561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1"/>
        <v>2.1049999999999999E-2</v>
      </c>
      <c r="P3847" s="4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3">
        <f t="shared" si="365"/>
        <v>42248.460347222222</v>
      </c>
      <c r="T3847" s="13">
        <f t="shared" si="366"/>
        <v>42278.460347222222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1"/>
        <v>2.7E-2</v>
      </c>
      <c r="P3848" s="4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3">
        <f t="shared" si="365"/>
        <v>41885.054884259262</v>
      </c>
      <c r="T3848" s="13">
        <f t="shared" si="366"/>
        <v>41916.124305555561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1"/>
        <v>0.16161904761904761</v>
      </c>
      <c r="P3849" s="4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3">
        <f t="shared" si="365"/>
        <v>42159.057766203703</v>
      </c>
      <c r="T3849" s="13">
        <f t="shared" si="366"/>
        <v>42204.057766203703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1"/>
        <v>0.16376923076923078</v>
      </c>
      <c r="P3850" s="4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3">
        <f t="shared" si="365"/>
        <v>42265.650335648148</v>
      </c>
      <c r="T3850" s="13">
        <f t="shared" si="366"/>
        <v>42295.650335648148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1"/>
        <v>7.0433333333333334E-2</v>
      </c>
      <c r="P3851" s="4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3">
        <f t="shared" si="365"/>
        <v>42136.60050925926</v>
      </c>
      <c r="T3851" s="13">
        <f t="shared" si="366"/>
        <v>42166.60050925926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1"/>
        <v>3.7999999999999999E-2</v>
      </c>
      <c r="P3852" s="4">
        <f t="shared" si="362"/>
        <v>9.5</v>
      </c>
      <c r="Q3852" t="str">
        <f t="shared" si="363"/>
        <v>theater</v>
      </c>
      <c r="R3852" t="str">
        <f t="shared" si="364"/>
        <v>plays</v>
      </c>
      <c r="S3852" s="13">
        <f t="shared" si="365"/>
        <v>41974.957673611112</v>
      </c>
      <c r="T3852" s="13">
        <f t="shared" si="366"/>
        <v>42004.957673611112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1"/>
        <v>0.34079999999999999</v>
      </c>
      <c r="P3853" s="4">
        <f t="shared" si="362"/>
        <v>35.5</v>
      </c>
      <c r="Q3853" t="str">
        <f t="shared" si="363"/>
        <v>theater</v>
      </c>
      <c r="R3853" t="str">
        <f t="shared" si="364"/>
        <v>plays</v>
      </c>
      <c r="S3853" s="13">
        <f t="shared" si="365"/>
        <v>42172.272905092592</v>
      </c>
      <c r="T3853" s="13">
        <f t="shared" si="366"/>
        <v>42202.272905092592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1"/>
        <v>2E-3</v>
      </c>
      <c r="P3854" s="4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5"/>
        <v>42065.024027777785</v>
      </c>
      <c r="T3854" s="13">
        <f t="shared" si="366"/>
        <v>42089.982361111113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1"/>
        <v>2.5999999999999998E-4</v>
      </c>
      <c r="P3855" s="4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5"/>
        <v>41848.673356481486</v>
      </c>
      <c r="T3855" s="13">
        <f t="shared" si="366"/>
        <v>41883.673356481486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1"/>
        <v>0.16254545454545455</v>
      </c>
      <c r="P3856" s="4">
        <f t="shared" si="362"/>
        <v>89.4</v>
      </c>
      <c r="Q3856" t="str">
        <f t="shared" si="363"/>
        <v>theater</v>
      </c>
      <c r="R3856" t="str">
        <f t="shared" si="364"/>
        <v>plays</v>
      </c>
      <c r="S3856" s="13">
        <f t="shared" si="365"/>
        <v>42103.718263888892</v>
      </c>
      <c r="T3856" s="13">
        <f t="shared" si="366"/>
        <v>42133.718263888892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1"/>
        <v>2.5000000000000001E-2</v>
      </c>
      <c r="P3857" s="4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5"/>
        <v>42059.804062500007</v>
      </c>
      <c r="T3857" s="13">
        <f t="shared" si="366"/>
        <v>42089.762395833335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1"/>
        <v>2.0000000000000001E-4</v>
      </c>
      <c r="P3858" s="4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5"/>
        <v>42041.576423611114</v>
      </c>
      <c r="T3858" s="13">
        <f t="shared" si="366"/>
        <v>42071.534756944449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1"/>
        <v>5.1999999999999998E-2</v>
      </c>
      <c r="P3859" s="4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5"/>
        <v>41829.570486111115</v>
      </c>
      <c r="T3859" s="13">
        <f t="shared" si="366"/>
        <v>41852.550000000003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1"/>
        <v>0.02</v>
      </c>
      <c r="P3860" s="4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5"/>
        <v>42128.264398148152</v>
      </c>
      <c r="T3860" s="13">
        <f t="shared" si="366"/>
        <v>42146.708333333336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1"/>
        <v>4.0000000000000002E-4</v>
      </c>
      <c r="P3861" s="4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5"/>
        <v>41789.726932870377</v>
      </c>
      <c r="T3861" s="13">
        <f t="shared" si="366"/>
        <v>41815.708333333336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1"/>
        <v>0.17666666666666667</v>
      </c>
      <c r="P3862" s="4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3">
        <f t="shared" si="365"/>
        <v>41833.494328703702</v>
      </c>
      <c r="T3862" s="13">
        <f t="shared" si="366"/>
        <v>41863.494328703702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1"/>
        <v>0.05</v>
      </c>
      <c r="P3863" s="4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5"/>
        <v>41914.423344907409</v>
      </c>
      <c r="T3863" s="13">
        <f t="shared" si="366"/>
        <v>41955.740972222229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1"/>
        <v>1.3333333333333334E-4</v>
      </c>
      <c r="P3864" s="4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5"/>
        <v>42611.094398148147</v>
      </c>
      <c r="T3864" s="13">
        <f t="shared" si="366"/>
        <v>42625.540972222225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1"/>
        <v>0</v>
      </c>
      <c r="P3865" s="4" t="str">
        <f t="shared" si="362"/>
        <v>0</v>
      </c>
      <c r="Q3865" t="str">
        <f t="shared" si="363"/>
        <v>theater</v>
      </c>
      <c r="R3865" t="str">
        <f t="shared" si="364"/>
        <v>plays</v>
      </c>
      <c r="S3865" s="13">
        <f t="shared" si="365"/>
        <v>42253.466493055559</v>
      </c>
      <c r="T3865" s="13">
        <f t="shared" si="366"/>
        <v>42313.508159722223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1"/>
        <v>1.2E-2</v>
      </c>
      <c r="P3866" s="4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5"/>
        <v>42295.725162037044</v>
      </c>
      <c r="T3866" s="13">
        <f t="shared" si="366"/>
        <v>42325.766828703701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1"/>
        <v>0.26937422295897223</v>
      </c>
      <c r="P3867" s="4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3">
        <f t="shared" si="365"/>
        <v>41841.484930555562</v>
      </c>
      <c r="T3867" s="13">
        <f t="shared" si="366"/>
        <v>41881.0625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1"/>
        <v>5.4999999999999997E-3</v>
      </c>
      <c r="P3868" s="4">
        <f t="shared" si="362"/>
        <v>5.5</v>
      </c>
      <c r="Q3868" t="str">
        <f t="shared" si="363"/>
        <v>theater</v>
      </c>
      <c r="R3868" t="str">
        <f t="shared" si="364"/>
        <v>plays</v>
      </c>
      <c r="S3868" s="13">
        <f t="shared" si="365"/>
        <v>42402.780335648153</v>
      </c>
      <c r="T3868" s="13">
        <f t="shared" si="366"/>
        <v>42451.978472222225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1"/>
        <v>0.1255</v>
      </c>
      <c r="P3869" s="4">
        <f t="shared" si="362"/>
        <v>50.2</v>
      </c>
      <c r="Q3869" t="str">
        <f t="shared" si="363"/>
        <v>theater</v>
      </c>
      <c r="R3869" t="str">
        <f t="shared" si="364"/>
        <v>plays</v>
      </c>
      <c r="S3869" s="13">
        <f t="shared" si="365"/>
        <v>42509.647442129637</v>
      </c>
      <c r="T3869" s="13">
        <f t="shared" si="366"/>
        <v>42539.647442129637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1"/>
        <v>2E-3</v>
      </c>
      <c r="P3870" s="4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5"/>
        <v>41865.493113425924</v>
      </c>
      <c r="T3870" s="13">
        <f t="shared" si="366"/>
        <v>41890.493113425924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1"/>
        <v>3.44748684310884E-2</v>
      </c>
      <c r="P3871" s="4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3">
        <f t="shared" si="365"/>
        <v>42047.55777777778</v>
      </c>
      <c r="T3871" s="13">
        <f t="shared" si="366"/>
        <v>42076.96597222222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1"/>
        <v>0.15</v>
      </c>
      <c r="P3872" s="4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5"/>
        <v>41793.005532407406</v>
      </c>
      <c r="T3872" s="13">
        <f t="shared" si="366"/>
        <v>41823.005532407406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1"/>
        <v>2.6666666666666668E-2</v>
      </c>
      <c r="P3873" s="4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3">
        <f t="shared" si="365"/>
        <v>42763.614004629628</v>
      </c>
      <c r="T3873" s="13">
        <f t="shared" si="366"/>
        <v>42823.572337962971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1"/>
        <v>0</v>
      </c>
      <c r="P3874" s="4" t="str">
        <f t="shared" si="362"/>
        <v>0</v>
      </c>
      <c r="Q3874" t="str">
        <f t="shared" si="363"/>
        <v>theater</v>
      </c>
      <c r="R3874" t="str">
        <f t="shared" si="364"/>
        <v>musical</v>
      </c>
      <c r="S3874" s="13">
        <f t="shared" si="365"/>
        <v>42179.979120370372</v>
      </c>
      <c r="T3874" s="13">
        <f t="shared" si="366"/>
        <v>42229.979120370372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1"/>
        <v>0</v>
      </c>
      <c r="P3875" s="4" t="str">
        <f t="shared" si="362"/>
        <v>0</v>
      </c>
      <c r="Q3875" t="str">
        <f t="shared" si="363"/>
        <v>theater</v>
      </c>
      <c r="R3875" t="str">
        <f t="shared" si="364"/>
        <v>musical</v>
      </c>
      <c r="S3875" s="13">
        <f t="shared" si="365"/>
        <v>42255.529340277782</v>
      </c>
      <c r="T3875" s="13">
        <f t="shared" si="366"/>
        <v>42285.529340277782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1"/>
        <v>0</v>
      </c>
      <c r="P3876" s="4" t="str">
        <f t="shared" si="362"/>
        <v>0</v>
      </c>
      <c r="Q3876" t="str">
        <f t="shared" si="363"/>
        <v>theater</v>
      </c>
      <c r="R3876" t="str">
        <f t="shared" si="364"/>
        <v>musical</v>
      </c>
      <c r="S3876" s="13">
        <f t="shared" si="365"/>
        <v>42006.849791666667</v>
      </c>
      <c r="T3876" s="13">
        <f t="shared" si="366"/>
        <v>42027.875000000007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1"/>
        <v>0</v>
      </c>
      <c r="P3877" s="4" t="str">
        <f t="shared" si="362"/>
        <v>0</v>
      </c>
      <c r="Q3877" t="str">
        <f t="shared" si="363"/>
        <v>theater</v>
      </c>
      <c r="R3877" t="str">
        <f t="shared" si="364"/>
        <v>musical</v>
      </c>
      <c r="S3877" s="13">
        <f t="shared" si="365"/>
        <v>42615.180150462962</v>
      </c>
      <c r="T3877" s="13">
        <f t="shared" si="366"/>
        <v>42616.250000000007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1"/>
        <v>0.52794871794871789</v>
      </c>
      <c r="P3878" s="4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3">
        <f t="shared" si="365"/>
        <v>42372.457500000004</v>
      </c>
      <c r="T3878" s="13">
        <f t="shared" si="366"/>
        <v>42402.457500000004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1"/>
        <v>4.9639999999999997E-2</v>
      </c>
      <c r="P3879" s="4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3">
        <f t="shared" si="365"/>
        <v>42682.511018518526</v>
      </c>
      <c r="T3879" s="13">
        <f t="shared" si="366"/>
        <v>42712.511018518526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1"/>
        <v>5.5555555555555556E-4</v>
      </c>
      <c r="P3880" s="4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5"/>
        <v>42154.65215277778</v>
      </c>
      <c r="T3880" s="13">
        <f t="shared" si="366"/>
        <v>42184.999305555561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1"/>
        <v>0</v>
      </c>
      <c r="P3881" s="4" t="str">
        <f t="shared" si="362"/>
        <v>0</v>
      </c>
      <c r="Q3881" t="str">
        <f t="shared" si="363"/>
        <v>theater</v>
      </c>
      <c r="R3881" t="str">
        <f t="shared" si="364"/>
        <v>musical</v>
      </c>
      <c r="S3881" s="13">
        <f t="shared" si="365"/>
        <v>41999.694398148153</v>
      </c>
      <c r="T3881" s="13">
        <f t="shared" si="366"/>
        <v>42029.694398148153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1"/>
        <v>0.13066666666666665</v>
      </c>
      <c r="P3882" s="4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3">
        <f t="shared" si="365"/>
        <v>41815.648379629631</v>
      </c>
      <c r="T3882" s="13">
        <f t="shared" si="366"/>
        <v>41850.791666666672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1"/>
        <v>0.05</v>
      </c>
      <c r="P3883" s="4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5"/>
        <v>42755.851840277777</v>
      </c>
      <c r="T3883" s="13">
        <f t="shared" si="366"/>
        <v>42785.851840277777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1"/>
        <v>0</v>
      </c>
      <c r="P3884" s="4" t="str">
        <f t="shared" si="362"/>
        <v>0</v>
      </c>
      <c r="Q3884" t="str">
        <f t="shared" si="363"/>
        <v>theater</v>
      </c>
      <c r="R3884" t="str">
        <f t="shared" si="364"/>
        <v>musical</v>
      </c>
      <c r="S3884" s="13">
        <f t="shared" si="365"/>
        <v>42373.816782407412</v>
      </c>
      <c r="T3884" s="13">
        <f t="shared" si="366"/>
        <v>42400.793750000004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1"/>
        <v>0</v>
      </c>
      <c r="P3885" s="4" t="str">
        <f t="shared" si="362"/>
        <v>0</v>
      </c>
      <c r="Q3885" t="str">
        <f t="shared" si="363"/>
        <v>theater</v>
      </c>
      <c r="R3885" t="str">
        <f t="shared" si="364"/>
        <v>musical</v>
      </c>
      <c r="S3885" s="13">
        <f t="shared" si="365"/>
        <v>41854.435983796298</v>
      </c>
      <c r="T3885" s="13">
        <f t="shared" si="366"/>
        <v>41884.435983796298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1"/>
        <v>0</v>
      </c>
      <c r="P3886" s="4" t="str">
        <f t="shared" si="362"/>
        <v>0</v>
      </c>
      <c r="Q3886" t="str">
        <f t="shared" si="363"/>
        <v>theater</v>
      </c>
      <c r="R3886" t="str">
        <f t="shared" si="364"/>
        <v>musical</v>
      </c>
      <c r="S3886" s="13">
        <f t="shared" si="365"/>
        <v>42065.624907407408</v>
      </c>
      <c r="T3886" s="13">
        <f t="shared" si="366"/>
        <v>42090.583240740743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1"/>
        <v>0</v>
      </c>
      <c r="P3887" s="4" t="str">
        <f t="shared" si="362"/>
        <v>0</v>
      </c>
      <c r="Q3887" t="str">
        <f t="shared" si="363"/>
        <v>theater</v>
      </c>
      <c r="R3887" t="str">
        <f t="shared" si="364"/>
        <v>musical</v>
      </c>
      <c r="S3887" s="13">
        <f t="shared" si="365"/>
        <v>42469.784618055557</v>
      </c>
      <c r="T3887" s="13">
        <f t="shared" si="366"/>
        <v>42499.784618055557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1"/>
        <v>0</v>
      </c>
      <c r="P3888" s="4" t="str">
        <f t="shared" si="362"/>
        <v>0</v>
      </c>
      <c r="Q3888" t="str">
        <f t="shared" si="363"/>
        <v>theater</v>
      </c>
      <c r="R3888" t="str">
        <f t="shared" si="364"/>
        <v>musical</v>
      </c>
      <c r="S3888" s="13">
        <f t="shared" si="365"/>
        <v>41954.061365740745</v>
      </c>
      <c r="T3888" s="13">
        <f t="shared" si="366"/>
        <v>41984.061365740745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1"/>
        <v>1.7500000000000002E-2</v>
      </c>
      <c r="P3889" s="4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3">
        <f t="shared" si="365"/>
        <v>42079.691307870373</v>
      </c>
      <c r="T3889" s="13">
        <f t="shared" si="366"/>
        <v>42125.750000000007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1"/>
        <v>0.27100000000000002</v>
      </c>
      <c r="P3890" s="4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3">
        <f t="shared" si="365"/>
        <v>42762.379143518519</v>
      </c>
      <c r="T3890" s="13">
        <f t="shared" si="366"/>
        <v>42792.379143518519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1"/>
        <v>1.4749999999999999E-2</v>
      </c>
      <c r="P3891" s="4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3">
        <f t="shared" si="365"/>
        <v>41976.838310185187</v>
      </c>
      <c r="T3891" s="13">
        <f t="shared" si="366"/>
        <v>42008.80972222222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1"/>
        <v>0.16826666666666668</v>
      </c>
      <c r="P3892" s="4">
        <f t="shared" si="362"/>
        <v>315.5</v>
      </c>
      <c r="Q3892" t="str">
        <f t="shared" si="363"/>
        <v>theater</v>
      </c>
      <c r="R3892" t="str">
        <f t="shared" si="364"/>
        <v>plays</v>
      </c>
      <c r="S3892" s="13">
        <f t="shared" si="365"/>
        <v>42171.591944444452</v>
      </c>
      <c r="T3892" s="13">
        <f t="shared" si="366"/>
        <v>42231.591944444452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1"/>
        <v>0.32500000000000001</v>
      </c>
      <c r="P3893" s="4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3">
        <f t="shared" si="365"/>
        <v>42055.965787037036</v>
      </c>
      <c r="T3893" s="13">
        <f t="shared" si="366"/>
        <v>42086.040972222225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1"/>
        <v>0</v>
      </c>
      <c r="P3894" s="4" t="str">
        <f t="shared" si="362"/>
        <v>0</v>
      </c>
      <c r="Q3894" t="str">
        <f t="shared" si="363"/>
        <v>theater</v>
      </c>
      <c r="R3894" t="str">
        <f t="shared" si="364"/>
        <v>plays</v>
      </c>
      <c r="S3894" s="13">
        <f t="shared" si="365"/>
        <v>41867.485613425932</v>
      </c>
      <c r="T3894" s="13">
        <f t="shared" si="366"/>
        <v>41875.125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1"/>
        <v>0.2155</v>
      </c>
      <c r="P3895" s="4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3">
        <f t="shared" si="365"/>
        <v>41779.491203703707</v>
      </c>
      <c r="T3895" s="13">
        <f t="shared" si="366"/>
        <v>41821.083333333336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1"/>
        <v>3.4666666666666665E-2</v>
      </c>
      <c r="P3896" s="4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3">
        <f t="shared" si="365"/>
        <v>42679.791805555556</v>
      </c>
      <c r="T3896" s="13">
        <f t="shared" si="366"/>
        <v>42710.040972222225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1"/>
        <v>0.05</v>
      </c>
      <c r="P3897" s="4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5"/>
        <v>42032.083541666674</v>
      </c>
      <c r="T3897" s="13">
        <f t="shared" si="366"/>
        <v>42063.083541666674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1"/>
        <v>0.10625</v>
      </c>
      <c r="P3898" s="4">
        <f t="shared" si="362"/>
        <v>42.5</v>
      </c>
      <c r="Q3898" t="str">
        <f t="shared" si="363"/>
        <v>theater</v>
      </c>
      <c r="R3898" t="str">
        <f t="shared" si="364"/>
        <v>plays</v>
      </c>
      <c r="S3898" s="13">
        <f t="shared" si="365"/>
        <v>41793.02520833334</v>
      </c>
      <c r="T3898" s="13">
        <f t="shared" si="366"/>
        <v>41807.02520833334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1"/>
        <v>0.17599999999999999</v>
      </c>
      <c r="P3899" s="4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5"/>
        <v>41982.706979166665</v>
      </c>
      <c r="T3899" s="13">
        <f t="shared" si="366"/>
        <v>42012.706979166665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1"/>
        <v>0.3256</v>
      </c>
      <c r="P3900" s="4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3">
        <f t="shared" si="365"/>
        <v>42193.315625000003</v>
      </c>
      <c r="T3900" s="13">
        <f t="shared" si="366"/>
        <v>42233.500000000007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1"/>
        <v>1.2500000000000001E-2</v>
      </c>
      <c r="P3901" s="4">
        <f t="shared" si="362"/>
        <v>62.5</v>
      </c>
      <c r="Q3901" t="str">
        <f t="shared" si="363"/>
        <v>theater</v>
      </c>
      <c r="R3901" t="str">
        <f t="shared" si="364"/>
        <v>plays</v>
      </c>
      <c r="S3901" s="13">
        <f t="shared" si="365"/>
        <v>41843.608344907407</v>
      </c>
      <c r="T3901" s="13">
        <f t="shared" si="366"/>
        <v>41863.608344907407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1"/>
        <v>5.3999999999999999E-2</v>
      </c>
      <c r="P3902" s="4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5"/>
        <v>42135.925821759265</v>
      </c>
      <c r="T3902" s="13">
        <f t="shared" si="366"/>
        <v>42165.925821759265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1"/>
        <v>8.3333333333333332E-3</v>
      </c>
      <c r="P3903" s="4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5"/>
        <v>42317.659710648157</v>
      </c>
      <c r="T3903" s="13">
        <f t="shared" si="366"/>
        <v>42357.659710648157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1"/>
        <v>0.48833333333333334</v>
      </c>
      <c r="P3904" s="4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3">
        <f t="shared" si="365"/>
        <v>42663.301412037043</v>
      </c>
      <c r="T3904" s="13">
        <f t="shared" si="366"/>
        <v>42688.343078703707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1"/>
        <v>0</v>
      </c>
      <c r="P3905" s="4" t="str">
        <f t="shared" si="362"/>
        <v>0</v>
      </c>
      <c r="Q3905" t="str">
        <f t="shared" si="363"/>
        <v>theater</v>
      </c>
      <c r="R3905" t="str">
        <f t="shared" si="364"/>
        <v>plays</v>
      </c>
      <c r="S3905" s="13">
        <f t="shared" si="365"/>
        <v>42185.844502314816</v>
      </c>
      <c r="T3905" s="13">
        <f t="shared" si="366"/>
        <v>42230.651388888895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1"/>
        <v>2.9999999999999997E-4</v>
      </c>
      <c r="P3906" s="4">
        <f t="shared" si="362"/>
        <v>1.5</v>
      </c>
      <c r="Q3906" t="str">
        <f t="shared" si="363"/>
        <v>theater</v>
      </c>
      <c r="R3906" t="str">
        <f t="shared" si="364"/>
        <v>plays</v>
      </c>
      <c r="S3906" s="13">
        <f t="shared" si="365"/>
        <v>42095.062500000007</v>
      </c>
      <c r="T3906" s="13">
        <f t="shared" si="366"/>
        <v>42109.044444444451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7">E3907/D3907</f>
        <v>0.11533333333333333</v>
      </c>
      <c r="P3907" s="4">
        <f t="shared" ref="P3907:P3970" si="368">IF(L3907=0, "0", E3907/L3907)</f>
        <v>24.714285714285715</v>
      </c>
      <c r="Q3907" t="str">
        <f t="shared" ref="Q3907:Q3970" si="369">LEFT(N3907, FIND("/", N3907)-1)</f>
        <v>theater</v>
      </c>
      <c r="R3907" t="str">
        <f t="shared" ref="R3907:R3970" si="370">RIGHT(N3907, LEN(N3907)-FIND("/", N3907))</f>
        <v>plays</v>
      </c>
      <c r="S3907" s="13">
        <f t="shared" ref="S3907:S3970" si="371">(((J3907/60)/60)/24)+DATE(1970,1,1)+(-4/24)</f>
        <v>42124.45721064815</v>
      </c>
      <c r="T3907" s="13">
        <f t="shared" ref="T3907:T3970" si="372">(((I3907/60)/60)/24)+DATE(1970,1,1)+(-4/24)</f>
        <v>42166.791666666664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7"/>
        <v>0.67333333333333334</v>
      </c>
      <c r="P3908" s="4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3">
        <f t="shared" si="371"/>
        <v>42143.751076388893</v>
      </c>
      <c r="T3908" s="13">
        <f t="shared" si="372"/>
        <v>42181.392361111117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7"/>
        <v>0.153</v>
      </c>
      <c r="P3909" s="4">
        <f t="shared" si="368"/>
        <v>38.25</v>
      </c>
      <c r="Q3909" t="str">
        <f t="shared" si="369"/>
        <v>theater</v>
      </c>
      <c r="R3909" t="str">
        <f t="shared" si="370"/>
        <v>plays</v>
      </c>
      <c r="S3909" s="13">
        <f t="shared" si="371"/>
        <v>41906.652847222227</v>
      </c>
      <c r="T3909" s="13">
        <f t="shared" si="372"/>
        <v>41938.672222222223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7"/>
        <v>8.666666666666667E-2</v>
      </c>
      <c r="P3910" s="4">
        <f t="shared" si="368"/>
        <v>16.25</v>
      </c>
      <c r="Q3910" t="str">
        <f t="shared" si="369"/>
        <v>theater</v>
      </c>
      <c r="R3910" t="str">
        <f t="shared" si="370"/>
        <v>plays</v>
      </c>
      <c r="S3910" s="13">
        <f t="shared" si="371"/>
        <v>41833.968703703707</v>
      </c>
      <c r="T3910" s="13">
        <f t="shared" si="372"/>
        <v>41848.968703703707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7"/>
        <v>2.2499999999999998E-3</v>
      </c>
      <c r="P3911" s="4">
        <f t="shared" si="368"/>
        <v>33.75</v>
      </c>
      <c r="Q3911" t="str">
        <f t="shared" si="369"/>
        <v>theater</v>
      </c>
      <c r="R3911" t="str">
        <f t="shared" si="370"/>
        <v>plays</v>
      </c>
      <c r="S3911" s="13">
        <f t="shared" si="371"/>
        <v>41863.192615740743</v>
      </c>
      <c r="T3911" s="13">
        <f t="shared" si="372"/>
        <v>41893.192615740743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7"/>
        <v>3.0833333333333334E-2</v>
      </c>
      <c r="P3912" s="4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3">
        <f t="shared" si="371"/>
        <v>42224.590243055558</v>
      </c>
      <c r="T3912" s="13">
        <f t="shared" si="372"/>
        <v>42254.590243055558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7"/>
        <v>0.37412499999999999</v>
      </c>
      <c r="P3913" s="4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3">
        <f t="shared" si="371"/>
        <v>41939.645567129635</v>
      </c>
      <c r="T3913" s="13">
        <f t="shared" si="372"/>
        <v>41969.6872337963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7"/>
        <v>6.666666666666667E-5</v>
      </c>
      <c r="P3914" s="4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71"/>
        <v>42059.103356481479</v>
      </c>
      <c r="T3914" s="13">
        <f t="shared" si="372"/>
        <v>42119.024305555555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7"/>
        <v>0.1</v>
      </c>
      <c r="P3915" s="4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3">
        <f t="shared" si="371"/>
        <v>42308.044548611113</v>
      </c>
      <c r="T3915" s="13">
        <f t="shared" si="372"/>
        <v>42338.086215277777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7"/>
        <v>0.36359999999999998</v>
      </c>
      <c r="P3916" s="4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3">
        <f t="shared" si="371"/>
        <v>42114.652268518519</v>
      </c>
      <c r="T3916" s="13">
        <f t="shared" si="372"/>
        <v>42134.790972222225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7"/>
        <v>3.3333333333333335E-3</v>
      </c>
      <c r="P3917" s="4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71"/>
        <v>42492.818391203706</v>
      </c>
      <c r="T3917" s="13">
        <f t="shared" si="372"/>
        <v>42522.818391203706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7"/>
        <v>0</v>
      </c>
      <c r="P3918" s="4" t="str">
        <f t="shared" si="368"/>
        <v>0</v>
      </c>
      <c r="Q3918" t="str">
        <f t="shared" si="369"/>
        <v>theater</v>
      </c>
      <c r="R3918" t="str">
        <f t="shared" si="370"/>
        <v>plays</v>
      </c>
      <c r="S3918" s="13">
        <f t="shared" si="371"/>
        <v>42494.305</v>
      </c>
      <c r="T3918" s="13">
        <f t="shared" si="372"/>
        <v>42524.305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7"/>
        <v>2.8571428571428571E-3</v>
      </c>
      <c r="P3919" s="4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71"/>
        <v>41863.360659722224</v>
      </c>
      <c r="T3919" s="13">
        <f t="shared" si="372"/>
        <v>41893.360659722224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7"/>
        <v>2E-3</v>
      </c>
      <c r="P3920" s="4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71"/>
        <v>41843.49795138889</v>
      </c>
      <c r="T3920" s="13">
        <f t="shared" si="372"/>
        <v>41855.5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7"/>
        <v>1.7999999999999999E-2</v>
      </c>
      <c r="P3921" s="4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71"/>
        <v>42358.518206018525</v>
      </c>
      <c r="T3921" s="13">
        <f t="shared" si="372"/>
        <v>42386.833333333336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7"/>
        <v>5.3999999999999999E-2</v>
      </c>
      <c r="P3922" s="4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71"/>
        <v>42657.220601851855</v>
      </c>
      <c r="T3922" s="13">
        <f t="shared" si="372"/>
        <v>42687.262268518527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7"/>
        <v>0</v>
      </c>
      <c r="P3923" s="4" t="str">
        <f t="shared" si="368"/>
        <v>0</v>
      </c>
      <c r="Q3923" t="str">
        <f t="shared" si="369"/>
        <v>theater</v>
      </c>
      <c r="R3923" t="str">
        <f t="shared" si="370"/>
        <v>plays</v>
      </c>
      <c r="S3923" s="13">
        <f t="shared" si="371"/>
        <v>41926.375636574077</v>
      </c>
      <c r="T3923" s="13">
        <f t="shared" si="372"/>
        <v>41938.583333333336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7"/>
        <v>8.1333333333333327E-2</v>
      </c>
      <c r="P3924" s="4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3">
        <f t="shared" si="371"/>
        <v>42020.6019675926</v>
      </c>
      <c r="T3924" s="13">
        <f t="shared" si="372"/>
        <v>42065.791666666664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7"/>
        <v>0.12034782608695652</v>
      </c>
      <c r="P3925" s="4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3">
        <f t="shared" si="371"/>
        <v>42075.813321759262</v>
      </c>
      <c r="T3925" s="13">
        <f t="shared" si="372"/>
        <v>42103.813321759262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7"/>
        <v>0.15266666666666667</v>
      </c>
      <c r="P3926" s="4">
        <f t="shared" si="368"/>
        <v>57.25</v>
      </c>
      <c r="Q3926" t="str">
        <f t="shared" si="369"/>
        <v>theater</v>
      </c>
      <c r="R3926" t="str">
        <f t="shared" si="370"/>
        <v>plays</v>
      </c>
      <c r="S3926" s="13">
        <f t="shared" si="371"/>
        <v>41786.793078703704</v>
      </c>
      <c r="T3926" s="13">
        <f t="shared" si="372"/>
        <v>41816.793078703704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7"/>
        <v>0.1</v>
      </c>
      <c r="P3927" s="4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71"/>
        <v>41820.704155092593</v>
      </c>
      <c r="T3927" s="13">
        <f t="shared" si="372"/>
        <v>41850.704155092593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7"/>
        <v>3.0000000000000001E-3</v>
      </c>
      <c r="P3928" s="4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71"/>
        <v>41969.918379629635</v>
      </c>
      <c r="T3928" s="13">
        <f t="shared" si="372"/>
        <v>41999.918379629635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7"/>
        <v>0.01</v>
      </c>
      <c r="P3929" s="4">
        <f t="shared" si="368"/>
        <v>12.5</v>
      </c>
      <c r="Q3929" t="str">
        <f t="shared" si="369"/>
        <v>theater</v>
      </c>
      <c r="R3929" t="str">
        <f t="shared" si="370"/>
        <v>plays</v>
      </c>
      <c r="S3929" s="13">
        <f t="shared" si="371"/>
        <v>41830.100740740745</v>
      </c>
      <c r="T3929" s="13">
        <f t="shared" si="372"/>
        <v>41860.100740740745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7"/>
        <v>0.13020000000000001</v>
      </c>
      <c r="P3930" s="4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71"/>
        <v>42265.516516203708</v>
      </c>
      <c r="T3930" s="13">
        <f t="shared" si="372"/>
        <v>42293.040972222225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7"/>
        <v>2.265E-2</v>
      </c>
      <c r="P3931" s="4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3">
        <f t="shared" si="371"/>
        <v>42601.660474537035</v>
      </c>
      <c r="T3931" s="13">
        <f t="shared" si="372"/>
        <v>42631.660474537035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7"/>
        <v>0</v>
      </c>
      <c r="P3932" s="4" t="str">
        <f t="shared" si="368"/>
        <v>0</v>
      </c>
      <c r="Q3932" t="str">
        <f t="shared" si="369"/>
        <v>theater</v>
      </c>
      <c r="R3932" t="str">
        <f t="shared" si="370"/>
        <v>plays</v>
      </c>
      <c r="S3932" s="13">
        <f t="shared" si="371"/>
        <v>42433.172083333331</v>
      </c>
      <c r="T3932" s="13">
        <f t="shared" si="372"/>
        <v>42461.083333333336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7"/>
        <v>0</v>
      </c>
      <c r="P3933" s="4" t="str">
        <f t="shared" si="368"/>
        <v>0</v>
      </c>
      <c r="Q3933" t="str">
        <f t="shared" si="369"/>
        <v>theater</v>
      </c>
      <c r="R3933" t="str">
        <f t="shared" si="370"/>
        <v>plays</v>
      </c>
      <c r="S3933" s="13">
        <f t="shared" si="371"/>
        <v>42227.985034722224</v>
      </c>
      <c r="T3933" s="13">
        <f t="shared" si="372"/>
        <v>42252.985034722224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7"/>
        <v>8.3333333333333331E-5</v>
      </c>
      <c r="P3934" s="4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71"/>
        <v>42415.001898148148</v>
      </c>
      <c r="T3934" s="13">
        <f t="shared" si="372"/>
        <v>42444.960231481484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7"/>
        <v>0.15742857142857142</v>
      </c>
      <c r="P3935" s="4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3">
        <f t="shared" si="371"/>
        <v>42538.80164351852</v>
      </c>
      <c r="T3935" s="13">
        <f t="shared" si="372"/>
        <v>42567.863194444442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7"/>
        <v>0.11</v>
      </c>
      <c r="P3936" s="4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3">
        <f t="shared" si="371"/>
        <v>42233.50508101852</v>
      </c>
      <c r="T3936" s="13">
        <f t="shared" si="372"/>
        <v>42278.375000000007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7"/>
        <v>0.43833333333333335</v>
      </c>
      <c r="P3937" s="4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3">
        <f t="shared" si="371"/>
        <v>42221.490115740737</v>
      </c>
      <c r="T3937" s="13">
        <f t="shared" si="372"/>
        <v>42281.490115740737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7"/>
        <v>0</v>
      </c>
      <c r="P3938" s="4" t="str">
        <f t="shared" si="368"/>
        <v>0</v>
      </c>
      <c r="Q3938" t="str">
        <f t="shared" si="369"/>
        <v>theater</v>
      </c>
      <c r="R3938" t="str">
        <f t="shared" si="370"/>
        <v>plays</v>
      </c>
      <c r="S3938" s="13">
        <f t="shared" si="371"/>
        <v>42675.096296296302</v>
      </c>
      <c r="T3938" s="13">
        <f t="shared" si="372"/>
        <v>42705.137962962966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7"/>
        <v>0.86135181975736563</v>
      </c>
      <c r="P3939" s="4">
        <f t="shared" si="368"/>
        <v>248.5</v>
      </c>
      <c r="Q3939" t="str">
        <f t="shared" si="369"/>
        <v>theater</v>
      </c>
      <c r="R3939" t="str">
        <f t="shared" si="370"/>
        <v>plays</v>
      </c>
      <c r="S3939" s="13">
        <f t="shared" si="371"/>
        <v>42534.464814814819</v>
      </c>
      <c r="T3939" s="13">
        <f t="shared" si="372"/>
        <v>42562.464814814819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7"/>
        <v>0.12196620583717357</v>
      </c>
      <c r="P3940" s="4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3">
        <f t="shared" si="371"/>
        <v>42151.739050925935</v>
      </c>
      <c r="T3940" s="13">
        <f t="shared" si="372"/>
        <v>42182.739050925935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7"/>
        <v>1E-3</v>
      </c>
      <c r="P3941" s="4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71"/>
        <v>41915.233553240745</v>
      </c>
      <c r="T3941" s="13">
        <f t="shared" si="372"/>
        <v>41919.020833333336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7"/>
        <v>2.2000000000000001E-3</v>
      </c>
      <c r="P3942" s="4">
        <f t="shared" si="368"/>
        <v>5.5</v>
      </c>
      <c r="Q3942" t="str">
        <f t="shared" si="369"/>
        <v>theater</v>
      </c>
      <c r="R3942" t="str">
        <f t="shared" si="370"/>
        <v>plays</v>
      </c>
      <c r="S3942" s="13">
        <f t="shared" si="371"/>
        <v>41961.325821759259</v>
      </c>
      <c r="T3942" s="13">
        <f t="shared" si="372"/>
        <v>42006.325821759259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7"/>
        <v>9.0909090909090905E-3</v>
      </c>
      <c r="P3943" s="4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71"/>
        <v>41940.420567129629</v>
      </c>
      <c r="T3943" s="13">
        <f t="shared" si="372"/>
        <v>41967.875000000007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7"/>
        <v>0</v>
      </c>
      <c r="P3944" s="4" t="str">
        <f t="shared" si="368"/>
        <v>0</v>
      </c>
      <c r="Q3944" t="str">
        <f t="shared" si="369"/>
        <v>theater</v>
      </c>
      <c r="R3944" t="str">
        <f t="shared" si="370"/>
        <v>plays</v>
      </c>
      <c r="S3944" s="13">
        <f t="shared" si="371"/>
        <v>42111.737430555557</v>
      </c>
      <c r="T3944" s="13">
        <f t="shared" si="372"/>
        <v>42171.737430555557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7"/>
        <v>0.35639999999999999</v>
      </c>
      <c r="P3945" s="4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3">
        <f t="shared" si="371"/>
        <v>42279.611898148149</v>
      </c>
      <c r="T3945" s="13">
        <f t="shared" si="372"/>
        <v>42310.534722222226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7"/>
        <v>0</v>
      </c>
      <c r="P3946" s="4" t="str">
        <f t="shared" si="368"/>
        <v>0</v>
      </c>
      <c r="Q3946" t="str">
        <f t="shared" si="369"/>
        <v>theater</v>
      </c>
      <c r="R3946" t="str">
        <f t="shared" si="370"/>
        <v>plays</v>
      </c>
      <c r="S3946" s="13">
        <f t="shared" si="371"/>
        <v>42213.496238425927</v>
      </c>
      <c r="T3946" s="13">
        <f t="shared" si="372"/>
        <v>42243.496238425927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7"/>
        <v>2.5000000000000001E-3</v>
      </c>
      <c r="P3947" s="4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71"/>
        <v>42109.635046296295</v>
      </c>
      <c r="T3947" s="13">
        <f t="shared" si="372"/>
        <v>42139.635046296295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7"/>
        <v>3.2500000000000001E-2</v>
      </c>
      <c r="P3948" s="4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71"/>
        <v>42031.666921296295</v>
      </c>
      <c r="T3948" s="13">
        <f t="shared" si="372"/>
        <v>42063.166666666664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7"/>
        <v>3.3666666666666664E-2</v>
      </c>
      <c r="P3949" s="4">
        <f t="shared" si="368"/>
        <v>50.5</v>
      </c>
      <c r="Q3949" t="str">
        <f t="shared" si="369"/>
        <v>theater</v>
      </c>
      <c r="R3949" t="str">
        <f t="shared" si="370"/>
        <v>plays</v>
      </c>
      <c r="S3949" s="13">
        <f t="shared" si="371"/>
        <v>42614.976203703707</v>
      </c>
      <c r="T3949" s="13">
        <f t="shared" si="372"/>
        <v>42644.976203703707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7"/>
        <v>0</v>
      </c>
      <c r="P3950" s="4" t="str">
        <f t="shared" si="368"/>
        <v>0</v>
      </c>
      <c r="Q3950" t="str">
        <f t="shared" si="369"/>
        <v>theater</v>
      </c>
      <c r="R3950" t="str">
        <f t="shared" si="370"/>
        <v>plays</v>
      </c>
      <c r="S3950" s="13">
        <f t="shared" si="371"/>
        <v>41829.158831018518</v>
      </c>
      <c r="T3950" s="13">
        <f t="shared" si="372"/>
        <v>41889.158831018518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7"/>
        <v>0.15770000000000001</v>
      </c>
      <c r="P3951" s="4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3">
        <f t="shared" si="371"/>
        <v>42015.953946759262</v>
      </c>
      <c r="T3951" s="13">
        <f t="shared" si="372"/>
        <v>42045.953946759262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7"/>
        <v>6.2500000000000003E-3</v>
      </c>
      <c r="P3952" s="4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71"/>
        <v>42439.53564814815</v>
      </c>
      <c r="T3952" s="13">
        <f t="shared" si="372"/>
        <v>42468.607638888891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7"/>
        <v>5.0000000000000004E-6</v>
      </c>
      <c r="P3953" s="4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71"/>
        <v>42433.659050925933</v>
      </c>
      <c r="T3953" s="13">
        <f t="shared" si="372"/>
        <v>42493.617384259262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7"/>
        <v>9.6153846153846159E-4</v>
      </c>
      <c r="P3954" s="4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71"/>
        <v>42243.623726851853</v>
      </c>
      <c r="T3954" s="13">
        <f t="shared" si="372"/>
        <v>42303.623726851853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7"/>
        <v>0</v>
      </c>
      <c r="P3955" s="4" t="str">
        <f t="shared" si="368"/>
        <v>0</v>
      </c>
      <c r="Q3955" t="str">
        <f t="shared" si="369"/>
        <v>theater</v>
      </c>
      <c r="R3955" t="str">
        <f t="shared" si="370"/>
        <v>plays</v>
      </c>
      <c r="S3955" s="13">
        <f t="shared" si="371"/>
        <v>42549.881782407414</v>
      </c>
      <c r="T3955" s="13">
        <f t="shared" si="372"/>
        <v>42580.811805555561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7"/>
        <v>0</v>
      </c>
      <c r="P3956" s="4" t="str">
        <f t="shared" si="368"/>
        <v>0</v>
      </c>
      <c r="Q3956" t="str">
        <f t="shared" si="369"/>
        <v>theater</v>
      </c>
      <c r="R3956" t="str">
        <f t="shared" si="370"/>
        <v>plays</v>
      </c>
      <c r="S3956" s="13">
        <f t="shared" si="371"/>
        <v>41774.484537037039</v>
      </c>
      <c r="T3956" s="13">
        <f t="shared" si="372"/>
        <v>41834.484537037039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7"/>
        <v>0.24285714285714285</v>
      </c>
      <c r="P3957" s="4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3">
        <f t="shared" si="371"/>
        <v>42306.682187500002</v>
      </c>
      <c r="T3957" s="13">
        <f t="shared" si="372"/>
        <v>42336.723854166667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7"/>
        <v>0</v>
      </c>
      <c r="P3958" s="4" t="str">
        <f t="shared" si="368"/>
        <v>0</v>
      </c>
      <c r="Q3958" t="str">
        <f t="shared" si="369"/>
        <v>theater</v>
      </c>
      <c r="R3958" t="str">
        <f t="shared" si="370"/>
        <v>plays</v>
      </c>
      <c r="S3958" s="13">
        <f t="shared" si="371"/>
        <v>42457.7653587963</v>
      </c>
      <c r="T3958" s="13">
        <f t="shared" si="372"/>
        <v>42484.847222222226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7"/>
        <v>2.5000000000000001E-4</v>
      </c>
      <c r="P3959" s="4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71"/>
        <v>42513.809652777774</v>
      </c>
      <c r="T3959" s="13">
        <f t="shared" si="372"/>
        <v>42559.809652777774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7"/>
        <v>0.32050000000000001</v>
      </c>
      <c r="P3960" s="4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3">
        <f t="shared" si="371"/>
        <v>41816.78370370371</v>
      </c>
      <c r="T3960" s="13">
        <f t="shared" si="372"/>
        <v>41853.416666666672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7"/>
        <v>0.24333333333333335</v>
      </c>
      <c r="P3961" s="4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3">
        <f t="shared" si="371"/>
        <v>41880.622175925928</v>
      </c>
      <c r="T3961" s="13">
        <f t="shared" si="372"/>
        <v>41910.622175925928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7"/>
        <v>1.4999999999999999E-2</v>
      </c>
      <c r="P3962" s="4">
        <f t="shared" si="368"/>
        <v>11.25</v>
      </c>
      <c r="Q3962" t="str">
        <f t="shared" si="369"/>
        <v>theater</v>
      </c>
      <c r="R3962" t="str">
        <f t="shared" si="370"/>
        <v>plays</v>
      </c>
      <c r="S3962" s="13">
        <f t="shared" si="371"/>
        <v>42342.678888888891</v>
      </c>
      <c r="T3962" s="13">
        <f t="shared" si="372"/>
        <v>42372.678888888891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7"/>
        <v>4.1999999999999997E-3</v>
      </c>
      <c r="P3963" s="4">
        <f t="shared" si="368"/>
        <v>10.5</v>
      </c>
      <c r="Q3963" t="str">
        <f t="shared" si="369"/>
        <v>theater</v>
      </c>
      <c r="R3963" t="str">
        <f t="shared" si="370"/>
        <v>plays</v>
      </c>
      <c r="S3963" s="13">
        <f t="shared" si="371"/>
        <v>41745.724652777782</v>
      </c>
      <c r="T3963" s="13">
        <f t="shared" si="372"/>
        <v>41767.724652777782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7"/>
        <v>3.214285714285714E-2</v>
      </c>
      <c r="P3964" s="4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71"/>
        <v>42311.454791666671</v>
      </c>
      <c r="T3964" s="13">
        <f t="shared" si="372"/>
        <v>42336.454791666671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7"/>
        <v>0</v>
      </c>
      <c r="P3965" s="4" t="str">
        <f t="shared" si="368"/>
        <v>0</v>
      </c>
      <c r="Q3965" t="str">
        <f t="shared" si="369"/>
        <v>theater</v>
      </c>
      <c r="R3965" t="str">
        <f t="shared" si="370"/>
        <v>plays</v>
      </c>
      <c r="S3965" s="13">
        <f t="shared" si="371"/>
        <v>42295.98746527778</v>
      </c>
      <c r="T3965" s="13">
        <f t="shared" si="372"/>
        <v>42326.029131944444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7"/>
        <v>6.3E-2</v>
      </c>
      <c r="P3966" s="4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71"/>
        <v>42053.555393518523</v>
      </c>
      <c r="T3966" s="13">
        <f t="shared" si="372"/>
        <v>42113.513726851852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7"/>
        <v>0.14249999999999999</v>
      </c>
      <c r="P3967" s="4">
        <f t="shared" si="368"/>
        <v>71.25</v>
      </c>
      <c r="Q3967" t="str">
        <f t="shared" si="369"/>
        <v>theater</v>
      </c>
      <c r="R3967" t="str">
        <f t="shared" si="370"/>
        <v>plays</v>
      </c>
      <c r="S3967" s="13">
        <f t="shared" si="371"/>
        <v>42414.069212962968</v>
      </c>
      <c r="T3967" s="13">
        <f t="shared" si="372"/>
        <v>42474.027546296296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7"/>
        <v>6.0000000000000001E-3</v>
      </c>
      <c r="P3968" s="4">
        <f t="shared" si="368"/>
        <v>22.5</v>
      </c>
      <c r="Q3968" t="str">
        <f t="shared" si="369"/>
        <v>theater</v>
      </c>
      <c r="R3968" t="str">
        <f t="shared" si="370"/>
        <v>plays</v>
      </c>
      <c r="S3968" s="13">
        <f t="shared" si="371"/>
        <v>41801.54488425926</v>
      </c>
      <c r="T3968" s="13">
        <f t="shared" si="372"/>
        <v>41843.957638888889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7"/>
        <v>0.2411764705882353</v>
      </c>
      <c r="P3969" s="4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71"/>
        <v>42770.123923611114</v>
      </c>
      <c r="T3969" s="13">
        <f t="shared" si="372"/>
        <v>42800.123923611114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7"/>
        <v>0.10539999999999999</v>
      </c>
      <c r="P3970" s="4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3">
        <f t="shared" si="371"/>
        <v>42452.648993055562</v>
      </c>
      <c r="T3970" s="13">
        <f t="shared" si="372"/>
        <v>42512.648993055562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3">E3971/D3971</f>
        <v>7.4690265486725665E-2</v>
      </c>
      <c r="P3971" s="4">
        <f t="shared" ref="P3971:P4034" si="374">IF(L3971=0, "0", E3971/L3971)</f>
        <v>35.166666666666664</v>
      </c>
      <c r="Q3971" t="str">
        <f t="shared" ref="Q3971:Q4034" si="375">LEFT(N3971, FIND("/", N3971)-1)</f>
        <v>theater</v>
      </c>
      <c r="R3971" t="str">
        <f t="shared" ref="R3971:R4034" si="376">RIGHT(N3971, LEN(N3971)-FIND("/", N3971))</f>
        <v>plays</v>
      </c>
      <c r="S3971" s="13">
        <f t="shared" ref="S3971:S4034" si="377">(((J3971/60)/60)/24)+DATE(1970,1,1)+(-4/24)</f>
        <v>42601.688032407408</v>
      </c>
      <c r="T3971" s="13">
        <f t="shared" ref="T3971:T4034" si="378">(((I3971/60)/60)/24)+DATE(1970,1,1)+(-4/24)</f>
        <v>42610.996527777781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3"/>
        <v>7.3333333333333334E-4</v>
      </c>
      <c r="P3972" s="4">
        <f t="shared" si="374"/>
        <v>5.5</v>
      </c>
      <c r="Q3972" t="str">
        <f t="shared" si="375"/>
        <v>theater</v>
      </c>
      <c r="R3972" t="str">
        <f t="shared" si="376"/>
        <v>plays</v>
      </c>
      <c r="S3972" s="13">
        <f t="shared" si="377"/>
        <v>42447.696886574071</v>
      </c>
      <c r="T3972" s="13">
        <f t="shared" si="378"/>
        <v>42477.696886574071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3"/>
        <v>9.7142857142857135E-3</v>
      </c>
      <c r="P3973" s="4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3">
        <f t="shared" si="377"/>
        <v>41811.369513888894</v>
      </c>
      <c r="T3973" s="13">
        <f t="shared" si="378"/>
        <v>41841.369513888894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3"/>
        <v>0.21099999999999999</v>
      </c>
      <c r="P3974" s="4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3">
        <f t="shared" si="377"/>
        <v>41980.900856481479</v>
      </c>
      <c r="T3974" s="13">
        <f t="shared" si="378"/>
        <v>42040.900856481479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3"/>
        <v>0.78100000000000003</v>
      </c>
      <c r="P3975" s="4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3">
        <f t="shared" si="377"/>
        <v>42469.517476851855</v>
      </c>
      <c r="T3975" s="13">
        <f t="shared" si="378"/>
        <v>42499.000000000007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3"/>
        <v>0.32</v>
      </c>
      <c r="P3976" s="4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3">
        <f t="shared" si="377"/>
        <v>42493.380185185182</v>
      </c>
      <c r="T3976" s="13">
        <f t="shared" si="378"/>
        <v>42523.380185185182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3"/>
        <v>0</v>
      </c>
      <c r="P3977" s="4" t="str">
        <f t="shared" si="374"/>
        <v>0</v>
      </c>
      <c r="Q3977" t="str">
        <f t="shared" si="375"/>
        <v>theater</v>
      </c>
      <c r="R3977" t="str">
        <f t="shared" si="376"/>
        <v>plays</v>
      </c>
      <c r="S3977" s="13">
        <f t="shared" si="377"/>
        <v>42534.700208333335</v>
      </c>
      <c r="T3977" s="13">
        <f t="shared" si="378"/>
        <v>42564.700208333335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3"/>
        <v>0.47692307692307695</v>
      </c>
      <c r="P3978" s="4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7"/>
        <v>41830.691678240742</v>
      </c>
      <c r="T3978" s="13">
        <f t="shared" si="378"/>
        <v>41852.125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3"/>
        <v>1.4500000000000001E-2</v>
      </c>
      <c r="P3979" s="4">
        <f t="shared" si="374"/>
        <v>217.5</v>
      </c>
      <c r="Q3979" t="str">
        <f t="shared" si="375"/>
        <v>theater</v>
      </c>
      <c r="R3979" t="str">
        <f t="shared" si="376"/>
        <v>plays</v>
      </c>
      <c r="S3979" s="13">
        <f t="shared" si="377"/>
        <v>42543.621898148151</v>
      </c>
      <c r="T3979" s="13">
        <f t="shared" si="378"/>
        <v>42573.621898148151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3"/>
        <v>0.107</v>
      </c>
      <c r="P3980" s="4">
        <f t="shared" si="374"/>
        <v>26.75</v>
      </c>
      <c r="Q3980" t="str">
        <f t="shared" si="375"/>
        <v>theater</v>
      </c>
      <c r="R3980" t="str">
        <f t="shared" si="376"/>
        <v>plays</v>
      </c>
      <c r="S3980" s="13">
        <f t="shared" si="377"/>
        <v>41975.476307870376</v>
      </c>
      <c r="T3980" s="13">
        <f t="shared" si="378"/>
        <v>42035.476307870376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3"/>
        <v>1.8333333333333333E-2</v>
      </c>
      <c r="P3981" s="4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3">
        <f t="shared" si="377"/>
        <v>42069.73677083334</v>
      </c>
      <c r="T3981" s="13">
        <f t="shared" si="378"/>
        <v>42092.666666666664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3"/>
        <v>0.18</v>
      </c>
      <c r="P3982" s="4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3">
        <f t="shared" si="377"/>
        <v>41795.432256944448</v>
      </c>
      <c r="T3982" s="13">
        <f t="shared" si="378"/>
        <v>41825.432256944448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3"/>
        <v>4.0833333333333333E-2</v>
      </c>
      <c r="P3983" s="4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7"/>
        <v>42508.013298611113</v>
      </c>
      <c r="T3983" s="13">
        <f t="shared" si="378"/>
        <v>42568.013298611113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3"/>
        <v>0.2</v>
      </c>
      <c r="P3984" s="4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7"/>
        <v>42132.643287037041</v>
      </c>
      <c r="T3984" s="13">
        <f t="shared" si="378"/>
        <v>42192.643287037041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3"/>
        <v>0.34802513464991025</v>
      </c>
      <c r="P3985" s="4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3">
        <f t="shared" si="377"/>
        <v>41747.703194444446</v>
      </c>
      <c r="T3985" s="13">
        <f t="shared" si="378"/>
        <v>41779.124305555561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3"/>
        <v>6.3333333333333339E-2</v>
      </c>
      <c r="P3986" s="4">
        <f t="shared" si="374"/>
        <v>9.5</v>
      </c>
      <c r="Q3986" t="str">
        <f t="shared" si="375"/>
        <v>theater</v>
      </c>
      <c r="R3986" t="str">
        <f t="shared" si="376"/>
        <v>plays</v>
      </c>
      <c r="S3986" s="13">
        <f t="shared" si="377"/>
        <v>41920.796805555554</v>
      </c>
      <c r="T3986" s="13">
        <f t="shared" si="378"/>
        <v>41950.833333333336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3"/>
        <v>0.32050000000000001</v>
      </c>
      <c r="P3987" s="4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3">
        <f t="shared" si="377"/>
        <v>42399.54074074074</v>
      </c>
      <c r="T3987" s="13">
        <f t="shared" si="378"/>
        <v>42420.711805555555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3"/>
        <v>9.7600000000000006E-2</v>
      </c>
      <c r="P3988" s="4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3">
        <f t="shared" si="377"/>
        <v>42467.381874999999</v>
      </c>
      <c r="T3988" s="13">
        <f t="shared" si="378"/>
        <v>42496.37777777778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3"/>
        <v>0.3775</v>
      </c>
      <c r="P3989" s="4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3">
        <f t="shared" si="377"/>
        <v>41765.757986111115</v>
      </c>
      <c r="T3989" s="13">
        <f t="shared" si="378"/>
        <v>41775.757986111115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3"/>
        <v>2.1333333333333333E-2</v>
      </c>
      <c r="P3990" s="4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7"/>
        <v>42229.914502314816</v>
      </c>
      <c r="T3990" s="13">
        <f t="shared" si="378"/>
        <v>42244.914502314816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3"/>
        <v>0</v>
      </c>
      <c r="P3991" s="4" t="str">
        <f t="shared" si="374"/>
        <v>0</v>
      </c>
      <c r="Q3991" t="str">
        <f t="shared" si="375"/>
        <v>theater</v>
      </c>
      <c r="R3991" t="str">
        <f t="shared" si="376"/>
        <v>plays</v>
      </c>
      <c r="S3991" s="13">
        <f t="shared" si="377"/>
        <v>42286.583113425928</v>
      </c>
      <c r="T3991" s="13">
        <f t="shared" si="378"/>
        <v>42316.624780092599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3"/>
        <v>4.1818181818181817E-2</v>
      </c>
      <c r="P3992" s="4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7"/>
        <v>42401.505706018521</v>
      </c>
      <c r="T3992" s="13">
        <f t="shared" si="378"/>
        <v>42431.505706018521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3"/>
        <v>0.2</v>
      </c>
      <c r="P3993" s="4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7"/>
        <v>42125.477800925924</v>
      </c>
      <c r="T3993" s="13">
        <f t="shared" si="378"/>
        <v>42155.477800925924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3"/>
        <v>5.4100000000000002E-2</v>
      </c>
      <c r="P3994" s="4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3">
        <f t="shared" si="377"/>
        <v>42289.773831018516</v>
      </c>
      <c r="T3994" s="13">
        <f t="shared" si="378"/>
        <v>42349.815497685187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3"/>
        <v>6.0000000000000002E-5</v>
      </c>
      <c r="P3995" s="4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7"/>
        <v>42107.698055555556</v>
      </c>
      <c r="T3995" s="13">
        <f t="shared" si="378"/>
        <v>42137.698055555556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3"/>
        <v>2.5000000000000001E-3</v>
      </c>
      <c r="P3996" s="4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7"/>
        <v>41809.223263888889</v>
      </c>
      <c r="T3996" s="13">
        <f t="shared" si="378"/>
        <v>41839.223263888889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3"/>
        <v>0.35</v>
      </c>
      <c r="P3997" s="4">
        <f t="shared" si="374"/>
        <v>17.5</v>
      </c>
      <c r="Q3997" t="str">
        <f t="shared" si="375"/>
        <v>theater</v>
      </c>
      <c r="R3997" t="str">
        <f t="shared" si="376"/>
        <v>plays</v>
      </c>
      <c r="S3997" s="13">
        <f t="shared" si="377"/>
        <v>42019.517094907409</v>
      </c>
      <c r="T3997" s="13">
        <f t="shared" si="378"/>
        <v>42049.310416666667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3"/>
        <v>0.16566666666666666</v>
      </c>
      <c r="P3998" s="4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3">
        <f t="shared" si="377"/>
        <v>41950.100277777776</v>
      </c>
      <c r="T3998" s="13">
        <f t="shared" si="378"/>
        <v>41963.50277777778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3"/>
        <v>0</v>
      </c>
      <c r="P3999" s="4" t="str">
        <f t="shared" si="374"/>
        <v>0</v>
      </c>
      <c r="Q3999" t="str">
        <f t="shared" si="375"/>
        <v>theater</v>
      </c>
      <c r="R3999" t="str">
        <f t="shared" si="376"/>
        <v>plays</v>
      </c>
      <c r="S3999" s="13">
        <f t="shared" si="377"/>
        <v>42069.224780092591</v>
      </c>
      <c r="T3999" s="13">
        <f t="shared" si="378"/>
        <v>42099.183113425934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3"/>
        <v>0.57199999999999995</v>
      </c>
      <c r="P4000" s="4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3">
        <f t="shared" si="377"/>
        <v>42061.796597222223</v>
      </c>
      <c r="T4000" s="13">
        <f t="shared" si="378"/>
        <v>42091.754930555559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3"/>
        <v>0.16514285714285715</v>
      </c>
      <c r="P4001" s="4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3">
        <f t="shared" si="377"/>
        <v>41842.66201388889</v>
      </c>
      <c r="T4001" s="13">
        <f t="shared" si="378"/>
        <v>41882.660983796297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3"/>
        <v>1.25E-3</v>
      </c>
      <c r="P4002" s="4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7"/>
        <v>42437.478680555556</v>
      </c>
      <c r="T4002" s="13">
        <f t="shared" si="378"/>
        <v>42497.437013888892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3"/>
        <v>0.3775</v>
      </c>
      <c r="P4003" s="4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3">
        <f t="shared" si="377"/>
        <v>42775.7975462963</v>
      </c>
      <c r="T4003" s="13">
        <f t="shared" si="378"/>
        <v>42795.625000000007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3"/>
        <v>1.84E-2</v>
      </c>
      <c r="P4004" s="4">
        <f t="shared" si="374"/>
        <v>5.75</v>
      </c>
      <c r="Q4004" t="str">
        <f t="shared" si="375"/>
        <v>theater</v>
      </c>
      <c r="R4004" t="str">
        <f t="shared" si="376"/>
        <v>plays</v>
      </c>
      <c r="S4004" s="13">
        <f t="shared" si="377"/>
        <v>41878.876863425925</v>
      </c>
      <c r="T4004" s="13">
        <f t="shared" si="378"/>
        <v>41908.876863425925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3"/>
        <v>0.10050000000000001</v>
      </c>
      <c r="P4005" s="4">
        <f t="shared" si="374"/>
        <v>100.5</v>
      </c>
      <c r="Q4005" t="str">
        <f t="shared" si="375"/>
        <v>theater</v>
      </c>
      <c r="R4005" t="str">
        <f t="shared" si="376"/>
        <v>plays</v>
      </c>
      <c r="S4005" s="13">
        <f t="shared" si="377"/>
        <v>42020.420682870368</v>
      </c>
      <c r="T4005" s="13">
        <f t="shared" si="378"/>
        <v>42050.420682870368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3"/>
        <v>2E-3</v>
      </c>
      <c r="P4006" s="4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7"/>
        <v>41889.996030092596</v>
      </c>
      <c r="T4006" s="13">
        <f t="shared" si="378"/>
        <v>41919.996030092596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3"/>
        <v>1.3333333333333334E-2</v>
      </c>
      <c r="P4007" s="4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7"/>
        <v>41872.641030092593</v>
      </c>
      <c r="T4007" s="13">
        <f t="shared" si="378"/>
        <v>41932.641030092593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3"/>
        <v>6.666666666666667E-5</v>
      </c>
      <c r="P4008" s="4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7"/>
        <v>42391.60633101852</v>
      </c>
      <c r="T4008" s="13">
        <f t="shared" si="378"/>
        <v>42416.60633101852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3"/>
        <v>2.5000000000000001E-3</v>
      </c>
      <c r="P4009" s="4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7"/>
        <v>41848.606261574074</v>
      </c>
      <c r="T4009" s="13">
        <f t="shared" si="378"/>
        <v>41877.51944444445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3"/>
        <v>0.06</v>
      </c>
      <c r="P4010" s="4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7"/>
        <v>42177.797534722224</v>
      </c>
      <c r="T4010" s="13">
        <f t="shared" si="378"/>
        <v>42207.797534722224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3"/>
        <v>3.8860103626943004E-2</v>
      </c>
      <c r="P4011" s="4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7"/>
        <v>41851.534259259264</v>
      </c>
      <c r="T4011" s="13">
        <f t="shared" si="378"/>
        <v>41891.534259259264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3"/>
        <v>0.24194444444444443</v>
      </c>
      <c r="P4012" s="4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3">
        <f t="shared" si="377"/>
        <v>41921.603773148148</v>
      </c>
      <c r="T4012" s="13">
        <f t="shared" si="378"/>
        <v>41938.603773148148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3"/>
        <v>7.5999999999999998E-2</v>
      </c>
      <c r="P4013" s="4">
        <f t="shared" si="374"/>
        <v>4.75</v>
      </c>
      <c r="Q4013" t="str">
        <f t="shared" si="375"/>
        <v>theater</v>
      </c>
      <c r="R4013" t="str">
        <f t="shared" si="376"/>
        <v>plays</v>
      </c>
      <c r="S4013" s="13">
        <f t="shared" si="377"/>
        <v>42002.378217592595</v>
      </c>
      <c r="T4013" s="13">
        <f t="shared" si="378"/>
        <v>42032.378217592595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3"/>
        <v>0</v>
      </c>
      <c r="P4014" s="4" t="str">
        <f t="shared" si="374"/>
        <v>0</v>
      </c>
      <c r="Q4014" t="str">
        <f t="shared" si="375"/>
        <v>theater</v>
      </c>
      <c r="R4014" t="str">
        <f t="shared" si="376"/>
        <v>plays</v>
      </c>
      <c r="S4014" s="13">
        <f t="shared" si="377"/>
        <v>42096.377881944449</v>
      </c>
      <c r="T4014" s="13">
        <f t="shared" si="378"/>
        <v>42126.377881944449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3"/>
        <v>1.2999999999999999E-2</v>
      </c>
      <c r="P4015" s="4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7"/>
        <v>42021.134525462963</v>
      </c>
      <c r="T4015" s="13">
        <f t="shared" si="378"/>
        <v>42051.134525462963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3"/>
        <v>0</v>
      </c>
      <c r="P4016" s="4" t="str">
        <f t="shared" si="374"/>
        <v>0</v>
      </c>
      <c r="Q4016" t="str">
        <f t="shared" si="375"/>
        <v>theater</v>
      </c>
      <c r="R4016" t="str">
        <f t="shared" si="376"/>
        <v>plays</v>
      </c>
      <c r="S4016" s="13">
        <f t="shared" si="377"/>
        <v>42419.079502314817</v>
      </c>
      <c r="T4016" s="13">
        <f t="shared" si="378"/>
        <v>42434.079502314817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3"/>
        <v>1.4285714285714287E-4</v>
      </c>
      <c r="P4017" s="4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7"/>
        <v>42174.614155092589</v>
      </c>
      <c r="T4017" s="13">
        <f t="shared" si="378"/>
        <v>42204.614155092589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3"/>
        <v>0.14000000000000001</v>
      </c>
      <c r="P4018" s="4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7"/>
        <v>41869.706018518518</v>
      </c>
      <c r="T4018" s="13">
        <f t="shared" si="378"/>
        <v>41899.706018518518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3"/>
        <v>1.0500000000000001E-2</v>
      </c>
      <c r="P4019" s="4">
        <f t="shared" si="374"/>
        <v>52.5</v>
      </c>
      <c r="Q4019" t="str">
        <f t="shared" si="375"/>
        <v>theater</v>
      </c>
      <c r="R4019" t="str">
        <f t="shared" si="376"/>
        <v>plays</v>
      </c>
      <c r="S4019" s="13">
        <f t="shared" si="377"/>
        <v>41856.505486111113</v>
      </c>
      <c r="T4019" s="13">
        <f t="shared" si="378"/>
        <v>41886.505486111113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3"/>
        <v>8.666666666666667E-2</v>
      </c>
      <c r="P4020" s="4">
        <f t="shared" si="374"/>
        <v>32.5</v>
      </c>
      <c r="Q4020" t="str">
        <f t="shared" si="375"/>
        <v>theater</v>
      </c>
      <c r="R4020" t="str">
        <f t="shared" si="376"/>
        <v>plays</v>
      </c>
      <c r="S4020" s="13">
        <f t="shared" si="377"/>
        <v>42620.744305555556</v>
      </c>
      <c r="T4020" s="13">
        <f t="shared" si="378"/>
        <v>42650.744305555556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3"/>
        <v>8.2857142857142851E-3</v>
      </c>
      <c r="P4021" s="4">
        <f t="shared" si="374"/>
        <v>7.25</v>
      </c>
      <c r="Q4021" t="str">
        <f t="shared" si="375"/>
        <v>theater</v>
      </c>
      <c r="R4021" t="str">
        <f t="shared" si="376"/>
        <v>plays</v>
      </c>
      <c r="S4021" s="13">
        <f t="shared" si="377"/>
        <v>42417.50921296297</v>
      </c>
      <c r="T4021" s="13">
        <f t="shared" si="378"/>
        <v>42475.519444444442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3"/>
        <v>0.16666666666666666</v>
      </c>
      <c r="P4022" s="4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3">
        <f t="shared" si="377"/>
        <v>42057.024293981485</v>
      </c>
      <c r="T4022" s="13">
        <f t="shared" si="378"/>
        <v>42086.982627314814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3"/>
        <v>8.3333333333333332E-3</v>
      </c>
      <c r="P4023" s="4">
        <f t="shared" si="374"/>
        <v>62.5</v>
      </c>
      <c r="Q4023" t="str">
        <f t="shared" si="375"/>
        <v>theater</v>
      </c>
      <c r="R4023" t="str">
        <f t="shared" si="376"/>
        <v>plays</v>
      </c>
      <c r="S4023" s="13">
        <f t="shared" si="377"/>
        <v>41878.744884259264</v>
      </c>
      <c r="T4023" s="13">
        <f t="shared" si="378"/>
        <v>41938.744884259264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3"/>
        <v>0.69561111111111107</v>
      </c>
      <c r="P4024" s="4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3">
        <f t="shared" si="377"/>
        <v>41990.417442129627</v>
      </c>
      <c r="T4024" s="13">
        <f t="shared" si="378"/>
        <v>42035.95416666667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3"/>
        <v>0</v>
      </c>
      <c r="P4025" s="4" t="str">
        <f t="shared" si="374"/>
        <v>0</v>
      </c>
      <c r="Q4025" t="str">
        <f t="shared" si="375"/>
        <v>theater</v>
      </c>
      <c r="R4025" t="str">
        <f t="shared" si="376"/>
        <v>plays</v>
      </c>
      <c r="S4025" s="13">
        <f t="shared" si="377"/>
        <v>42408.832905092589</v>
      </c>
      <c r="T4025" s="13">
        <f t="shared" si="378"/>
        <v>42453.791238425933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3"/>
        <v>1.2500000000000001E-2</v>
      </c>
      <c r="P4026" s="4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7"/>
        <v>42217.503437500003</v>
      </c>
      <c r="T4026" s="13">
        <f t="shared" si="378"/>
        <v>42247.503437500003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3"/>
        <v>0.05</v>
      </c>
      <c r="P4027" s="4">
        <f t="shared" si="374"/>
        <v>62.5</v>
      </c>
      <c r="Q4027" t="str">
        <f t="shared" si="375"/>
        <v>theater</v>
      </c>
      <c r="R4027" t="str">
        <f t="shared" si="376"/>
        <v>plays</v>
      </c>
      <c r="S4027" s="13">
        <f t="shared" si="377"/>
        <v>42151.071018518523</v>
      </c>
      <c r="T4027" s="13">
        <f t="shared" si="378"/>
        <v>42211.071018518523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3"/>
        <v>0</v>
      </c>
      <c r="P4028" s="4" t="str">
        <f t="shared" si="374"/>
        <v>0</v>
      </c>
      <c r="Q4028" t="str">
        <f t="shared" si="375"/>
        <v>theater</v>
      </c>
      <c r="R4028" t="str">
        <f t="shared" si="376"/>
        <v>plays</v>
      </c>
      <c r="S4028" s="13">
        <f t="shared" si="377"/>
        <v>42282.48887731482</v>
      </c>
      <c r="T4028" s="13">
        <f t="shared" si="378"/>
        <v>42342.530543981484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3"/>
        <v>7.166666666666667E-2</v>
      </c>
      <c r="P4029" s="4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3">
        <f t="shared" si="377"/>
        <v>42768.804178240745</v>
      </c>
      <c r="T4029" s="13">
        <f t="shared" si="378"/>
        <v>42788.875000000007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3"/>
        <v>0.28050000000000003</v>
      </c>
      <c r="P4030" s="4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7"/>
        <v>41765.771990740745</v>
      </c>
      <c r="T4030" s="13">
        <f t="shared" si="378"/>
        <v>41795.771990740745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3"/>
        <v>0</v>
      </c>
      <c r="P4031" s="4" t="str">
        <f t="shared" si="374"/>
        <v>0</v>
      </c>
      <c r="Q4031" t="str">
        <f t="shared" si="375"/>
        <v>theater</v>
      </c>
      <c r="R4031" t="str">
        <f t="shared" si="376"/>
        <v>plays</v>
      </c>
      <c r="S4031" s="13">
        <f t="shared" si="377"/>
        <v>42321.858449074083</v>
      </c>
      <c r="T4031" s="13">
        <f t="shared" si="378"/>
        <v>42351.858449074083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3"/>
        <v>0.16</v>
      </c>
      <c r="P4032" s="4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3">
        <f t="shared" si="377"/>
        <v>42374.48841435185</v>
      </c>
      <c r="T4032" s="13">
        <f t="shared" si="378"/>
        <v>42403.617361111108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3"/>
        <v>0</v>
      </c>
      <c r="P4033" s="4" t="str">
        <f t="shared" si="374"/>
        <v>0</v>
      </c>
      <c r="Q4033" t="str">
        <f t="shared" si="375"/>
        <v>theater</v>
      </c>
      <c r="R4033" t="str">
        <f t="shared" si="376"/>
        <v>plays</v>
      </c>
      <c r="S4033" s="13">
        <f t="shared" si="377"/>
        <v>41941.41856481482</v>
      </c>
      <c r="T4033" s="13">
        <f t="shared" si="378"/>
        <v>41991.460231481484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3"/>
        <v>6.8287037037037035E-2</v>
      </c>
      <c r="P4034" s="4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si="377"/>
        <v>42293.642546296302</v>
      </c>
      <c r="T4034" s="13">
        <f t="shared" si="378"/>
        <v>42353.684212962966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9">E4035/D4035</f>
        <v>0.25698702928870293</v>
      </c>
      <c r="P4035" s="4">
        <f t="shared" ref="P4035:P4098" si="380">IF(L4035=0, "0", E4035/L4035)</f>
        <v>65.340319148936175</v>
      </c>
      <c r="Q4035" t="str">
        <f t="shared" ref="Q4035:Q4098" si="381">LEFT(N4035, FIND("/", N4035)-1)</f>
        <v>theater</v>
      </c>
      <c r="R4035" t="str">
        <f t="shared" ref="R4035:R4098" si="382">RIGHT(N4035, LEN(N4035)-FIND("/", N4035))</f>
        <v>plays</v>
      </c>
      <c r="S4035" s="13">
        <f t="shared" ref="S4035:S4098" si="383">(((J4035/60)/60)/24)+DATE(1970,1,1)+(-4/24)</f>
        <v>42614.102129629631</v>
      </c>
      <c r="T4035" s="13">
        <f t="shared" ref="T4035:T4098" si="384">(((I4035/60)/60)/24)+DATE(1970,1,1)+(-4/24)</f>
        <v>42645.208333333336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9"/>
        <v>1.4814814814814815E-2</v>
      </c>
      <c r="P4036" s="4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si="383"/>
        <v>42067.780671296299</v>
      </c>
      <c r="T4036" s="13">
        <f t="shared" si="384"/>
        <v>42097.739004629628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9"/>
        <v>0.36849999999999999</v>
      </c>
      <c r="P4037" s="4">
        <f t="shared" si="380"/>
        <v>147.4</v>
      </c>
      <c r="Q4037" t="str">
        <f t="shared" si="381"/>
        <v>theater</v>
      </c>
      <c r="R4037" t="str">
        <f t="shared" si="382"/>
        <v>plays</v>
      </c>
      <c r="S4037" s="13">
        <f t="shared" si="383"/>
        <v>41903.716284722221</v>
      </c>
      <c r="T4037" s="13">
        <f t="shared" si="384"/>
        <v>41933.716284722221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9"/>
        <v>0.47049999999999997</v>
      </c>
      <c r="P4038" s="4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3">
        <f t="shared" si="383"/>
        <v>41804.770416666666</v>
      </c>
      <c r="T4038" s="13">
        <f t="shared" si="384"/>
        <v>41821.770833333336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9"/>
        <v>0.11428571428571428</v>
      </c>
      <c r="P4039" s="4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83"/>
        <v>42496.904108796305</v>
      </c>
      <c r="T4039" s="13">
        <f t="shared" si="384"/>
        <v>42514.434027777781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9"/>
        <v>0.12039999999999999</v>
      </c>
      <c r="P4040" s="4">
        <f t="shared" si="380"/>
        <v>75.25</v>
      </c>
      <c r="Q4040" t="str">
        <f t="shared" si="381"/>
        <v>theater</v>
      </c>
      <c r="R4040" t="str">
        <f t="shared" si="382"/>
        <v>plays</v>
      </c>
      <c r="S4040" s="13">
        <f t="shared" si="383"/>
        <v>41869.632060185191</v>
      </c>
      <c r="T4040" s="13">
        <f t="shared" si="384"/>
        <v>41929.632060185191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9"/>
        <v>0.6</v>
      </c>
      <c r="P4041" s="4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83"/>
        <v>42305.504247685189</v>
      </c>
      <c r="T4041" s="13">
        <f t="shared" si="384"/>
        <v>42339.082638888889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9"/>
        <v>0.3125</v>
      </c>
      <c r="P4042" s="4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83"/>
        <v>42144.064861111117</v>
      </c>
      <c r="T4042" s="13">
        <f t="shared" si="384"/>
        <v>42202.958333333336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9"/>
        <v>4.1999999999999997E-3</v>
      </c>
      <c r="P4043" s="4">
        <f t="shared" si="380"/>
        <v>10.5</v>
      </c>
      <c r="Q4043" t="str">
        <f t="shared" si="381"/>
        <v>theater</v>
      </c>
      <c r="R4043" t="str">
        <f t="shared" si="382"/>
        <v>plays</v>
      </c>
      <c r="S4043" s="13">
        <f t="shared" si="383"/>
        <v>42559.307337962964</v>
      </c>
      <c r="T4043" s="13">
        <f t="shared" si="384"/>
        <v>42619.307337962964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9"/>
        <v>2.0999999999999999E-3</v>
      </c>
      <c r="P4044" s="4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83"/>
        <v>41994.917407407411</v>
      </c>
      <c r="T4044" s="13">
        <f t="shared" si="384"/>
        <v>42024.636111111111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9"/>
        <v>0</v>
      </c>
      <c r="P4045" s="4" t="str">
        <f t="shared" si="380"/>
        <v>0</v>
      </c>
      <c r="Q4045" t="str">
        <f t="shared" si="381"/>
        <v>theater</v>
      </c>
      <c r="R4045" t="str">
        <f t="shared" si="382"/>
        <v>plays</v>
      </c>
      <c r="S4045" s="13">
        <f t="shared" si="383"/>
        <v>41948.790798611117</v>
      </c>
      <c r="T4045" s="13">
        <f t="shared" si="384"/>
        <v>41963.790798611117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9"/>
        <v>0.375</v>
      </c>
      <c r="P4046" s="4">
        <f t="shared" si="380"/>
        <v>56.25</v>
      </c>
      <c r="Q4046" t="str">
        <f t="shared" si="381"/>
        <v>theater</v>
      </c>
      <c r="R4046" t="str">
        <f t="shared" si="382"/>
        <v>plays</v>
      </c>
      <c r="S4046" s="13">
        <f t="shared" si="383"/>
        <v>42074.053032407413</v>
      </c>
      <c r="T4046" s="13">
        <f t="shared" si="384"/>
        <v>42104.041666666664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9"/>
        <v>2.0000000000000001E-4</v>
      </c>
      <c r="P4047" s="4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83"/>
        <v>41842.034594907411</v>
      </c>
      <c r="T4047" s="13">
        <f t="shared" si="384"/>
        <v>41872.034594907411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9"/>
        <v>8.2142857142857142E-2</v>
      </c>
      <c r="P4048" s="4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3">
        <f t="shared" si="383"/>
        <v>41904.483912037038</v>
      </c>
      <c r="T4048" s="13">
        <f t="shared" si="384"/>
        <v>41934.483912037038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9"/>
        <v>2.1999999999999999E-2</v>
      </c>
      <c r="P4049" s="4">
        <f t="shared" si="380"/>
        <v>27.5</v>
      </c>
      <c r="Q4049" t="str">
        <f t="shared" si="381"/>
        <v>theater</v>
      </c>
      <c r="R4049" t="str">
        <f t="shared" si="382"/>
        <v>plays</v>
      </c>
      <c r="S4049" s="13">
        <f t="shared" si="383"/>
        <v>41990.855821759258</v>
      </c>
      <c r="T4049" s="13">
        <f t="shared" si="384"/>
        <v>42014.875000000007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9"/>
        <v>0.17652941176470588</v>
      </c>
      <c r="P4050" s="4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3">
        <f t="shared" si="383"/>
        <v>42436.342442129629</v>
      </c>
      <c r="T4050" s="13">
        <f t="shared" si="384"/>
        <v>42471.300775462965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9"/>
        <v>8.0000000000000004E-4</v>
      </c>
      <c r="P4051" s="4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83"/>
        <v>42169.79184027778</v>
      </c>
      <c r="T4051" s="13">
        <f t="shared" si="384"/>
        <v>42199.79184027778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9"/>
        <v>6.6666666666666664E-4</v>
      </c>
      <c r="P4052" s="4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83"/>
        <v>41905.46980324074</v>
      </c>
      <c r="T4052" s="13">
        <f t="shared" si="384"/>
        <v>41935.46980324074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9"/>
        <v>0</v>
      </c>
      <c r="P4053" s="4" t="str">
        <f t="shared" si="380"/>
        <v>0</v>
      </c>
      <c r="Q4053" t="str">
        <f t="shared" si="381"/>
        <v>theater</v>
      </c>
      <c r="R4053" t="str">
        <f t="shared" si="382"/>
        <v>plays</v>
      </c>
      <c r="S4053" s="13">
        <f t="shared" si="383"/>
        <v>41761.643483796302</v>
      </c>
      <c r="T4053" s="13">
        <f t="shared" si="384"/>
        <v>41768.120138888895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9"/>
        <v>0.37533333333333335</v>
      </c>
      <c r="P4054" s="4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3">
        <f t="shared" si="383"/>
        <v>41865.71199074074</v>
      </c>
      <c r="T4054" s="13">
        <f t="shared" si="384"/>
        <v>41925.71199074074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9"/>
        <v>0.22</v>
      </c>
      <c r="P4055" s="4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83"/>
        <v>41928.523472222223</v>
      </c>
      <c r="T4055" s="13">
        <f t="shared" si="384"/>
        <v>41958.666666666664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9"/>
        <v>0</v>
      </c>
      <c r="P4056" s="4" t="str">
        <f t="shared" si="380"/>
        <v>0</v>
      </c>
      <c r="Q4056" t="str">
        <f t="shared" si="381"/>
        <v>theater</v>
      </c>
      <c r="R4056" t="str">
        <f t="shared" si="382"/>
        <v>plays</v>
      </c>
      <c r="S4056" s="13">
        <f t="shared" si="383"/>
        <v>42613.67459490741</v>
      </c>
      <c r="T4056" s="13">
        <f t="shared" si="384"/>
        <v>42644.000000000007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9"/>
        <v>0.1762</v>
      </c>
      <c r="P4057" s="4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3">
        <f t="shared" si="383"/>
        <v>41779.481840277782</v>
      </c>
      <c r="T4057" s="13">
        <f t="shared" si="384"/>
        <v>41809.481840277782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9"/>
        <v>0.53</v>
      </c>
      <c r="P4058" s="4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3">
        <f t="shared" si="383"/>
        <v>42534.766655092601</v>
      </c>
      <c r="T4058" s="13">
        <f t="shared" si="384"/>
        <v>42554.665972222225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9"/>
        <v>0.22142857142857142</v>
      </c>
      <c r="P4059" s="4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3">
        <f t="shared" si="383"/>
        <v>42310.801851851858</v>
      </c>
      <c r="T4059" s="13">
        <f t="shared" si="384"/>
        <v>42333.791666666664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9"/>
        <v>2.5333333333333333E-2</v>
      </c>
      <c r="P4060" s="4">
        <f t="shared" si="380"/>
        <v>23.75</v>
      </c>
      <c r="Q4060" t="str">
        <f t="shared" si="381"/>
        <v>theater</v>
      </c>
      <c r="R4060" t="str">
        <f t="shared" si="382"/>
        <v>plays</v>
      </c>
      <c r="S4060" s="13">
        <f t="shared" si="383"/>
        <v>42445.89402777778</v>
      </c>
      <c r="T4060" s="13">
        <f t="shared" si="384"/>
        <v>42460.999305555561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9"/>
        <v>2.5000000000000001E-2</v>
      </c>
      <c r="P4061" s="4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3">
        <f t="shared" si="383"/>
        <v>41866.473981481482</v>
      </c>
      <c r="T4061" s="13">
        <f t="shared" si="384"/>
        <v>41897.958333333336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9"/>
        <v>2.8500000000000001E-2</v>
      </c>
      <c r="P4062" s="4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83"/>
        <v>41779.528425925928</v>
      </c>
      <c r="T4062" s="13">
        <f t="shared" si="384"/>
        <v>41813.5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9"/>
        <v>0</v>
      </c>
      <c r="P4063" s="4" t="str">
        <f t="shared" si="380"/>
        <v>0</v>
      </c>
      <c r="Q4063" t="str">
        <f t="shared" si="381"/>
        <v>theater</v>
      </c>
      <c r="R4063" t="str">
        <f t="shared" si="382"/>
        <v>plays</v>
      </c>
      <c r="S4063" s="13">
        <f t="shared" si="383"/>
        <v>42420.974803240744</v>
      </c>
      <c r="T4063" s="13">
        <f t="shared" si="384"/>
        <v>42480.933136574073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9"/>
        <v>2.4500000000000001E-2</v>
      </c>
      <c r="P4064" s="4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3">
        <f t="shared" si="383"/>
        <v>42523.572546296295</v>
      </c>
      <c r="T4064" s="13">
        <f t="shared" si="384"/>
        <v>42553.572546296295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9"/>
        <v>1.4210526315789474E-2</v>
      </c>
      <c r="P4065" s="4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83"/>
        <v>41787.514861111114</v>
      </c>
      <c r="T4065" s="13">
        <f t="shared" si="384"/>
        <v>41817.514861111114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9"/>
        <v>0.1925</v>
      </c>
      <c r="P4066" s="4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3">
        <f t="shared" si="383"/>
        <v>42093.421597222223</v>
      </c>
      <c r="T4066" s="13">
        <f t="shared" si="384"/>
        <v>42123.421597222223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9"/>
        <v>6.7499999999999999E-3</v>
      </c>
      <c r="P4067" s="4">
        <f t="shared" si="380"/>
        <v>6.75</v>
      </c>
      <c r="Q4067" t="str">
        <f t="shared" si="381"/>
        <v>theater</v>
      </c>
      <c r="R4067" t="str">
        <f t="shared" si="382"/>
        <v>plays</v>
      </c>
      <c r="S4067" s="13">
        <f t="shared" si="383"/>
        <v>41833.784849537042</v>
      </c>
      <c r="T4067" s="13">
        <f t="shared" si="384"/>
        <v>41863.784849537042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9"/>
        <v>1.6666666666666668E-3</v>
      </c>
      <c r="P4068" s="4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83"/>
        <v>42478.872546296298</v>
      </c>
      <c r="T4068" s="13">
        <f t="shared" si="384"/>
        <v>42508.872546296298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9"/>
        <v>0.60899999999999999</v>
      </c>
      <c r="P4069" s="4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3">
        <f t="shared" si="383"/>
        <v>42234.95081018519</v>
      </c>
      <c r="T4069" s="13">
        <f t="shared" si="384"/>
        <v>42274.95081018519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9"/>
        <v>0.01</v>
      </c>
      <c r="P4070" s="4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3">
        <f t="shared" si="383"/>
        <v>42718.796932870369</v>
      </c>
      <c r="T4070" s="13">
        <f t="shared" si="384"/>
        <v>42748.795138888891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9"/>
        <v>0.34399999999999997</v>
      </c>
      <c r="P4071" s="4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3">
        <f t="shared" si="383"/>
        <v>42022.49486111111</v>
      </c>
      <c r="T4071" s="13">
        <f t="shared" si="384"/>
        <v>42063.333333333336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9"/>
        <v>0.16500000000000001</v>
      </c>
      <c r="P4072" s="4">
        <f t="shared" si="380"/>
        <v>27.5</v>
      </c>
      <c r="Q4072" t="str">
        <f t="shared" si="381"/>
        <v>theater</v>
      </c>
      <c r="R4072" t="str">
        <f t="shared" si="382"/>
        <v>plays</v>
      </c>
      <c r="S4072" s="13">
        <f t="shared" si="383"/>
        <v>42031.500231481485</v>
      </c>
      <c r="T4072" s="13">
        <f t="shared" si="384"/>
        <v>42063.958333333336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9"/>
        <v>0</v>
      </c>
      <c r="P4073" s="4" t="str">
        <f t="shared" si="380"/>
        <v>0</v>
      </c>
      <c r="Q4073" t="str">
        <f t="shared" si="381"/>
        <v>theater</v>
      </c>
      <c r="R4073" t="str">
        <f t="shared" si="382"/>
        <v>plays</v>
      </c>
      <c r="S4073" s="13">
        <f t="shared" si="383"/>
        <v>42700.638090277782</v>
      </c>
      <c r="T4073" s="13">
        <f t="shared" si="384"/>
        <v>42730.638090277782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9"/>
        <v>4.0000000000000001E-3</v>
      </c>
      <c r="P4074" s="4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83"/>
        <v>41812.607766203706</v>
      </c>
      <c r="T4074" s="13">
        <f t="shared" si="384"/>
        <v>41872.607766203706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9"/>
        <v>1.0571428571428572E-2</v>
      </c>
      <c r="P4075" s="4">
        <f t="shared" si="380"/>
        <v>18.5</v>
      </c>
      <c r="Q4075" t="str">
        <f t="shared" si="381"/>
        <v>theater</v>
      </c>
      <c r="R4075" t="str">
        <f t="shared" si="382"/>
        <v>plays</v>
      </c>
      <c r="S4075" s="13">
        <f t="shared" si="383"/>
        <v>42078.178541666675</v>
      </c>
      <c r="T4075" s="13">
        <f t="shared" si="384"/>
        <v>42133.000000000007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9"/>
        <v>0.26727272727272727</v>
      </c>
      <c r="P4076" s="4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83"/>
        <v>42283.386284722226</v>
      </c>
      <c r="T4076" s="13">
        <f t="shared" si="384"/>
        <v>42313.427951388891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9"/>
        <v>0.28799999999999998</v>
      </c>
      <c r="P4077" s="4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3">
        <f t="shared" si="383"/>
        <v>41778.879270833335</v>
      </c>
      <c r="T4077" s="13">
        <f t="shared" si="384"/>
        <v>41820.561111111114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9"/>
        <v>0</v>
      </c>
      <c r="P4078" s="4" t="str">
        <f t="shared" si="380"/>
        <v>0</v>
      </c>
      <c r="Q4078" t="str">
        <f t="shared" si="381"/>
        <v>theater</v>
      </c>
      <c r="R4078" t="str">
        <f t="shared" si="382"/>
        <v>plays</v>
      </c>
      <c r="S4078" s="13">
        <f t="shared" si="383"/>
        <v>41905.629039351858</v>
      </c>
      <c r="T4078" s="13">
        <f t="shared" si="384"/>
        <v>41933.660416666666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9"/>
        <v>8.8999999999999996E-2</v>
      </c>
      <c r="P4079" s="4">
        <f t="shared" si="380"/>
        <v>222.5</v>
      </c>
      <c r="Q4079" t="str">
        <f t="shared" si="381"/>
        <v>theater</v>
      </c>
      <c r="R4079" t="str">
        <f t="shared" si="382"/>
        <v>plays</v>
      </c>
      <c r="S4079" s="13">
        <f t="shared" si="383"/>
        <v>42695.543912037036</v>
      </c>
      <c r="T4079" s="13">
        <f t="shared" si="384"/>
        <v>42725.543912037036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9"/>
        <v>0</v>
      </c>
      <c r="P4080" s="4" t="str">
        <f t="shared" si="380"/>
        <v>0</v>
      </c>
      <c r="Q4080" t="str">
        <f t="shared" si="381"/>
        <v>theater</v>
      </c>
      <c r="R4080" t="str">
        <f t="shared" si="382"/>
        <v>plays</v>
      </c>
      <c r="S4080" s="13">
        <f t="shared" si="383"/>
        <v>42732.620856481481</v>
      </c>
      <c r="T4080" s="13">
        <f t="shared" si="384"/>
        <v>42762.620856481481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9"/>
        <v>1.6666666666666668E-3</v>
      </c>
      <c r="P4081" s="4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83"/>
        <v>42510.772233796299</v>
      </c>
      <c r="T4081" s="13">
        <f t="shared" si="384"/>
        <v>42540.772233796299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9"/>
        <v>0</v>
      </c>
      <c r="P4082" s="4" t="str">
        <f t="shared" si="380"/>
        <v>0</v>
      </c>
      <c r="Q4082" t="str">
        <f t="shared" si="381"/>
        <v>theater</v>
      </c>
      <c r="R4082" t="str">
        <f t="shared" si="382"/>
        <v>plays</v>
      </c>
      <c r="S4082" s="13">
        <f t="shared" si="383"/>
        <v>42511.531435185192</v>
      </c>
      <c r="T4082" s="13">
        <f t="shared" si="384"/>
        <v>42535.620833333342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9"/>
        <v>0.15737410071942445</v>
      </c>
      <c r="P4083" s="4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3">
        <f t="shared" si="383"/>
        <v>42041.414641203701</v>
      </c>
      <c r="T4083" s="13">
        <f t="shared" si="384"/>
        <v>42071.372974537044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9"/>
        <v>0.02</v>
      </c>
      <c r="P4084" s="4">
        <f t="shared" si="380"/>
        <v>1.5</v>
      </c>
      <c r="Q4084" t="str">
        <f t="shared" si="381"/>
        <v>theater</v>
      </c>
      <c r="R4084" t="str">
        <f t="shared" si="382"/>
        <v>plays</v>
      </c>
      <c r="S4084" s="13">
        <f t="shared" si="383"/>
        <v>42307.022604166668</v>
      </c>
      <c r="T4084" s="13">
        <f t="shared" si="384"/>
        <v>42322.791666666664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9"/>
        <v>0.21685714285714286</v>
      </c>
      <c r="P4085" s="4">
        <f t="shared" si="380"/>
        <v>126.5</v>
      </c>
      <c r="Q4085" t="str">
        <f t="shared" si="381"/>
        <v>theater</v>
      </c>
      <c r="R4085" t="str">
        <f t="shared" si="382"/>
        <v>plays</v>
      </c>
      <c r="S4085" s="13">
        <f t="shared" si="383"/>
        <v>42353.595092592594</v>
      </c>
      <c r="T4085" s="13">
        <f t="shared" si="384"/>
        <v>42383.595092592594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9"/>
        <v>3.3333333333333335E-3</v>
      </c>
      <c r="P4086" s="4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83"/>
        <v>42622.269745370373</v>
      </c>
      <c r="T4086" s="13">
        <f t="shared" si="384"/>
        <v>42652.269745370373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9"/>
        <v>2.8571428571428571E-3</v>
      </c>
      <c r="P4087" s="4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83"/>
        <v>42058.437210648153</v>
      </c>
      <c r="T4087" s="13">
        <f t="shared" si="384"/>
        <v>42086.999305555561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9"/>
        <v>4.7E-2</v>
      </c>
      <c r="P4088" s="4">
        <f t="shared" si="380"/>
        <v>9.4</v>
      </c>
      <c r="Q4088" t="str">
        <f t="shared" si="381"/>
        <v>theater</v>
      </c>
      <c r="R4088" t="str">
        <f t="shared" si="382"/>
        <v>plays</v>
      </c>
      <c r="S4088" s="13">
        <f t="shared" si="383"/>
        <v>42304.774293981485</v>
      </c>
      <c r="T4088" s="13">
        <f t="shared" si="384"/>
        <v>42329.000000000007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9"/>
        <v>0</v>
      </c>
      <c r="P4089" s="4" t="str">
        <f t="shared" si="380"/>
        <v>0</v>
      </c>
      <c r="Q4089" t="str">
        <f t="shared" si="381"/>
        <v>theater</v>
      </c>
      <c r="R4089" t="str">
        <f t="shared" si="382"/>
        <v>plays</v>
      </c>
      <c r="S4089" s="13">
        <f t="shared" si="383"/>
        <v>42538.576226851852</v>
      </c>
      <c r="T4089" s="13">
        <f t="shared" si="384"/>
        <v>42568.576226851852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9"/>
        <v>0.108</v>
      </c>
      <c r="P4090" s="4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83"/>
        <v>41990.445879629631</v>
      </c>
      <c r="T4090" s="13">
        <f t="shared" si="384"/>
        <v>42020.268055555563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9"/>
        <v>4.8000000000000001E-2</v>
      </c>
      <c r="P4091" s="4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83"/>
        <v>42122.565833333334</v>
      </c>
      <c r="T4091" s="13">
        <f t="shared" si="384"/>
        <v>42155.565972222226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9"/>
        <v>3.2000000000000001E-2</v>
      </c>
      <c r="P4092" s="4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3">
        <f t="shared" si="383"/>
        <v>42209.506215277775</v>
      </c>
      <c r="T4092" s="13">
        <f t="shared" si="384"/>
        <v>42223.458333333336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9"/>
        <v>0.1275</v>
      </c>
      <c r="P4093" s="4">
        <f t="shared" si="380"/>
        <v>25.5</v>
      </c>
      <c r="Q4093" t="str">
        <f t="shared" si="381"/>
        <v>theater</v>
      </c>
      <c r="R4093" t="str">
        <f t="shared" si="382"/>
        <v>plays</v>
      </c>
      <c r="S4093" s="13">
        <f t="shared" si="383"/>
        <v>41990.33971064815</v>
      </c>
      <c r="T4093" s="13">
        <f t="shared" si="384"/>
        <v>42020.33971064815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9"/>
        <v>1.8181818181818181E-4</v>
      </c>
      <c r="P4094" s="4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83"/>
        <v>42039.028321759259</v>
      </c>
      <c r="T4094" s="13">
        <f t="shared" si="384"/>
        <v>42098.986655092602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9"/>
        <v>2.4E-2</v>
      </c>
      <c r="P4095" s="4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83"/>
        <v>42178.649224537039</v>
      </c>
      <c r="T4095" s="13">
        <f t="shared" si="384"/>
        <v>42238.649224537039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9"/>
        <v>0.36499999999999999</v>
      </c>
      <c r="P4096" s="4">
        <f t="shared" si="380"/>
        <v>91.25</v>
      </c>
      <c r="Q4096" t="str">
        <f t="shared" si="381"/>
        <v>theater</v>
      </c>
      <c r="R4096" t="str">
        <f t="shared" si="382"/>
        <v>plays</v>
      </c>
      <c r="S4096" s="13">
        <f t="shared" si="383"/>
        <v>41889.920138888891</v>
      </c>
      <c r="T4096" s="13">
        <f t="shared" si="384"/>
        <v>41934.040972222225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9"/>
        <v>2.6666666666666668E-2</v>
      </c>
      <c r="P4097" s="4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83"/>
        <v>42692.865162037044</v>
      </c>
      <c r="T4097" s="13">
        <f t="shared" si="384"/>
        <v>42722.865162037044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9"/>
        <v>0.11428571428571428</v>
      </c>
      <c r="P4098" s="4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si="383"/>
        <v>42750.363645833335</v>
      </c>
      <c r="T4098" s="13">
        <f t="shared" si="384"/>
        <v>42794.20208333333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5">E4099/D4099</f>
        <v>0</v>
      </c>
      <c r="P4099" s="4" t="str">
        <f t="shared" ref="P4099:P4115" si="386">IF(L4099=0, "0", E4099/L4099)</f>
        <v>0</v>
      </c>
      <c r="Q4099" t="str">
        <f t="shared" ref="Q4099:Q4115" si="387">LEFT(N4099, FIND("/", N4099)-1)</f>
        <v>theater</v>
      </c>
      <c r="R4099" t="str">
        <f t="shared" ref="R4099:R4115" si="388">RIGHT(N4099, LEN(N4099)-FIND("/", N4099))</f>
        <v>plays</v>
      </c>
      <c r="S4099" s="13">
        <f t="shared" ref="S4099:S4114" si="389">(((J4099/60)/60)/24)+DATE(1970,1,1)+(-4/24)</f>
        <v>42344.657835648155</v>
      </c>
      <c r="T4099" s="13">
        <f t="shared" ref="T4099:T4114" si="390">(((I4099/60)/60)/24)+DATE(1970,1,1)+(-4/24)</f>
        <v>42400.829861111117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5"/>
        <v>0</v>
      </c>
      <c r="P4100" s="4" t="str">
        <f t="shared" si="386"/>
        <v>0</v>
      </c>
      <c r="Q4100" t="str">
        <f t="shared" si="387"/>
        <v>theater</v>
      </c>
      <c r="R4100" t="str">
        <f t="shared" si="388"/>
        <v>plays</v>
      </c>
      <c r="S4100" s="13">
        <f t="shared" si="389"/>
        <v>42495.555520833332</v>
      </c>
      <c r="T4100" s="13">
        <f t="shared" si="390"/>
        <v>42525.555520833332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5"/>
        <v>1.1111111111111112E-2</v>
      </c>
      <c r="P4101" s="4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9"/>
        <v>42570.683715277781</v>
      </c>
      <c r="T4101" s="13">
        <f t="shared" si="390"/>
        <v>42615.683715277781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5"/>
        <v>0</v>
      </c>
      <c r="P4102" s="4" t="str">
        <f t="shared" si="386"/>
        <v>0</v>
      </c>
      <c r="Q4102" t="str">
        <f t="shared" si="387"/>
        <v>theater</v>
      </c>
      <c r="R4102" t="str">
        <f t="shared" si="388"/>
        <v>plays</v>
      </c>
      <c r="S4102" s="13">
        <f t="shared" si="389"/>
        <v>41926.958217592597</v>
      </c>
      <c r="T4102" s="13">
        <f t="shared" si="390"/>
        <v>41936.958217592597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5"/>
        <v>0</v>
      </c>
      <c r="P4103" s="4" t="str">
        <f t="shared" si="386"/>
        <v>0</v>
      </c>
      <c r="Q4103" t="str">
        <f t="shared" si="387"/>
        <v>theater</v>
      </c>
      <c r="R4103" t="str">
        <f t="shared" si="388"/>
        <v>plays</v>
      </c>
      <c r="S4103" s="13">
        <f t="shared" si="389"/>
        <v>42730.737060185187</v>
      </c>
      <c r="T4103" s="13">
        <f t="shared" si="390"/>
        <v>42760.737060185187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5"/>
        <v>0.27400000000000002</v>
      </c>
      <c r="P4104" s="4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3">
        <f t="shared" si="389"/>
        <v>42475.681400462963</v>
      </c>
      <c r="T4104" s="13">
        <f t="shared" si="390"/>
        <v>42505.681400462963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5"/>
        <v>0.1</v>
      </c>
      <c r="P4105" s="4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3">
        <f t="shared" si="389"/>
        <v>42188.666273148156</v>
      </c>
      <c r="T4105" s="13">
        <f t="shared" si="390"/>
        <v>42242.605555555558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5"/>
        <v>0.21366666666666667</v>
      </c>
      <c r="P4106" s="4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3">
        <f t="shared" si="389"/>
        <v>42640.111504629633</v>
      </c>
      <c r="T4106" s="13">
        <f t="shared" si="390"/>
        <v>42670.111504629633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5"/>
        <v>6.9696969696969702E-2</v>
      </c>
      <c r="P4107" s="4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3">
        <f t="shared" si="389"/>
        <v>42696.843854166669</v>
      </c>
      <c r="T4107" s="13">
        <f t="shared" si="390"/>
        <v>42729.843854166669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5"/>
        <v>0.70599999999999996</v>
      </c>
      <c r="P4108" s="4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3">
        <f t="shared" si="389"/>
        <v>42052.882708333338</v>
      </c>
      <c r="T4108" s="13">
        <f t="shared" si="390"/>
        <v>42095.875000000007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5"/>
        <v>2.0500000000000001E-2</v>
      </c>
      <c r="P4109" s="4">
        <f t="shared" si="386"/>
        <v>10.25</v>
      </c>
      <c r="Q4109" t="str">
        <f t="shared" si="387"/>
        <v>theater</v>
      </c>
      <c r="R4109" t="str">
        <f t="shared" si="388"/>
        <v>plays</v>
      </c>
      <c r="S4109" s="13">
        <f t="shared" si="389"/>
        <v>41883.750011574077</v>
      </c>
      <c r="T4109" s="13">
        <f t="shared" si="390"/>
        <v>41906.750011574077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5"/>
        <v>1.9666666666666666E-2</v>
      </c>
      <c r="P4110" s="4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9"/>
        <v>42766.865011574082</v>
      </c>
      <c r="T4110" s="13">
        <f t="shared" si="390"/>
        <v>42797.041666666664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5"/>
        <v>0</v>
      </c>
      <c r="P4111" s="4" t="str">
        <f t="shared" si="386"/>
        <v>0</v>
      </c>
      <c r="Q4111" t="str">
        <f t="shared" si="387"/>
        <v>theater</v>
      </c>
      <c r="R4111" t="str">
        <f t="shared" si="388"/>
        <v>plays</v>
      </c>
      <c r="S4111" s="13">
        <f t="shared" si="389"/>
        <v>42307.372731481482</v>
      </c>
      <c r="T4111" s="13">
        <f t="shared" si="390"/>
        <v>42337.414398148154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5"/>
        <v>0.28666666666666668</v>
      </c>
      <c r="P4112" s="4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3">
        <f t="shared" si="389"/>
        <v>42512.460081018515</v>
      </c>
      <c r="T4112" s="13">
        <f t="shared" si="390"/>
        <v>42572.460081018515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5"/>
        <v>3.1333333333333331E-2</v>
      </c>
      <c r="P4113" s="4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3">
        <f t="shared" si="389"/>
        <v>42028.969212962962</v>
      </c>
      <c r="T4113" s="13">
        <f t="shared" si="390"/>
        <v>42058.969212962962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5"/>
        <v>4.0000000000000002E-4</v>
      </c>
      <c r="P4114" s="4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9"/>
        <v>42400.77993055556</v>
      </c>
      <c r="T4114" s="13">
        <f t="shared" si="390"/>
        <v>42427.833333333336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5"/>
        <v>2E-3</v>
      </c>
      <c r="P4115" s="4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>(((J4115/60)/60)/24)+DATE(1970,1,1)+(-6/24)</f>
        <v>42358.323182870372</v>
      </c>
      <c r="T4115" s="13">
        <f>(((I4115/60)/60)/24)+DATE(1970,1,1)+(-6/24)</f>
        <v>42377.023611111115</v>
      </c>
    </row>
  </sheetData>
  <autoFilter ref="A1:T4115" xr:uid="{09756ECE-ED57-BD4D-AC4F-448FB83C9DF8}"/>
  <conditionalFormatting sqref="F1:F1048576">
    <cfRule type="cellIs" dxfId="5" priority="12" operator="equal">
      <formula>"canceled"</formula>
    </cfRule>
    <cfRule type="cellIs" dxfId="4" priority="13" operator="equal">
      <formula>"live"</formula>
    </cfRule>
    <cfRule type="cellIs" dxfId="3" priority="14" operator="equal">
      <formula>"successful"</formula>
    </cfRule>
    <cfRule type="containsText" dxfId="2" priority="15" operator="containsText" text="failed">
      <formula>NOT(ISERROR(SEARCH("failed",F1)))</formula>
    </cfRule>
    <cfRule type="colorScale" priority="16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7128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2354F-A254-1046-A7E6-92187F9032AC}">
  <sheetPr codeName="Sheet2"/>
  <dimension ref="A1:F14"/>
  <sheetViews>
    <sheetView workbookViewId="0">
      <selection activeCell="F14" sqref="A1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8314</v>
      </c>
    </row>
    <row r="3" spans="1:6" x14ac:dyDescent="0.2">
      <c r="A3" s="10" t="s">
        <v>8329</v>
      </c>
      <c r="B3" s="10" t="s">
        <v>8330</v>
      </c>
    </row>
    <row r="4" spans="1:6" x14ac:dyDescent="0.2">
      <c r="A4" s="10" t="s">
        <v>8315</v>
      </c>
      <c r="B4" s="1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2">
      <c r="A5" s="9" t="s">
        <v>8331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9" t="s">
        <v>8323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9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9" t="s">
        <v>8345</v>
      </c>
      <c r="B8" s="12">
        <v>24</v>
      </c>
      <c r="C8" s="12"/>
      <c r="D8" s="12"/>
      <c r="E8" s="12"/>
      <c r="F8" s="12">
        <v>24</v>
      </c>
    </row>
    <row r="9" spans="1:6" x14ac:dyDescent="0.2">
      <c r="A9" s="9" t="s">
        <v>8312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9" t="s">
        <v>8348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9" t="s">
        <v>8343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9" t="s">
        <v>8340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9" t="s">
        <v>8338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9" t="s">
        <v>8316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858CE-9C8D-3241-895B-CB4DA2878B67}">
  <sheetPr codeName="Sheet3"/>
  <dimension ref="A1:F47"/>
  <sheetViews>
    <sheetView workbookViewId="0">
      <selection activeCell="H36" sqref="H36"/>
    </sheetView>
  </sheetViews>
  <sheetFormatPr baseColWidth="10" defaultRowHeight="15" x14ac:dyDescent="0.2"/>
  <cols>
    <col min="1" max="1" width="15" bestFit="1" customWidth="1"/>
    <col min="2" max="5" width="8.83203125" bestFit="1" customWidth="1"/>
    <col min="6" max="6" width="10" bestFit="1" customWidth="1"/>
    <col min="7" max="9" width="19.1640625" bestFit="1" customWidth="1"/>
    <col min="10" max="10" width="19.33203125" bestFit="1" customWidth="1"/>
    <col min="11" max="11" width="23.5" bestFit="1" customWidth="1"/>
  </cols>
  <sheetData>
    <row r="1" spans="1:6" x14ac:dyDescent="0.2">
      <c r="A1" s="10" t="s">
        <v>8308</v>
      </c>
      <c r="B1" t="s">
        <v>8314</v>
      </c>
    </row>
    <row r="2" spans="1:6" x14ac:dyDescent="0.2">
      <c r="A2" s="10" t="s">
        <v>8223</v>
      </c>
      <c r="B2" t="s">
        <v>8314</v>
      </c>
    </row>
    <row r="4" spans="1:6" x14ac:dyDescent="0.2">
      <c r="A4" s="10" t="s">
        <v>8380</v>
      </c>
      <c r="B4" s="10" t="s">
        <v>8218</v>
      </c>
    </row>
    <row r="5" spans="1:6" x14ac:dyDescent="0.2">
      <c r="A5" s="10" t="s">
        <v>8309</v>
      </c>
      <c r="B5" s="14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2">
      <c r="A6" t="s">
        <v>8337</v>
      </c>
      <c r="B6" s="15"/>
      <c r="C6" s="15">
        <v>100</v>
      </c>
      <c r="D6" s="15"/>
      <c r="E6" s="15"/>
      <c r="F6" s="15">
        <v>100</v>
      </c>
    </row>
    <row r="7" spans="1:6" x14ac:dyDescent="0.2">
      <c r="A7" t="s">
        <v>8353</v>
      </c>
      <c r="B7" s="15">
        <v>20</v>
      </c>
      <c r="C7" s="15"/>
      <c r="D7" s="15"/>
      <c r="E7" s="15"/>
      <c r="F7" s="15">
        <v>20</v>
      </c>
    </row>
    <row r="8" spans="1:6" x14ac:dyDescent="0.2">
      <c r="A8" t="s">
        <v>8346</v>
      </c>
      <c r="B8" s="15">
        <v>24</v>
      </c>
      <c r="C8" s="15"/>
      <c r="D8" s="15"/>
      <c r="E8" s="15"/>
      <c r="F8" s="15">
        <v>24</v>
      </c>
    </row>
    <row r="9" spans="1:6" x14ac:dyDescent="0.2">
      <c r="A9" t="s">
        <v>8363</v>
      </c>
      <c r="B9" s="15"/>
      <c r="C9" s="15">
        <v>40</v>
      </c>
      <c r="D9" s="15"/>
      <c r="E9" s="15"/>
      <c r="F9" s="15">
        <v>40</v>
      </c>
    </row>
    <row r="10" spans="1:6" x14ac:dyDescent="0.2">
      <c r="A10" t="s">
        <v>8328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t="s">
        <v>8336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t="s">
        <v>8335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t="s">
        <v>8320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t="s">
        <v>8326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t="s">
        <v>8310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t="s">
        <v>8347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t="s">
        <v>8355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t="s">
        <v>8356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t="s">
        <v>8319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t="s">
        <v>8318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t="s">
        <v>8361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t="s">
        <v>8317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t="s">
        <v>8322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t="s">
        <v>8364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t="s">
        <v>8352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t="s">
        <v>8344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t="s">
        <v>8357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t="s">
        <v>8349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t="s">
        <v>8354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t="s">
        <v>8339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t="s">
        <v>8325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t="s">
        <v>8351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t="s">
        <v>8359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t="s">
        <v>8311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t="s">
        <v>8334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t="s">
        <v>8333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t="s">
        <v>8358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t="s">
        <v>8360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t="s">
        <v>8362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t="s">
        <v>8327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t="s">
        <v>8332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t="s">
        <v>8350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t="s">
        <v>8321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t="s">
        <v>8342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t="s">
        <v>8341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t="s">
        <v>8324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t="s">
        <v>8316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B5C3-DC89-AD49-93A9-B1B1428E4C2A}">
  <sheetPr codeName="Sheet4"/>
  <dimension ref="A2:E19"/>
  <sheetViews>
    <sheetView workbookViewId="0">
      <selection activeCell="B5" sqref="B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.5" bestFit="1" customWidth="1"/>
    <col min="8" max="8" width="11.83203125" bestFit="1" customWidth="1"/>
    <col min="9" max="9" width="11.5" bestFit="1" customWidth="1"/>
    <col min="10" max="10" width="16" bestFit="1" customWidth="1"/>
    <col min="11" max="11" width="15.6640625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3.832031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3.832031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8" width="6.83203125" bestFit="1" customWidth="1"/>
    <col min="199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1" width="6.83203125" bestFit="1" customWidth="1"/>
    <col min="312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7" width="6.83203125" bestFit="1" customWidth="1"/>
    <col min="418" max="434" width="7.83203125" bestFit="1" customWidth="1"/>
    <col min="435" max="440" width="6.83203125" bestFit="1" customWidth="1"/>
    <col min="441" max="459" width="7.83203125" bestFit="1" customWidth="1"/>
    <col min="460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9" width="7.83203125" bestFit="1" customWidth="1"/>
    <col min="740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4" width="7.83203125" bestFit="1" customWidth="1"/>
    <col min="935" max="955" width="6.83203125" bestFit="1" customWidth="1"/>
    <col min="956" max="1030" width="7.83203125" bestFit="1" customWidth="1"/>
    <col min="1031" max="1062" width="6.83203125" bestFit="1" customWidth="1"/>
    <col min="1063" max="1134" width="7.83203125" bestFit="1" customWidth="1"/>
    <col min="1135" max="1179" width="6.83203125" bestFit="1" customWidth="1"/>
    <col min="1180" max="1292" width="7.83203125" bestFit="1" customWidth="1"/>
    <col min="1293" max="1321" width="6.83203125" bestFit="1" customWidth="1"/>
    <col min="1322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2" width="7.83203125" bestFit="1" customWidth="1"/>
    <col min="1643" max="1703" width="8.83203125" bestFit="1" customWidth="1"/>
    <col min="1704" max="1741" width="7.83203125" bestFit="1" customWidth="1"/>
    <col min="1742" max="1783" width="8.83203125" bestFit="1" customWidth="1"/>
    <col min="1784" max="1804" width="6.83203125" bestFit="1" customWidth="1"/>
    <col min="1805" max="1900" width="7.83203125" bestFit="1" customWidth="1"/>
    <col min="1901" max="1936" width="6.83203125" bestFit="1" customWidth="1"/>
    <col min="1937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3" width="7.83203125" bestFit="1" customWidth="1"/>
    <col min="2264" max="2295" width="6.83203125" bestFit="1" customWidth="1"/>
    <col min="2296" max="2382" width="7.83203125" bestFit="1" customWidth="1"/>
    <col min="2383" max="2415" width="6.83203125" bestFit="1" customWidth="1"/>
    <col min="2416" max="2505" width="7.83203125" bestFit="1" customWidth="1"/>
    <col min="2506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3" width="6.83203125" bestFit="1" customWidth="1"/>
    <col min="2724" max="2808" width="7.83203125" bestFit="1" customWidth="1"/>
    <col min="2809" max="2873" width="8.83203125" bestFit="1" customWidth="1"/>
    <col min="2874" max="2894" width="7.83203125" bestFit="1" customWidth="1"/>
    <col min="2895" max="2957" width="8.83203125" bestFit="1" customWidth="1"/>
    <col min="2958" max="2984" width="7.83203125" bestFit="1" customWidth="1"/>
    <col min="2985" max="3009" width="8.83203125" bestFit="1" customWidth="1"/>
    <col min="3010" max="3034" width="6.83203125" bestFit="1" customWidth="1"/>
    <col min="3035" max="3096" width="7.83203125" bestFit="1" customWidth="1"/>
    <col min="3097" max="3121" width="6.83203125" bestFit="1" customWidth="1"/>
    <col min="3122" max="3187" width="7.83203125" bestFit="1" customWidth="1"/>
    <col min="3188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3" width="6.83203125" bestFit="1" customWidth="1"/>
    <col min="3404" max="3464" width="7.83203125" bestFit="1" customWidth="1"/>
    <col min="3465" max="3496" width="6.83203125" bestFit="1" customWidth="1"/>
    <col min="3497" max="3554" width="7.83203125" bestFit="1" customWidth="1"/>
    <col min="3555" max="3582" width="6.83203125" bestFit="1" customWidth="1"/>
    <col min="3583" max="3623" width="7.83203125" bestFit="1" customWidth="1"/>
    <col min="3624" max="3640" width="6.83203125" bestFit="1" customWidth="1"/>
    <col min="3641" max="3689" width="7.83203125" bestFit="1" customWidth="1"/>
    <col min="3690" max="3712" width="6.83203125" bestFit="1" customWidth="1"/>
    <col min="3713" max="3770" width="7.83203125" bestFit="1" customWidth="1"/>
    <col min="3771" max="3811" width="8.83203125" bestFit="1" customWidth="1"/>
    <col min="3812" max="3840" width="7.83203125" bestFit="1" customWidth="1"/>
    <col min="3841" max="3896" width="8.83203125" bestFit="1" customWidth="1"/>
    <col min="3897" max="3924" width="7.83203125" bestFit="1" customWidth="1"/>
    <col min="3925" max="3958" width="8.83203125" bestFit="1" customWidth="1"/>
    <col min="3959" max="3976" width="6.83203125" bestFit="1" customWidth="1"/>
    <col min="3977" max="4027" width="7.83203125" bestFit="1" customWidth="1"/>
    <col min="4028" max="4053" width="6.83203125" bestFit="1" customWidth="1"/>
    <col min="4054" max="4083" width="7.83203125" bestFit="1" customWidth="1"/>
    <col min="4084" max="4104" width="6.83203125" bestFit="1" customWidth="1"/>
    <col min="4105" max="4115" width="7.83203125" bestFit="1" customWidth="1"/>
    <col min="4116" max="4116" width="10" bestFit="1" customWidth="1"/>
  </cols>
  <sheetData>
    <row r="2" spans="1:5" x14ac:dyDescent="0.2">
      <c r="A2" s="10" t="s">
        <v>8381</v>
      </c>
      <c r="B2" t="s">
        <v>8314</v>
      </c>
    </row>
    <row r="3" spans="1:5" x14ac:dyDescent="0.2">
      <c r="A3" s="10" t="s">
        <v>8379</v>
      </c>
      <c r="B3" t="s">
        <v>8314</v>
      </c>
    </row>
    <row r="5" spans="1:5" x14ac:dyDescent="0.2">
      <c r="A5" s="10" t="s">
        <v>8380</v>
      </c>
      <c r="B5" s="10" t="s">
        <v>8330</v>
      </c>
    </row>
    <row r="6" spans="1:5" x14ac:dyDescent="0.2">
      <c r="A6" s="10" t="s">
        <v>8315</v>
      </c>
      <c r="B6" t="s">
        <v>8220</v>
      </c>
      <c r="C6" t="s">
        <v>8221</v>
      </c>
      <c r="D6" t="s">
        <v>8219</v>
      </c>
      <c r="E6" t="s">
        <v>8316</v>
      </c>
    </row>
    <row r="7" spans="1:5" x14ac:dyDescent="0.2">
      <c r="A7" s="11" t="s">
        <v>8373</v>
      </c>
      <c r="B7" s="12">
        <v>34</v>
      </c>
      <c r="C7" s="12">
        <v>149</v>
      </c>
      <c r="D7" s="12">
        <v>183</v>
      </c>
      <c r="E7" s="12">
        <v>366</v>
      </c>
    </row>
    <row r="8" spans="1:5" x14ac:dyDescent="0.2">
      <c r="A8" s="11" t="s">
        <v>8374</v>
      </c>
      <c r="B8" s="12">
        <v>27</v>
      </c>
      <c r="C8" s="12">
        <v>105</v>
      </c>
      <c r="D8" s="12">
        <v>202</v>
      </c>
      <c r="E8" s="12">
        <v>334</v>
      </c>
    </row>
    <row r="9" spans="1:5" x14ac:dyDescent="0.2">
      <c r="A9" s="11" t="s">
        <v>8375</v>
      </c>
      <c r="B9" s="12">
        <v>28</v>
      </c>
      <c r="C9" s="12">
        <v>108</v>
      </c>
      <c r="D9" s="12">
        <v>179</v>
      </c>
      <c r="E9" s="12">
        <v>315</v>
      </c>
    </row>
    <row r="10" spans="1:5" x14ac:dyDescent="0.2">
      <c r="A10" s="11" t="s">
        <v>8376</v>
      </c>
      <c r="B10" s="12">
        <v>27</v>
      </c>
      <c r="C10" s="12">
        <v>103</v>
      </c>
      <c r="D10" s="12">
        <v>193</v>
      </c>
      <c r="E10" s="12">
        <v>323</v>
      </c>
    </row>
    <row r="11" spans="1:5" x14ac:dyDescent="0.2">
      <c r="A11" s="11" t="s">
        <v>8367</v>
      </c>
      <c r="B11" s="12">
        <v>26</v>
      </c>
      <c r="C11" s="12">
        <v>126</v>
      </c>
      <c r="D11" s="12">
        <v>233</v>
      </c>
      <c r="E11" s="12">
        <v>385</v>
      </c>
    </row>
    <row r="12" spans="1:5" x14ac:dyDescent="0.2">
      <c r="A12" s="11" t="s">
        <v>8377</v>
      </c>
      <c r="B12" s="12">
        <v>27</v>
      </c>
      <c r="C12" s="12">
        <v>148</v>
      </c>
      <c r="D12" s="12">
        <v>212</v>
      </c>
      <c r="E12" s="12">
        <v>387</v>
      </c>
    </row>
    <row r="13" spans="1:5" x14ac:dyDescent="0.2">
      <c r="A13" s="11" t="s">
        <v>8368</v>
      </c>
      <c r="B13" s="12">
        <v>44</v>
      </c>
      <c r="C13" s="12">
        <v>148</v>
      </c>
      <c r="D13" s="12">
        <v>193</v>
      </c>
      <c r="E13" s="12">
        <v>385</v>
      </c>
    </row>
    <row r="14" spans="1:5" x14ac:dyDescent="0.2">
      <c r="A14" s="11" t="s">
        <v>8369</v>
      </c>
      <c r="B14" s="12">
        <v>32</v>
      </c>
      <c r="C14" s="12">
        <v>134</v>
      </c>
      <c r="D14" s="12">
        <v>167</v>
      </c>
      <c r="E14" s="12">
        <v>333</v>
      </c>
    </row>
    <row r="15" spans="1:5" x14ac:dyDescent="0.2">
      <c r="A15" s="11" t="s">
        <v>8370</v>
      </c>
      <c r="B15" s="12">
        <v>24</v>
      </c>
      <c r="C15" s="12">
        <v>127</v>
      </c>
      <c r="D15" s="12">
        <v>148</v>
      </c>
      <c r="E15" s="12">
        <v>299</v>
      </c>
    </row>
    <row r="16" spans="1:5" x14ac:dyDescent="0.2">
      <c r="A16" s="11" t="s">
        <v>8371</v>
      </c>
      <c r="B16" s="12">
        <v>20</v>
      </c>
      <c r="C16" s="12">
        <v>149</v>
      </c>
      <c r="D16" s="12">
        <v>182</v>
      </c>
      <c r="E16" s="12">
        <v>351</v>
      </c>
    </row>
    <row r="17" spans="1:5" x14ac:dyDescent="0.2">
      <c r="A17" s="11" t="s">
        <v>8372</v>
      </c>
      <c r="B17" s="12">
        <v>37</v>
      </c>
      <c r="C17" s="12">
        <v>114</v>
      </c>
      <c r="D17" s="12">
        <v>182</v>
      </c>
      <c r="E17" s="12">
        <v>333</v>
      </c>
    </row>
    <row r="18" spans="1:5" x14ac:dyDescent="0.2">
      <c r="A18" s="11" t="s">
        <v>8378</v>
      </c>
      <c r="B18" s="12">
        <v>23</v>
      </c>
      <c r="C18" s="12">
        <v>119</v>
      </c>
      <c r="D18" s="12">
        <v>111</v>
      </c>
      <c r="E18" s="12">
        <v>253</v>
      </c>
    </row>
    <row r="19" spans="1:5" x14ac:dyDescent="0.2">
      <c r="A19" s="11" t="s">
        <v>8316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83BF1-DB62-A14C-8381-869B7A6F8031}">
  <sheetPr codeName="Sheet5"/>
  <dimension ref="A1:H13"/>
  <sheetViews>
    <sheetView workbookViewId="0">
      <selection activeCell="J2" sqref="J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style="16" bestFit="1" customWidth="1"/>
  </cols>
  <sheetData>
    <row r="1" spans="1:8" x14ac:dyDescent="0.2">
      <c r="A1" t="s">
        <v>8401</v>
      </c>
      <c r="B1" t="s">
        <v>8382</v>
      </c>
      <c r="C1" t="s">
        <v>8383</v>
      </c>
      <c r="D1" t="s">
        <v>8384</v>
      </c>
      <c r="E1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">
      <c r="A2" t="s">
        <v>8389</v>
      </c>
      <c r="B2">
        <f>COUNTIFS(Sheet1!$D$2:$D$4115,"&lt;1000", Sheet1!$F$2:$F$4115,"successful")</f>
        <v>322</v>
      </c>
      <c r="C2">
        <f>COUNTIFS(Sheet1!$D$2:$D$4115,"&lt;1000", Sheet1!$F$2:$F$4115,"failed")</f>
        <v>113</v>
      </c>
      <c r="D2">
        <f>COUNTIFS(Sheet1!$D$2:$D$4115,"&lt;1000", Sheet1!$F$2:$F$4115,"canceled")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8390</v>
      </c>
      <c r="B3">
        <f>COUNTIFS(Sheet1!$D$2:$D$4115,"&lt;=4999", Sheet1!$F$2:$F$4115,"successful")-B2</f>
        <v>932</v>
      </c>
      <c r="C3">
        <f>COUNTIFS(Sheet1!$D$2:$D$4115,"&lt;4999", Sheet1!$F$2:$F$4115,"failed")-C2</f>
        <v>420</v>
      </c>
      <c r="D3">
        <f>COUNTIFS(Sheet1!$D$2:$D$4115,"&lt;4999", Sheet1!$F$2:$F$4115,"canceled")-D2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8391</v>
      </c>
      <c r="B4">
        <f>COUNTIFS(Sheet1!$D$2:$D$4115,"&lt;=9999", Sheet1!$F$2:$F$4115,"successful")-SUM(B2:B3)</f>
        <v>381</v>
      </c>
      <c r="C4">
        <f>COUNTIFS(Sheet1!$D$2:$D$4115,"&lt;=9999", Sheet1!$F$2:$F$4115,"failed")-SUM(C2:C3)</f>
        <v>283</v>
      </c>
      <c r="D4">
        <f>COUNTIFS(Sheet1!$D$2:$D$4115,"&lt;=9999", Sheet1!$F$2:$F$4115,"canceled")-SUM(D2:D3)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8392</v>
      </c>
      <c r="B5">
        <f>COUNTIFS(Sheet1!$D$2:$D$4115,"&lt;=14999", Sheet1!$F$2:$F$4115,"successful")-SUM(B2:B4)</f>
        <v>168</v>
      </c>
      <c r="C5">
        <f>COUNTIFS(Sheet1!$D$2:$D$4115,"&lt;14999", Sheet1!$F$2:$F$4115,"failed")-SUM(C2:C4)</f>
        <v>144</v>
      </c>
      <c r="D5">
        <f>COUNTIFS(Sheet1!$D$2:$D$4115,"&lt;14999", Sheet1!$F$2:$F$4115,"canceled")-SUM(D2:D4)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8393</v>
      </c>
      <c r="B6">
        <f>COUNTIFS(Sheet1!$D$2:$D$4115,"&lt;=19999", Sheet1!$F$2:$F$4115,"successful")-SUM(B2:B5)</f>
        <v>94</v>
      </c>
      <c r="C6">
        <f>COUNTIFS(Sheet1!$D$2:$D$4115,"&lt;19999", Sheet1!$F$2:$F$4115,"failed")-SUM(C2:C5)</f>
        <v>90</v>
      </c>
      <c r="D6">
        <f>COUNTIFS(Sheet1!$D$2:$D$4115,"&lt;19999", Sheet1!$F$2:$F$4115,"canceled")-SUM(D2:D5)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8394</v>
      </c>
      <c r="B7">
        <f>COUNTIFS(Sheet1!$D$2:$D$4115,"&lt;=24999", Sheet1!$F$2:$F$4115,"successful")-SUM(B2:B6)</f>
        <v>62</v>
      </c>
      <c r="C7">
        <f>COUNTIFS(Sheet1!$D$2:$D$4115,"&lt;24999", Sheet1!$F$2:$F$4115,"failed")-SUM(C2:C6)</f>
        <v>72</v>
      </c>
      <c r="D7">
        <f>COUNTIFS(Sheet1!$D$2:$D$4115,"&lt;24999", Sheet1!$F$2:$F$4115,"canceled")-SUM(D2:D6)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8395</v>
      </c>
      <c r="B8">
        <f>COUNTIFS(Sheet1!$D$2:$D$4115,"&lt;=29999", Sheet1!$F$2:$F$4115,"successful")-SUM(B2:B7)</f>
        <v>55</v>
      </c>
      <c r="C8">
        <f>COUNTIFS(Sheet1!$D$2:$D$4115,"&lt;29999", Sheet1!$F$2:$F$4115,"failed")-SUM(C2:C7)</f>
        <v>64</v>
      </c>
      <c r="D8">
        <f>COUNTIFS(Sheet1!$D$2:$D$4115,"&lt;29999", Sheet1!$F$2:$F$4115,"canceled")-SUM(D2:D7)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8396</v>
      </c>
      <c r="B9">
        <f>COUNTIFS(Sheet1!$D$2:$D$4115,"&lt;34999", Sheet1!$F$2:$F$4115,"successful")-SUM(B2:B8)</f>
        <v>32</v>
      </c>
      <c r="C9">
        <f>COUNTIFS(Sheet1!$D$2:$D$4115,"&lt;34999", Sheet1!$F$2:$F$4115,"failed")-SUM(C2:C8)</f>
        <v>37</v>
      </c>
      <c r="D9">
        <f>COUNTIFS(Sheet1!$D$2:$D$4115,"&lt;34999", Sheet1!$F$2:$F$4115,"canceled")-SUM(D2:D8)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8397</v>
      </c>
      <c r="B10">
        <f>COUNTIFS(Sheet1!$D$2:$D$4115,"&lt;=39999", Sheet1!$F$2:$F$4115,"successful")-SUM(B2:B9)</f>
        <v>26</v>
      </c>
      <c r="C10">
        <f>COUNTIFS(Sheet1!$D$2:$D$4115,"&lt;39999", Sheet1!$F$2:$F$4115,"failed")-SUM(C2:C9)</f>
        <v>22</v>
      </c>
      <c r="D10">
        <f>COUNTIFS(Sheet1!$D$2:$D$4115,"&lt;39999", Sheet1!$F$2:$F$4115,"canceled")-SUM(D2:D9)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8398</v>
      </c>
      <c r="B11">
        <f>COUNTIFS(Sheet1!$D$2:$D$4115,"&lt;44999", Sheet1!$F$2:$F$4115,"successful")-SUM(B2:B10)</f>
        <v>21</v>
      </c>
      <c r="C11">
        <f>COUNTIFS(Sheet1!$D$2:$D$4115,"&lt;44999", Sheet1!$F$2:$F$4115,"failed")-SUM(C2:C10)</f>
        <v>16</v>
      </c>
      <c r="D11">
        <f>COUNTIFS(Sheet1!$D$2:$D$4115,"&lt;44999", Sheet1!$F$2:$F$4115,"canceled")-SUM(D2:D10)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8399</v>
      </c>
      <c r="B12">
        <f>COUNTIFS(Sheet1!$D$2:$D$4115,"&lt;49999", Sheet1!$F$2:$F$4115,"successful")-SUM(B2:B11)</f>
        <v>6</v>
      </c>
      <c r="C12">
        <f>COUNTIFS(Sheet1!$D$2:$D$4115,"&lt;49999", Sheet1!$F$2:$F$4115,"failed")-SUM(C2:C11)</f>
        <v>11</v>
      </c>
      <c r="D12">
        <f>COUNTIFS(Sheet1!$D$2:$D$4115,"&lt;49999", Sheet1!$F$2:$F$4115,"canceled")-SUM(D2:D11)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8400</v>
      </c>
      <c r="B13">
        <f>COUNTIFS(Sheet1!$D$2:$D$4115,"&gt;=50000", Sheet1!$F$2:$F$4115,"successful")</f>
        <v>86</v>
      </c>
      <c r="C13">
        <f>COUNTIFS(Sheet1!$D$2:$D$4115,"&gt;=50000", Sheet1!$F$2:$F$4115,"failed")</f>
        <v>258</v>
      </c>
      <c r="D13">
        <f>COUNTIFS(Sheet1!$D$2:$D$4115,"&gt;=50000", Sheet1!$F$2:$F$4115,"canceled")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2019-06-03T03:51:37Z</dcterms:modified>
</cp:coreProperties>
</file>