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ive Bayes" sheetId="1" r:id="rId4"/>
  </sheets>
  <definedNames>
    <definedName hidden="1" localSheetId="0" name="_xlnm._FilterDatabase">'Naive Bayes'!$A$1:$E$16</definedName>
  </definedNames>
  <calcPr/>
</workbook>
</file>

<file path=xl/sharedStrings.xml><?xml version="1.0" encoding="utf-8"?>
<sst xmlns="http://schemas.openxmlformats.org/spreadsheetml/2006/main" count="143" uniqueCount="62">
  <si>
    <t>AGE</t>
  </si>
  <si>
    <t>INCOME</t>
  </si>
  <si>
    <t>STUDENT</t>
  </si>
  <si>
    <t>CREDIT</t>
  </si>
  <si>
    <t>BUY COMPUTER</t>
  </si>
  <si>
    <t>Youth</t>
  </si>
  <si>
    <t>High</t>
  </si>
  <si>
    <t>No</t>
  </si>
  <si>
    <t>Fair</t>
  </si>
  <si>
    <t>Excellent</t>
  </si>
  <si>
    <t>Middle Age</t>
  </si>
  <si>
    <t>Yes</t>
  </si>
  <si>
    <t>Senior</t>
  </si>
  <si>
    <t>Medium</t>
  </si>
  <si>
    <t>Low</t>
  </si>
  <si>
    <t xml:space="preserve">Here B is the evidence and A is the hypothesis. </t>
  </si>
  <si>
    <t>Total</t>
  </si>
  <si>
    <t>Here P(A) is known as prior, P(A/B) is posterior, and P(B/A) is the likelihood.</t>
  </si>
  <si>
    <t>Buy a Computer (A)</t>
  </si>
  <si>
    <t>Age (B)</t>
  </si>
  <si>
    <t>Probability of Buying under Age P(B|A)</t>
  </si>
  <si>
    <t>P(Youth|Yes)</t>
  </si>
  <si>
    <t>P(Youth|No)</t>
  </si>
  <si>
    <t>P(Middle Age|Yes)</t>
  </si>
  <si>
    <t>P(Middle Age|No)</t>
  </si>
  <si>
    <t>0/5</t>
  </si>
  <si>
    <t>P(Senior|Yes)</t>
  </si>
  <si>
    <t>P(Senior|No)</t>
  </si>
  <si>
    <t>Income (B)</t>
  </si>
  <si>
    <t>Probability of Buying under Income P(B|A)</t>
  </si>
  <si>
    <t>P(High|Yes)</t>
  </si>
  <si>
    <t>P(High|No)</t>
  </si>
  <si>
    <t>P(Medium|Yes)</t>
  </si>
  <si>
    <t>P(Medium|No)</t>
  </si>
  <si>
    <t>P(Low|Yes)</t>
  </si>
  <si>
    <t>P(Low|No)</t>
  </si>
  <si>
    <t>Student (B)</t>
  </si>
  <si>
    <t>Probability of Buying under Student P(B|A)</t>
  </si>
  <si>
    <t>P(Stud. Yes|Yes)</t>
  </si>
  <si>
    <t>P(Stud. Yes|No)</t>
  </si>
  <si>
    <t>P(Stud. No|Yes)</t>
  </si>
  <si>
    <t>P(Stud. No|No)</t>
  </si>
  <si>
    <t>Credit Rate (B)</t>
  </si>
  <si>
    <t>Probability of Buying under Credit Rating P(B|A)</t>
  </si>
  <si>
    <t>P(Fair|Yes)</t>
  </si>
  <si>
    <t>P(Fair|No)</t>
  </si>
  <si>
    <t>P(Excellent|Yes)</t>
  </si>
  <si>
    <t>P(Excellent|No)</t>
  </si>
  <si>
    <t>If B = ( Youth, Medium, Student, Fair), then:</t>
  </si>
  <si>
    <t xml:space="preserve">P(Yes) * P(B / Yes ) </t>
  </si>
  <si>
    <t>P(Yes) * P(Youth|Yes) * P(Medium|Yes) * P(Stud. Yes|Yes) * P(Fair|Yes)</t>
  </si>
  <si>
    <t>(9/14) * (2/9 * 4/9 * 6/9 *6/9)</t>
  </si>
  <si>
    <t>https://aihubprojects.com/naive-bayes-algorithm-from-scratch/</t>
  </si>
  <si>
    <t xml:space="preserve">P(No) * P(B / No ) </t>
  </si>
  <si>
    <t>P(No) * P(Youth|No) * P(Medium|No) * P(Stud. Yes|No) * P(Fair|No)</t>
  </si>
  <si>
    <t>(5/14) * (3/5 * 2/5 * 1/5 * 2/5)</t>
  </si>
  <si>
    <t>P(B) = P (Youth) * P( Mid) * P(Student Yes) * P( Fair)</t>
  </si>
  <si>
    <t>5/14 * 6/14 * 7/14 * 8/14</t>
  </si>
  <si>
    <t>P(Yes / B) = P(Yes) * P(B / Yes )  / P(B)</t>
  </si>
  <si>
    <t>((9/14) * (2/9 * 4/9 * 6/9 *6/9) ) / (5/14 * 6/14 * 7/14 * 8/14)</t>
  </si>
  <si>
    <t>P(No / B) = P(No) * P(B / No )  / P(B)</t>
  </si>
  <si>
    <t>((5/14) * (3/5 * 2/5 * 1/5 * 2/5)) / (5/14 * 6/14 * 7/14 * 8/14)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</si>
</sst>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  <scheme val="minor"/>
    </font>
    <font>
      <b/>
      <sz val="12.0"/>
      <color rgb="FF000000"/>
      <name val="Roboto"/>
    </font>
    <font>
      <sz val="10.0"/>
      <color rgb="FF000000"/>
      <name val="Arial"/>
    </font>
    <font>
      <sz val="10.0"/>
      <color rgb="FF000000"/>
      <name val="Roboto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4">
    <border/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</border>
    <border>
      <left style="thin">
        <color rgb="FFEDEDED"/>
      </left>
      <right style="thin">
        <color rgb="FFEDEDED"/>
      </right>
      <top style="thin">
        <color rgb="FFEDEDED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0" fillId="2" fontId="3" numFmtId="0" xfId="0" applyAlignment="1" applyFont="1">
      <alignment readingOrder="0"/>
    </xf>
    <xf borderId="0" fillId="0" fontId="4" numFmtId="0" xfId="0" applyFont="1"/>
    <xf borderId="3" fillId="3" fontId="5" numFmtId="0" xfId="0" applyAlignment="1" applyBorder="1" applyFill="1" applyFont="1">
      <alignment horizontal="center" readingOrder="0"/>
    </xf>
    <xf borderId="4" fillId="3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6" fillId="4" fontId="5" numFmtId="0" xfId="0" applyAlignment="1" applyBorder="1" applyFill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8" fillId="4" fontId="5" numFmtId="0" xfId="0" applyAlignment="1" applyBorder="1" applyFont="1">
      <alignment horizontal="center" readingOrder="0"/>
    </xf>
    <xf borderId="9" fillId="4" fontId="6" numFmtId="0" xfId="0" applyAlignment="1" applyBorder="1" applyFont="1">
      <alignment horizontal="center" readingOrder="0"/>
    </xf>
    <xf borderId="0" fillId="4" fontId="6" numFmtId="0" xfId="0" applyAlignment="1" applyFont="1">
      <alignment horizontal="center"/>
    </xf>
    <xf borderId="10" fillId="4" fontId="6" numFmtId="0" xfId="0" applyAlignment="1" applyBorder="1" applyFont="1">
      <alignment horizontal="center"/>
    </xf>
    <xf borderId="11" fillId="4" fontId="6" numFmtId="0" xfId="0" applyAlignment="1" applyBorder="1" applyFont="1">
      <alignment horizontal="center" readingOrder="0"/>
    </xf>
    <xf borderId="12" fillId="4" fontId="6" numFmtId="0" xfId="0" applyAlignment="1" applyBorder="1" applyFont="1">
      <alignment horizontal="center"/>
    </xf>
    <xf borderId="13" fillId="4" fontId="6" numFmtId="0" xfId="0" applyAlignment="1" applyBorder="1" applyFont="1">
      <alignment horizontal="center"/>
    </xf>
    <xf borderId="6" fillId="3" fontId="5" numFmtId="0" xfId="0" applyAlignment="1" applyBorder="1" applyFont="1">
      <alignment horizontal="center" readingOrder="0"/>
    </xf>
    <xf borderId="7" fillId="3" fontId="5" numFmtId="0" xfId="0" applyAlignment="1" applyBorder="1" applyFont="1">
      <alignment horizontal="center" readingOrder="0"/>
    </xf>
    <xf borderId="8" fillId="3" fontId="5" numFmtId="0" xfId="0" applyAlignment="1" applyBorder="1" applyFont="1">
      <alignment horizontal="center" readingOrder="0"/>
    </xf>
    <xf borderId="9" fillId="3" fontId="6" numFmtId="0" xfId="0" applyAlignment="1" applyBorder="1" applyFont="1">
      <alignment horizontal="center" readingOrder="0"/>
    </xf>
    <xf borderId="0" fillId="3" fontId="6" numFmtId="0" xfId="0" applyAlignment="1" applyFont="1">
      <alignment horizontal="center" readingOrder="0"/>
    </xf>
    <xf borderId="10" fillId="3" fontId="6" numFmtId="0" xfId="0" applyBorder="1" applyFont="1"/>
    <xf borderId="0" fillId="0" fontId="6" numFmtId="164" xfId="0" applyAlignment="1" applyFont="1" applyNumberFormat="1">
      <alignment readingOrder="0"/>
    </xf>
    <xf borderId="0" fillId="2" fontId="5" numFmtId="0" xfId="0" applyAlignment="1" applyFont="1">
      <alignment horizontal="center" readingOrder="0"/>
    </xf>
    <xf borderId="0" fillId="2" fontId="6" numFmtId="0" xfId="0" applyFont="1"/>
    <xf borderId="0" fillId="2" fontId="6" numFmtId="0" xfId="0" applyAlignment="1" applyFont="1">
      <alignment horizontal="right" readingOrder="0"/>
    </xf>
    <xf borderId="0" fillId="2" fontId="6" numFmtId="164" xfId="0" applyAlignment="1" applyFont="1" applyNumberFormat="1">
      <alignment readingOrder="0"/>
    </xf>
    <xf borderId="11" fillId="3" fontId="6" numFmtId="0" xfId="0" applyAlignment="1" applyBorder="1" applyFont="1">
      <alignment horizontal="center" readingOrder="0"/>
    </xf>
    <xf borderId="12" fillId="3" fontId="6" numFmtId="0" xfId="0" applyAlignment="1" applyBorder="1" applyFont="1">
      <alignment horizontal="center" readingOrder="0"/>
    </xf>
    <xf borderId="13" fillId="3" fontId="6" numFmtId="0" xfId="0" applyBorder="1" applyFont="1"/>
    <xf borderId="0" fillId="0" fontId="6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33</xdr:row>
      <xdr:rowOff>161925</xdr:rowOff>
    </xdr:from>
    <xdr:ext cx="4391025" cy="29813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304800</xdr:colOff>
      <xdr:row>0</xdr:row>
      <xdr:rowOff>0</xdr:rowOff>
    </xdr:from>
    <xdr:ext cx="3295650" cy="20002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400050</xdr:colOff>
      <xdr:row>10</xdr:row>
      <xdr:rowOff>171450</xdr:rowOff>
    </xdr:from>
    <xdr:ext cx="2638425" cy="4762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19</xdr:row>
      <xdr:rowOff>9525</xdr:rowOff>
    </xdr:from>
    <xdr:ext cx="4095750" cy="27051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52</xdr:row>
      <xdr:rowOff>200025</xdr:rowOff>
    </xdr:from>
    <xdr:ext cx="4895850" cy="29813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ihubprojects.com/naive-bayes-algorithm-from-scratch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13.5"/>
    <col customWidth="1" min="3" max="3" width="11.63"/>
    <col customWidth="1" min="4" max="4" width="9.0"/>
    <col customWidth="1" min="5" max="5" width="3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7</v>
      </c>
    </row>
    <row r="3">
      <c r="A3" s="2" t="s">
        <v>5</v>
      </c>
      <c r="B3" s="2" t="s">
        <v>6</v>
      </c>
      <c r="C3" s="2" t="s">
        <v>7</v>
      </c>
      <c r="D3" s="2" t="s">
        <v>9</v>
      </c>
      <c r="E3" s="2" t="s">
        <v>7</v>
      </c>
    </row>
    <row r="4">
      <c r="A4" s="2" t="s">
        <v>10</v>
      </c>
      <c r="B4" s="2" t="s">
        <v>6</v>
      </c>
      <c r="C4" s="2" t="s">
        <v>7</v>
      </c>
      <c r="D4" s="2" t="s">
        <v>8</v>
      </c>
      <c r="E4" s="2" t="s">
        <v>11</v>
      </c>
    </row>
    <row r="5">
      <c r="A5" s="2" t="s">
        <v>12</v>
      </c>
      <c r="B5" s="2" t="s">
        <v>13</v>
      </c>
      <c r="C5" s="2" t="s">
        <v>7</v>
      </c>
      <c r="D5" s="2" t="s">
        <v>8</v>
      </c>
      <c r="E5" s="2" t="s">
        <v>11</v>
      </c>
    </row>
    <row r="6">
      <c r="A6" s="2" t="s">
        <v>12</v>
      </c>
      <c r="B6" s="2" t="s">
        <v>14</v>
      </c>
      <c r="C6" s="2" t="s">
        <v>11</v>
      </c>
      <c r="D6" s="2" t="s">
        <v>8</v>
      </c>
      <c r="E6" s="2" t="s">
        <v>11</v>
      </c>
    </row>
    <row r="7">
      <c r="A7" s="2" t="s">
        <v>12</v>
      </c>
      <c r="B7" s="2" t="s">
        <v>14</v>
      </c>
      <c r="C7" s="2" t="s">
        <v>11</v>
      </c>
      <c r="D7" s="2" t="s">
        <v>9</v>
      </c>
      <c r="E7" s="2" t="s">
        <v>7</v>
      </c>
    </row>
    <row r="8">
      <c r="A8" s="2" t="s">
        <v>10</v>
      </c>
      <c r="B8" s="2" t="s">
        <v>14</v>
      </c>
      <c r="C8" s="2" t="s">
        <v>11</v>
      </c>
      <c r="D8" s="2" t="s">
        <v>9</v>
      </c>
      <c r="E8" s="2" t="s">
        <v>11</v>
      </c>
    </row>
    <row r="9">
      <c r="A9" s="2" t="s">
        <v>5</v>
      </c>
      <c r="B9" s="2" t="s">
        <v>13</v>
      </c>
      <c r="C9" s="2" t="s">
        <v>7</v>
      </c>
      <c r="D9" s="2" t="s">
        <v>8</v>
      </c>
      <c r="E9" s="2" t="s">
        <v>7</v>
      </c>
    </row>
    <row r="10">
      <c r="A10" s="2" t="s">
        <v>5</v>
      </c>
      <c r="B10" s="2" t="s">
        <v>14</v>
      </c>
      <c r="C10" s="2" t="s">
        <v>11</v>
      </c>
      <c r="D10" s="2" t="s">
        <v>8</v>
      </c>
      <c r="E10" s="2" t="s">
        <v>11</v>
      </c>
    </row>
    <row r="11">
      <c r="A11" s="2" t="s">
        <v>12</v>
      </c>
      <c r="B11" s="2" t="s">
        <v>13</v>
      </c>
      <c r="C11" s="2" t="s">
        <v>11</v>
      </c>
      <c r="D11" s="2" t="s">
        <v>8</v>
      </c>
      <c r="E11" s="2" t="s">
        <v>11</v>
      </c>
    </row>
    <row r="12">
      <c r="A12" s="2" t="s">
        <v>5</v>
      </c>
      <c r="B12" s="2" t="s">
        <v>13</v>
      </c>
      <c r="C12" s="2" t="s">
        <v>11</v>
      </c>
      <c r="D12" s="2" t="s">
        <v>9</v>
      </c>
      <c r="E12" s="2" t="s">
        <v>11</v>
      </c>
    </row>
    <row r="13">
      <c r="A13" s="2" t="s">
        <v>10</v>
      </c>
      <c r="B13" s="2" t="s">
        <v>13</v>
      </c>
      <c r="C13" s="2" t="s">
        <v>7</v>
      </c>
      <c r="D13" s="2" t="s">
        <v>9</v>
      </c>
      <c r="E13" s="2" t="s">
        <v>11</v>
      </c>
    </row>
    <row r="14">
      <c r="A14" s="2" t="s">
        <v>10</v>
      </c>
      <c r="B14" s="2" t="s">
        <v>6</v>
      </c>
      <c r="C14" s="2" t="s">
        <v>11</v>
      </c>
      <c r="D14" s="2" t="s">
        <v>8</v>
      </c>
      <c r="E14" s="2" t="s">
        <v>11</v>
      </c>
    </row>
    <row r="15">
      <c r="A15" s="3" t="s">
        <v>12</v>
      </c>
      <c r="B15" s="3" t="s">
        <v>13</v>
      </c>
      <c r="C15" s="3" t="s">
        <v>7</v>
      </c>
      <c r="D15" s="3" t="s">
        <v>9</v>
      </c>
      <c r="E15" s="3" t="s">
        <v>7</v>
      </c>
      <c r="H15" s="4" t="s">
        <v>15</v>
      </c>
      <c r="L15" s="5"/>
      <c r="M15" s="5"/>
    </row>
    <row r="16">
      <c r="A16" s="6" t="s">
        <v>16</v>
      </c>
      <c r="B16" s="7">
        <f t="shared" ref="B16:E16" si="1">COUNTA(B2:B15)</f>
        <v>14</v>
      </c>
      <c r="C16" s="7">
        <f t="shared" si="1"/>
        <v>14</v>
      </c>
      <c r="D16" s="7">
        <f t="shared" si="1"/>
        <v>14</v>
      </c>
      <c r="E16" s="8">
        <f t="shared" si="1"/>
        <v>14</v>
      </c>
      <c r="H16" s="9" t="s">
        <v>17</v>
      </c>
      <c r="L16" s="5"/>
      <c r="M16" s="5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1" t="s">
        <v>18</v>
      </c>
      <c r="B20" s="12" t="s">
        <v>16</v>
      </c>
      <c r="C20" s="13"/>
      <c r="E20" s="10"/>
      <c r="F20" s="10"/>
      <c r="G20" s="10"/>
    </row>
    <row r="21">
      <c r="A21" s="14" t="s">
        <v>11</v>
      </c>
      <c r="B21" s="15">
        <f t="shared" ref="B21:B22" si="2">COUNTIF(E1:E15, A21)</f>
        <v>9</v>
      </c>
      <c r="C21" s="16"/>
      <c r="E21" s="10"/>
      <c r="F21" s="10"/>
      <c r="G21" s="10"/>
    </row>
    <row r="22">
      <c r="A22" s="17" t="s">
        <v>7</v>
      </c>
      <c r="B22" s="18">
        <f t="shared" si="2"/>
        <v>5</v>
      </c>
      <c r="C22" s="19"/>
      <c r="E22" s="10"/>
      <c r="F22" s="10"/>
      <c r="G22" s="10"/>
    </row>
    <row r="23">
      <c r="A23" s="10"/>
      <c r="B23" s="10"/>
      <c r="C23" s="10"/>
      <c r="E23" s="10"/>
      <c r="F23" s="10"/>
      <c r="G23" s="10"/>
    </row>
    <row r="24">
      <c r="A24" s="11" t="s">
        <v>19</v>
      </c>
      <c r="B24" s="12" t="s">
        <v>16</v>
      </c>
      <c r="C24" s="13"/>
      <c r="E24" s="20" t="s">
        <v>20</v>
      </c>
      <c r="F24" s="21" t="s">
        <v>16</v>
      </c>
      <c r="G24" s="22"/>
    </row>
    <row r="25">
      <c r="A25" s="14" t="s">
        <v>5</v>
      </c>
      <c r="B25" s="15">
        <f t="shared" ref="B25:B26" si="3">COUNTIF(A2:A15,A25)</f>
        <v>5</v>
      </c>
      <c r="C25" s="16"/>
      <c r="E25" s="23" t="s">
        <v>21</v>
      </c>
      <c r="F25" s="24">
        <v>2.0</v>
      </c>
      <c r="G25" s="25"/>
      <c r="H25" s="26">
        <v>44966.0</v>
      </c>
    </row>
    <row r="26">
      <c r="A26" s="14" t="s">
        <v>10</v>
      </c>
      <c r="B26" s="15">
        <f t="shared" si="3"/>
        <v>4</v>
      </c>
      <c r="C26" s="16"/>
      <c r="E26" s="23" t="s">
        <v>22</v>
      </c>
      <c r="F26" s="24">
        <v>3.0</v>
      </c>
      <c r="G26" s="25"/>
      <c r="H26" s="26">
        <v>44990.0</v>
      </c>
    </row>
    <row r="27">
      <c r="A27" s="17" t="s">
        <v>12</v>
      </c>
      <c r="B27" s="18">
        <f>COUNTIF(A4:A19,A27)</f>
        <v>5</v>
      </c>
      <c r="C27" s="19"/>
      <c r="E27" s="23" t="s">
        <v>23</v>
      </c>
      <c r="F27" s="24">
        <v>4.0</v>
      </c>
      <c r="G27" s="25"/>
      <c r="H27" s="26">
        <v>45025.0</v>
      </c>
    </row>
    <row r="28">
      <c r="A28" s="27"/>
      <c r="B28" s="27"/>
      <c r="C28" s="27"/>
      <c r="D28" s="28"/>
      <c r="E28" s="23" t="s">
        <v>24</v>
      </c>
      <c r="F28" s="24">
        <v>0.0</v>
      </c>
      <c r="G28" s="25"/>
      <c r="H28" s="29" t="s">
        <v>25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7"/>
      <c r="B29" s="27"/>
      <c r="C29" s="27"/>
      <c r="D29" s="28"/>
      <c r="E29" s="23" t="s">
        <v>26</v>
      </c>
      <c r="F29" s="24">
        <v>3.0</v>
      </c>
      <c r="G29" s="25"/>
      <c r="H29" s="30">
        <v>44994.0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7"/>
      <c r="B30" s="27"/>
      <c r="C30" s="27"/>
      <c r="D30" s="28"/>
      <c r="E30" s="31" t="s">
        <v>27</v>
      </c>
      <c r="F30" s="32">
        <v>2.0</v>
      </c>
      <c r="G30" s="33"/>
      <c r="H30" s="30">
        <v>44962.0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7"/>
      <c r="B31" s="27"/>
      <c r="C31" s="27"/>
      <c r="D31" s="28"/>
      <c r="E31" s="27"/>
      <c r="F31" s="27"/>
      <c r="G31" s="2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11" t="s">
        <v>28</v>
      </c>
      <c r="B32" s="12" t="s">
        <v>16</v>
      </c>
      <c r="C32" s="13"/>
      <c r="E32" s="20" t="s">
        <v>29</v>
      </c>
      <c r="F32" s="21" t="s">
        <v>16</v>
      </c>
      <c r="G32" s="22"/>
    </row>
    <row r="33">
      <c r="A33" s="14" t="s">
        <v>6</v>
      </c>
      <c r="B33" s="15">
        <f t="shared" ref="B33:B34" si="4">COUNTIF(B2:B15,A33)</f>
        <v>4</v>
      </c>
      <c r="C33" s="16"/>
      <c r="E33" s="23" t="s">
        <v>30</v>
      </c>
      <c r="F33" s="24">
        <v>2.0</v>
      </c>
      <c r="G33" s="25"/>
      <c r="H33" s="26">
        <v>44966.0</v>
      </c>
    </row>
    <row r="34">
      <c r="A34" s="14" t="s">
        <v>14</v>
      </c>
      <c r="B34" s="15">
        <f t="shared" si="4"/>
        <v>4</v>
      </c>
      <c r="C34" s="16"/>
      <c r="E34" s="23" t="s">
        <v>31</v>
      </c>
      <c r="F34" s="24">
        <v>2.0</v>
      </c>
      <c r="G34" s="25"/>
      <c r="H34" s="26">
        <v>44962.0</v>
      </c>
    </row>
    <row r="35">
      <c r="A35" s="17" t="s">
        <v>13</v>
      </c>
      <c r="B35" s="18">
        <f>COUNTIF(B4:B19,A35)</f>
        <v>6</v>
      </c>
      <c r="C35" s="19"/>
      <c r="E35" s="23" t="s">
        <v>32</v>
      </c>
      <c r="F35" s="24">
        <v>4.0</v>
      </c>
      <c r="G35" s="25"/>
      <c r="H35" s="26">
        <v>45025.0</v>
      </c>
    </row>
    <row r="36">
      <c r="A36" s="10"/>
      <c r="B36" s="10"/>
      <c r="C36" s="10"/>
      <c r="E36" s="23" t="s">
        <v>33</v>
      </c>
      <c r="F36" s="24">
        <v>2.0</v>
      </c>
      <c r="G36" s="25"/>
      <c r="H36" s="26">
        <v>44962.0</v>
      </c>
    </row>
    <row r="37">
      <c r="A37" s="10"/>
      <c r="B37" s="10"/>
      <c r="C37" s="10"/>
      <c r="E37" s="23" t="s">
        <v>34</v>
      </c>
      <c r="F37" s="24">
        <v>3.0</v>
      </c>
      <c r="G37" s="25"/>
      <c r="H37" s="26">
        <v>44994.0</v>
      </c>
    </row>
    <row r="38">
      <c r="A38" s="10"/>
      <c r="B38" s="10"/>
      <c r="C38" s="10"/>
      <c r="E38" s="31" t="s">
        <v>35</v>
      </c>
      <c r="F38" s="32">
        <v>1.0</v>
      </c>
      <c r="G38" s="33"/>
      <c r="H38" s="26">
        <v>44931.0</v>
      </c>
    </row>
    <row r="39">
      <c r="A39" s="10"/>
      <c r="B39" s="10"/>
      <c r="C39" s="10"/>
      <c r="E39" s="10"/>
      <c r="F39" s="10"/>
      <c r="G39" s="10"/>
    </row>
    <row r="40">
      <c r="A40" s="11" t="s">
        <v>36</v>
      </c>
      <c r="B40" s="12" t="s">
        <v>16</v>
      </c>
      <c r="C40" s="13"/>
      <c r="E40" s="20" t="s">
        <v>37</v>
      </c>
      <c r="F40" s="21" t="s">
        <v>16</v>
      </c>
      <c r="G40" s="22"/>
    </row>
    <row r="41">
      <c r="A41" s="14" t="s">
        <v>11</v>
      </c>
      <c r="B41" s="15">
        <f>COUNTIF(C2:C15,A41)</f>
        <v>7</v>
      </c>
      <c r="C41" s="16"/>
      <c r="E41" s="23" t="s">
        <v>38</v>
      </c>
      <c r="F41" s="24">
        <v>6.0</v>
      </c>
      <c r="G41" s="25"/>
      <c r="H41" s="26">
        <v>45086.0</v>
      </c>
    </row>
    <row r="42">
      <c r="A42" s="17" t="s">
        <v>7</v>
      </c>
      <c r="B42" s="18">
        <f>COUNTIF(C2:C15,A42)</f>
        <v>7</v>
      </c>
      <c r="C42" s="19"/>
      <c r="E42" s="23" t="s">
        <v>39</v>
      </c>
      <c r="F42" s="24">
        <v>1.0</v>
      </c>
      <c r="G42" s="25"/>
      <c r="H42" s="26">
        <v>44931.0</v>
      </c>
    </row>
    <row r="43">
      <c r="A43" s="10"/>
      <c r="B43" s="10"/>
      <c r="C43" s="10"/>
      <c r="E43" s="23" t="s">
        <v>40</v>
      </c>
      <c r="F43" s="24">
        <v>3.0</v>
      </c>
      <c r="G43" s="25"/>
      <c r="H43" s="26">
        <v>44994.0</v>
      </c>
    </row>
    <row r="44">
      <c r="A44" s="10"/>
      <c r="B44" s="10"/>
      <c r="C44" s="10"/>
      <c r="E44" s="31" t="s">
        <v>41</v>
      </c>
      <c r="F44" s="32">
        <v>4.0</v>
      </c>
      <c r="G44" s="33"/>
      <c r="H44" s="26">
        <v>45021.0</v>
      </c>
    </row>
    <row r="45">
      <c r="A45" s="11" t="s">
        <v>42</v>
      </c>
      <c r="B45" s="12" t="s">
        <v>16</v>
      </c>
      <c r="C45" s="13"/>
    </row>
    <row r="46">
      <c r="A46" s="14" t="s">
        <v>8</v>
      </c>
      <c r="B46" s="15">
        <f t="shared" ref="B46:B47" si="5">COUNTIF(D2:D15,A46)</f>
        <v>8</v>
      </c>
      <c r="C46" s="16"/>
      <c r="E46" s="20" t="s">
        <v>43</v>
      </c>
      <c r="F46" s="21" t="s">
        <v>16</v>
      </c>
      <c r="G46" s="22"/>
    </row>
    <row r="47">
      <c r="A47" s="17" t="s">
        <v>9</v>
      </c>
      <c r="B47" s="18">
        <f t="shared" si="5"/>
        <v>6</v>
      </c>
      <c r="C47" s="19"/>
      <c r="E47" s="23" t="s">
        <v>44</v>
      </c>
      <c r="F47" s="24">
        <v>6.0</v>
      </c>
      <c r="G47" s="25"/>
      <c r="H47" s="26">
        <v>45086.0</v>
      </c>
    </row>
    <row r="48">
      <c r="A48" s="10"/>
      <c r="B48" s="10"/>
      <c r="C48" s="10"/>
      <c r="E48" s="23" t="s">
        <v>45</v>
      </c>
      <c r="F48" s="24">
        <v>2.0</v>
      </c>
      <c r="G48" s="25"/>
      <c r="H48" s="26">
        <v>44962.0</v>
      </c>
    </row>
    <row r="49">
      <c r="E49" s="23" t="s">
        <v>46</v>
      </c>
      <c r="F49" s="24">
        <v>3.0</v>
      </c>
      <c r="G49" s="25"/>
      <c r="H49" s="26">
        <v>44994.0</v>
      </c>
    </row>
    <row r="50">
      <c r="E50" s="31" t="s">
        <v>47</v>
      </c>
      <c r="F50" s="32">
        <v>3.0</v>
      </c>
      <c r="G50" s="33"/>
      <c r="H50" s="26">
        <v>44990.0</v>
      </c>
    </row>
    <row r="52">
      <c r="A52" s="34" t="s">
        <v>48</v>
      </c>
    </row>
    <row r="53">
      <c r="A53" s="35" t="s">
        <v>49</v>
      </c>
    </row>
    <row r="54">
      <c r="A54" s="34" t="s">
        <v>50</v>
      </c>
    </row>
    <row r="55">
      <c r="A55" s="34" t="s">
        <v>51</v>
      </c>
      <c r="B55" s="36">
        <f>9/14 *2/9 * 4/9 * 6/9 *6/9</f>
        <v>0.02821869489</v>
      </c>
      <c r="I55" s="37" t="s">
        <v>52</v>
      </c>
    </row>
    <row r="57">
      <c r="A57" s="35" t="s">
        <v>53</v>
      </c>
    </row>
    <row r="58">
      <c r="A58" s="34" t="s">
        <v>54</v>
      </c>
    </row>
    <row r="59">
      <c r="A59" s="34" t="s">
        <v>55</v>
      </c>
      <c r="B59" s="36">
        <f>5/14 * 3/5 * 2/5 * 1/5 * 2/5</f>
        <v>0.006857142857</v>
      </c>
    </row>
    <row r="61">
      <c r="A61" s="35" t="s">
        <v>56</v>
      </c>
    </row>
    <row r="62">
      <c r="A62" s="34" t="s">
        <v>57</v>
      </c>
      <c r="B62" s="36">
        <f>5/14 * 6/14 * 7/14 * 8/14</f>
        <v>0.04373177843</v>
      </c>
    </row>
    <row r="64">
      <c r="A64" s="35" t="s">
        <v>58</v>
      </c>
    </row>
    <row r="65">
      <c r="A65" s="34" t="s">
        <v>59</v>
      </c>
      <c r="B65" s="36">
        <f>((9/14) * (2/9 * 4/9 * 6/9 *6/9) ) / (5/14 * 6/14 * 7/14 * 8/14)</f>
        <v>0.6452674897</v>
      </c>
    </row>
    <row r="67">
      <c r="A67" s="35" t="s">
        <v>60</v>
      </c>
    </row>
    <row r="68">
      <c r="A68" s="34" t="s">
        <v>61</v>
      </c>
      <c r="B68" s="36">
        <f>((5/14) * (3/5 * 2/5 * 1/5 * 2/5)) / (5/14 * 6/14 * 7/14 * 8/14)</f>
        <v>0.1568</v>
      </c>
    </row>
  </sheetData>
  <autoFilter ref="$A$1:$E$16"/>
  <hyperlinks>
    <hyperlink r:id="rId1" ref="I55"/>
  </hyperlinks>
  <drawing r:id="rId2"/>
</worksheet>
</file>