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<sst xmlns="http://schemas.openxmlformats.org/spreadsheetml/2006/main" uniqueCount="117">
  <si>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</si>
  <si>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</si>
  <si>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</si>
  <si>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</si>
  <si>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</si>
  <si>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</si>
  <si>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</si>
  <si>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</si>
  <si>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</si>
  <si>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</si>
  <si>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</si>
  <si>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</si>
  <si>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</si>
  <si>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</si>
  <si>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</si>
  <si>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</si>
  <si>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</si>
  <si>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</si>
  <si>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</si>
  <si>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</si>
  <si>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</si>
  <si>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</si>
  <si>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</si>
  <si>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</si>
  <si>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</si>
  <si>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</si>
  <si>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</si>
  <si>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</si>
  <si>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</si>
  <si>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</si>
  <si>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</si>
  <si>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</si>
  <si>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</si>
  <si>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</si>
  <si>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</si>
  <si>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</si>
  <si>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</si>
  <si>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</si>
  <si>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</si>
  <si>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</si>
  <si>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</si>
  <si>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</si>
  <si>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</si>
  <si>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</si>
  <si>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</si>
  <si>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</si>
  <si>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WB</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</si>
  <si>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</si>
  <si>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</si>
  <si>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</si>
  <si>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</si>
  <si>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</si>
  <si>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</si>
  <si>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</si>
  <si>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</si>
  <si>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</si>
  <si>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</si>
  <si>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</si>
  <si>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</si>
  <si>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</si>
  <si>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</si>
  <si>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</si>
  <si>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</si>
  <si>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Hoofdstuk 1: Vergelijkingen (paragraaf 1.1 t/m 1.4) + Hoofdstuk 2: Functies en grafieken (paragraaf 2.1 t/m 2.3)</t>
  </si>
  <si>
    <t>kies...</t>
  </si>
  <si>
    <t>startJaar</t>
  </si>
  <si>
    <t>Hoofdstuk 1 en hoofdstuk 2</t>
  </si>
  <si>
    <t>cid</t>
  </si>
  <si>
    <t>Hoofdstuk 7: Lijnen en afstanden + Paragraaf 5.4: Afstanden in een rooster</t>
  </si>
  <si>
    <t>eindJaar</t>
  </si>
  <si>
    <t>Hoofdstuk 5: Afstanden en hoeken. Hoofdstuk 7: Lijnen en afstanden</t>
  </si>
  <si>
    <t>A1, A2, A3, C1, C2</t>
  </si>
  <si>
    <t>vandaag</t>
  </si>
  <si>
    <t>Hoofdstuk 3: Machtsfuncties. Hoofdstuk 4: Exponentiële functies</t>
  </si>
  <si>
    <t>A1, A2, A3, B1, B2</t>
  </si>
  <si>
    <t>huidigStartjaar</t>
  </si>
  <si>
    <t>Hoofsdtuk 6: Afgeleide functies + Hoofdstuk 8: Periodieke functies</t>
  </si>
  <si>
    <t>huidigSchooljaar</t>
  </si>
  <si>
    <t>positiePTA</t>
  </si>
  <si>
    <t>groep</t>
  </si>
  <si>
    <t>mavo?</t>
  </si>
  <si>
    <t>Hoofdstuk 1: Vergelijkingen (paragraaf 1.1 t/m 1.3) + Hoofdstuk 2: Functies en grafieken (paragraaf 2.1 t/m 2.5)</t>
  </si>
  <si>
    <t>Hoofdstuk 1: Vergelijkingen (paragraaf 1.4 t/m 1.7) + Hoofdstuk 2: Functies en grafieken (paragraaf 2.6 en 2.7). Stof van paragraaf 1.1 t/m 1.3 en 2.1 t/m 2.5 wordt bekend verondersteld.</t>
  </si>
  <si>
    <t>Bij de tt vervangt de grafische rekenmachine de gewone rekenmachine als toegestaan hulpmiddel. Alle aantekeningen, stencils en extra opgaven die gegeven zijn in de les behoren ook tot de stof voor het SE.</t>
  </si>
  <si>
    <t>Moderne Wiskunde 5 havo B, 11e editie Hoofdstuk 1: Logaritmische functies ; Hoofdstuk 2: Functies bewerken. Vaardigheden, uitgedeelde stencils Details: zie studiewijzer</t>
  </si>
  <si>
    <t>A1, A2, A3, rekenen</t>
  </si>
  <si>
    <t>Moderne Wiskunde 5 havo B, 11e editie Hoofdstuk 3: Goniometrische functies  Hoofdstuk 4: Differentiëren. Vaardigheden, uitgedeelde stencils Details: zie studiewijzer</t>
  </si>
  <si>
    <t>A1, A2, A3, D1, D2, D3, D4, rekenen</t>
  </si>
  <si>
    <t>Moderne Wiskunde 5 havo B, 11e editie Hoofdstuk 5: Cirkels  Hoofdstuk 6: Verbanden. Vaardigheden, uitgedeelde stencils Details: zie studiewijzer</t>
  </si>
  <si>
    <t>Moderne Wiskunde 5 havo B, 11e editie Hoofdstuk 1: Logaritmische functies ; Hoofdstuk 2: Functies bewerken Vaardigheden, uitgedeelde stencils Details: zie studiewijzer</t>
  </si>
  <si>
    <t>Moderne Wiskunde 5 havo B, 11e editie Hoofdstuk 3: Goniometrische functies  Hoofdstuk 4: Differentiëren Vaardigheden, uitgedeelde stencils Details: zie studiewijzer</t>
  </si>
  <si>
    <t>Moderne Wiskunde 5 havo B, 11e editie Hoofdstuk 5: Cirkels  Hoofdstuk 6: Verbanden Vaardigheden, uitgedeelde stencils Details: zie studiewijzer</t>
  </si>
  <si>
    <t>A</t>
  </si>
  <si>
    <t>H1. Vergelijkingen.  Vaardigheden.</t>
  </si>
  <si>
    <t xml:space="preserve">H1. Vergelijkingen. H2. Functies en grafieken. Vaardigheden. </t>
  </si>
  <si>
    <t xml:space="preserve">H3. Machtsfuncties. H4. Exponentiële functies. Vaardigheden. </t>
  </si>
  <si>
    <t>H5. Lijnen. H8. Vectoren. Vaardigheden.</t>
  </si>
  <si>
    <t>H6. Afgeleide functies. Vaardigheden.</t>
  </si>
  <si>
    <t>H6. Afgeleide functies. H7 Periodieke functies. Vaardigheden</t>
  </si>
  <si>
    <t xml:space="preserve">H1 Vergelijkingen  Vaardigheden </t>
  </si>
  <si>
    <t xml:space="preserve">H1 Vergelijkingen en H2 Functies en grafieken Vaardigheden </t>
  </si>
  <si>
    <t>H5 Lijnen H8 Vectoren Vaardigheden</t>
  </si>
  <si>
    <t>H3 Machtsfuncties en H4 Exponentièle functies Vaardigheden</t>
  </si>
  <si>
    <t>H6 Afgeleide functies Vaardigheden</t>
  </si>
  <si>
    <t>H6 Afgeleide functies H7 Periodieke functies Vaardigheden</t>
  </si>
  <si>
    <t>Moderne wiskunde 11e editie, wiskunde B, deel vwo 5 H1. Logaritmische functies. H2. Functies bewerken. Vaardigheden</t>
  </si>
  <si>
    <t>Keuzeonderwerp</t>
  </si>
  <si>
    <t>A1, A2, A3, F</t>
  </si>
  <si>
    <t xml:space="preserve">Moderne wiskunde 11e editie, wiskunde B, deel vwo 5 H3. Kettingregel. H4. Integreren. Vaardigheden </t>
  </si>
  <si>
    <t>Wiskunde B-dag</t>
  </si>
  <si>
    <t>Moderne wiskunde 11e editie, wiskunde B, deel vwo 5 H5. Cirkels. H7. Meetkunde: rekenen of beredeneren. Vaardigheden</t>
  </si>
  <si>
    <t>A1, A2, A3, E1</t>
  </si>
  <si>
    <t>Moderne wiskunde 11e editie, wiskunde B, deel vwo 5 H6. Product-en quotiëntfuncties. H8. Goniometrische functies. Vaardigheden</t>
  </si>
  <si>
    <t>Moderne wiskunde 11e editie, wiskunde B, deel vwo 6 H1. Exponentiële en logaritmische functies. H2. Toepassingen van integreren. Vaardigheden</t>
  </si>
  <si>
    <t>Moderne wiskunde 11e editie, wiskunde B, deel vwo 6 H3. Bewegingsvergelijkingen. H6. Afsluiting meetkunde. Vaardigheden</t>
  </si>
  <si>
    <t>A1, A2, A3, E1, rekenen</t>
  </si>
  <si>
    <t>Moderne wiskunde 11e editie, wiskunde B, deel vwo 6 H4. Goniometrische functies. H5. Functies onderzoeken. Vaardigheden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</si>
</sst>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
      <b val="0"/>
      <i val="0"/>
      <strike val="0"/>
      <u val="none"/>
      <sz val="10"/>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left style="thin">
        <color rgb="FFDEEAF6"/>
      </left>
      <right style="thin">
        <color rgb="FFDEEAF6"/>
      </right>
      <top style="thin">
        <color rgb="FFDEEAF6"/>
      </top>
      <bottom style="thin">
        <color rgb="FFDEEAF6"/>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53">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6" numFmtId="0" fillId="4" borderId="0" applyFont="1" applyNumberFormat="0" applyFill="1" applyBorder="0" applyAlignment="1">
      <alignment horizontal="general" vertical="center" textRotation="0" wrapText="false" shrinkToFit="false"/>
    </xf>
    <xf xfId="0" fontId="7"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bottom" textRotation="0" wrapText="true" shrinkToFit="false"/>
    </xf>
    <xf xfId="0" fontId="8" numFmtId="0" fillId="12" borderId="2" applyFont="1" applyNumberFormat="0" applyFill="1" applyBorder="1" applyAlignment="1">
      <alignment horizontal="center" vertical="bottom" textRotation="0" wrapText="false" shrinkToFit="false"/>
    </xf>
    <xf xfId="0" fontId="2" numFmtId="0" fillId="4" borderId="2"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8"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8" numFmtId="0" fillId="4" borderId="0" applyFont="1" applyNumberFormat="0" applyFill="1" applyBorder="0" applyAlignment="1" applyProtection="true">
      <alignment horizontal="center" vertical="bottom" textRotation="0" wrapText="false" shrinkToFit="false"/>
      <protection locked="true"/>
    </xf>
    <xf xfId="0" fontId="9" numFmtId="0" fillId="4" borderId="0" applyFont="1" applyNumberFormat="0" applyFill="1" applyBorder="0" applyAlignment="1" applyProtection="true">
      <alignment horizontal="center" vertical="center" textRotation="0" wrapText="false" shrinkToFit="false"/>
      <protection locked="tru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bottom" textRotation="0" wrapText="false" shrinkToFit="false"/>
      <protection locked="true"/>
    </xf>
    <xf xfId="0" fontId="12" numFmtId="0" fillId="10" borderId="0" applyFont="1" applyNumberFormat="0" applyFill="1" applyBorder="0" applyAlignment="1" applyProtection="true">
      <alignment horizontal="center"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12" numFmtId="0" fillId="10" borderId="0" applyFont="1" applyNumberFormat="0" applyFill="1" applyBorder="0" applyAlignment="1" applyProtection="true">
      <alignment horizontal="left" vertical="center" textRotation="0" wrapText="false" shrinkToFit="false"/>
      <protection locked="true"/>
    </xf>
    <xf xfId="0" fontId="13"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2" numFmtId="0" fillId="10" borderId="0" applyFont="1" applyNumberFormat="0" applyFill="1" applyBorder="0" applyAlignment="1" applyProtection="true">
      <alignment horizontal="general" vertical="center" textRotation="0" wrapText="true" shrinkToFit="false"/>
      <protection locked="true"/>
    </xf>
    <xf xfId="0" fontId="13" numFmtId="0" fillId="7" borderId="3" applyFont="1" applyNumberFormat="0" applyFill="1" applyBorder="1" applyAlignment="1" applyProtection="true">
      <alignment horizontal="general" vertical="center" textRotation="0" wrapText="true" shrinkToFit="false"/>
      <protection locked="true"/>
    </xf>
    <xf xfId="0" fontId="2" numFmtId="1" fillId="7" borderId="3" applyFont="1" applyNumberFormat="1" applyFill="1" applyBorder="1" applyAlignment="1" applyProtection="true">
      <alignment horizontal="center" vertical="center" textRotation="0" wrapText="false" shrinkToFit="false"/>
      <protection locked="true"/>
    </xf>
    <xf xfId="0" fontId="2" numFmtId="0" fillId="7" borderId="4" applyFont="1" applyNumberFormat="0" applyFill="1" applyBorder="1" applyAlignment="1" applyProtection="true">
      <alignment horizontal="center" vertical="center" textRotation="0" wrapText="false" shrinkToFit="false"/>
      <protection locked="true"/>
    </xf>
    <xf xfId="0" fontId="13" numFmtId="0" fillId="7" borderId="5" applyFont="1" applyNumberFormat="0" applyFill="1" applyBorder="1" applyAlignment="1" applyProtection="true">
      <alignment horizontal="general" vertical="center" textRotation="0" wrapText="true" shrinkToFit="false"/>
      <protection locked="true"/>
    </xf>
    <xf xfId="0" fontId="2" numFmtId="1" fillId="8" borderId="3"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3" applyFont="1" applyNumberFormat="0" applyFill="1" applyBorder="1" applyAlignment="1" applyProtection="true">
      <alignment horizontal="center" vertical="center" textRotation="0" wrapText="false" shrinkToFit="false"/>
      <protection locked="true"/>
    </xf>
    <xf xfId="0" fontId="13" numFmtId="0" fillId="8" borderId="4" applyFont="1" applyNumberFormat="0" applyFill="1" applyBorder="1" applyAlignment="1" applyProtection="true">
      <alignment horizontal="general" vertical="center" textRotation="0" wrapText="true" shrinkToFit="false"/>
      <protection locked="tru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28" t="s">
        <v>25</v>
      </c>
    </row>
    <row r="2" spans="1:3" customHeight="1" ht="74.25">
      <c r="B2" s="29" t="s">
        <v>26</v>
      </c>
    </row>
    <row r="3" spans="1:3">
      <c r="B3" s="26" t="s">
        <v>27</v>
      </c>
    </row>
    <row r="4" spans="1:3" customHeight="1" ht="106.5">
      <c r="B4" s="29" t="s">
        <v>28</v>
      </c>
    </row>
    <row r="5" spans="1:3">
      <c r="B5" s="26" t="s">
        <v>29</v>
      </c>
    </row>
    <row r="6" spans="1:3" customHeight="1" ht="161.25">
      <c r="B6" s="29" t="s">
        <v>30</v>
      </c>
    </row>
    <row r="7" spans="1:3">
      <c r="B7" s="28" t="s">
        <v>31</v>
      </c>
    </row>
    <row r="8" spans="1:3" customHeight="1" ht="107.25">
      <c r="B8" s="29" t="s">
        <v>32</v>
      </c>
    </row>
    <row r="9" spans="1:3">
      <c r="B9" s="26" t="s">
        <v>33</v>
      </c>
    </row>
    <row r="10" spans="1:3" customHeight="1" ht="34.5">
      <c r="A10" s="25" t="s">
        <v>34</v>
      </c>
      <c r="B10" s="27" t="s">
        <v>35</v>
      </c>
    </row>
    <row r="11" spans="1:3" customHeight="1" ht="67.5" s="23" customFormat="1">
      <c r="A11" s="25" t="s">
        <v>34</v>
      </c>
      <c r="B11" s="27" t="s">
        <v>36</v>
      </c>
    </row>
    <row r="12" spans="1:3" customHeight="1" ht="51.75">
      <c r="A12" s="25" t="s">
        <v>34</v>
      </c>
      <c r="B12" s="27" t="s">
        <v>37</v>
      </c>
    </row>
    <row r="13" spans="1:3" customHeight="1" ht="34.5">
      <c r="A13" s="25" t="s">
        <v>34</v>
      </c>
      <c r="B13" s="27" t="s">
        <v>38</v>
      </c>
    </row>
    <row r="14" spans="1:3" customHeight="1" ht="34.5">
      <c r="A14" s="25" t="s">
        <v>34</v>
      </c>
      <c r="B14" s="32" t="s">
        <v>39</v>
      </c>
    </row>
    <row r="15" spans="1:3" customHeight="1" ht="25.5">
      <c r="A15" s="25" t="s">
        <v>34</v>
      </c>
      <c r="B15" s="24" t="s">
        <v>40</v>
      </c>
    </row>
    <row r="16" spans="1:3">
      <c r="B16" s="24"/>
    </row>
    <row r="17" spans="1:3">
      <c r="B17" s="24"/>
    </row>
    <row r="18" spans="1:3">
      <c r="B18" s="24"/>
    </row>
    <row r="19" spans="1:3">
      <c r="B19" s="24"/>
    </row>
    <row r="20" spans="1:3">
      <c r="B20" s="24"/>
    </row>
    <row r="21" spans="1:3">
      <c r="B21" s="24"/>
    </row>
    <row r="22" spans="1:3">
      <c r="B22" s="24"/>
    </row>
    <row r="23" spans="1:3">
      <c r="B23" s="24"/>
    </row>
    <row r="24" spans="1:3">
      <c r="B24" s="24"/>
    </row>
    <row r="25" spans="1:3">
      <c r="B25" s="24"/>
    </row>
    <row r="26" spans="1:3">
      <c r="B26" s="24"/>
    </row>
    <row r="27" spans="1:3">
      <c r="B27" s="24"/>
    </row>
    <row r="28" spans="1:3">
      <c r="B28" s="24"/>
    </row>
    <row r="29" spans="1:3">
      <c r="B29" s="24"/>
    </row>
    <row r="30" spans="1:3">
      <c r="B30" s="24"/>
    </row>
    <row r="31" spans="1:3">
      <c r="B31" s="24"/>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H3 (cohort 2021 - 2023)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WB leerlaag H4 (schooljaar 2021 - 2022)</v>
      </c>
      <c r="H4" s="43"/>
      <c r="I4" s="37"/>
      <c r="J4" s="37"/>
      <c r="K4" s="43"/>
      <c r="L4" s="37"/>
      <c r="M4" s="37"/>
      <c r="N4" s="37"/>
      <c r="O4" s="37"/>
      <c r="P4" s="43"/>
      <c r="Q4" s="43"/>
    </row>
    <row r="5" spans="1:32" customHeight="1" ht="34.5">
      <c r="A5" s="9" t="s">
        <v>48</v>
      </c>
      <c r="B5" s="2">
        <v>10</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v>771</v>
      </c>
      <c r="E6" s="2"/>
      <c r="F6" s="33"/>
      <c r="G6" s="40">
        <v>1</v>
      </c>
      <c r="H6" s="45" t="s">
        <v>63</v>
      </c>
      <c r="I6" s="46">
        <v>1</v>
      </c>
      <c r="J6" s="47" t="s">
        <v>7</v>
      </c>
      <c r="K6" s="48"/>
      <c r="L6" s="46">
        <v>50</v>
      </c>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772</v>
      </c>
      <c r="E7" s="2"/>
      <c r="F7" s="33"/>
      <c r="G7" s="40">
        <v>1</v>
      </c>
      <c r="H7" s="45" t="s">
        <v>66</v>
      </c>
      <c r="I7" s="46">
        <v>2</v>
      </c>
      <c r="J7" s="47" t="s">
        <v>7</v>
      </c>
      <c r="K7" s="48"/>
      <c r="L7" s="46">
        <v>100</v>
      </c>
      <c r="M7" s="40" t="s">
        <v>11</v>
      </c>
      <c r="N7" s="49"/>
      <c r="O7" s="51" t="s">
        <v>64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209</v>
      </c>
      <c r="D8" s="2">
        <v>773</v>
      </c>
      <c r="E8" s="2"/>
      <c r="F8" s="33"/>
      <c r="G8" s="40">
        <v>2</v>
      </c>
      <c r="H8" s="45" t="s">
        <v>68</v>
      </c>
      <c r="I8" s="46">
        <v>1</v>
      </c>
      <c r="J8" s="47" t="s">
        <v>7</v>
      </c>
      <c r="K8" s="48"/>
      <c r="L8" s="46">
        <v>50</v>
      </c>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774</v>
      </c>
      <c r="E9" s="2"/>
      <c r="F9" s="33"/>
      <c r="G9" s="40">
        <v>2</v>
      </c>
      <c r="H9" s="45" t="s">
        <v>70</v>
      </c>
      <c r="I9" s="46">
        <v>2</v>
      </c>
      <c r="J9" s="47" t="s">
        <v>7</v>
      </c>
      <c r="K9" s="48"/>
      <c r="L9" s="46">
        <v>100</v>
      </c>
      <c r="M9" s="40" t="s">
        <v>8</v>
      </c>
      <c r="N9" s="49">
        <v>2</v>
      </c>
      <c r="O9" s="51" t="s">
        <v>8</v>
      </c>
      <c r="P9" s="52" t="s">
        <v>71</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44385.632141204</v>
      </c>
      <c r="D10" s="2">
        <v>775</v>
      </c>
      <c r="E10" s="2"/>
      <c r="F10" s="33"/>
      <c r="G10" s="40">
        <v>3</v>
      </c>
      <c r="H10" s="45" t="s">
        <v>73</v>
      </c>
      <c r="I10" s="46">
        <v>3</v>
      </c>
      <c r="J10" s="47" t="s">
        <v>7</v>
      </c>
      <c r="K10" s="48"/>
      <c r="L10" s="46">
        <v>100</v>
      </c>
      <c r="M10" s="40" t="s">
        <v>8</v>
      </c>
      <c r="N10" s="49">
        <v>2</v>
      </c>
      <c r="O10" s="51" t="s">
        <v>8</v>
      </c>
      <c r="P10" s="52" t="s">
        <v>74</v>
      </c>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776</v>
      </c>
      <c r="E11" s="2"/>
      <c r="F11" s="33"/>
      <c r="G11" s="40">
        <v>4</v>
      </c>
      <c r="H11" s="45" t="s">
        <v>76</v>
      </c>
      <c r="I11" s="46">
        <v>3</v>
      </c>
      <c r="J11" s="47" t="s">
        <v>7</v>
      </c>
      <c r="K11" s="48"/>
      <c r="L11" s="46">
        <v>100</v>
      </c>
      <c r="M11" s="40" t="s">
        <v>11</v>
      </c>
      <c r="N11" s="49"/>
      <c r="O11" s="51" t="s">
        <v>64</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78</v>
      </c>
      <c r="B13" s="4">
        <f>B7-B11</f>
        <v>1</v>
      </c>
      <c r="C13" s="9" t="s">
        <v>47</v>
      </c>
      <c r="D13" s="2">
        <v>516</v>
      </c>
      <c r="F13" s="33"/>
      <c r="G13" s="41" t="str">
        <f>CONCATENATE("Algemene opmerkingen bij het jaarprogramma van  ",G4)</f>
        <v>Algemene opmerkingen bij het jaarprogramma van  WB leerlaag H4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79</v>
      </c>
      <c r="B14" s="7">
        <f>B15+B11-B7</f>
        <v>3</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80</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WB leerlaag H5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517</v>
      </c>
      <c r="F25" s="33"/>
      <c r="G25" s="41" t="str">
        <f>CONCATENATE("Algemene opmerkingen bij het jaarprogramma van  ",G16)</f>
        <v>Algemene opmerkingen bij het jaarprogramma van  WB leerlaag H5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WB leerlaag H6 (schooljaar 2023 - 2023)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WB leerlaag H6 (schooljaar 2023 - 2023)</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H4 (cohort 2020 - 2022)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WB leerlaag H4 (schooljaar 2020 - 2021)</v>
      </c>
      <c r="H4" s="43"/>
      <c r="I4" s="37"/>
      <c r="J4" s="37"/>
      <c r="K4" s="43"/>
      <c r="L4" s="37"/>
      <c r="M4" s="37"/>
      <c r="N4" s="37"/>
      <c r="O4" s="37"/>
      <c r="P4" s="43"/>
      <c r="Q4" s="43"/>
    </row>
    <row r="5" spans="1:32" customHeight="1" ht="34.5">
      <c r="A5" s="9" t="s">
        <v>48</v>
      </c>
      <c r="B5" s="2">
        <v>10</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v>359</v>
      </c>
      <c r="E6" s="2"/>
      <c r="F6" s="33"/>
      <c r="G6" s="40">
        <v>1</v>
      </c>
      <c r="H6" s="45" t="s">
        <v>81</v>
      </c>
      <c r="I6" s="46">
        <v>2</v>
      </c>
      <c r="J6" s="47" t="s">
        <v>7</v>
      </c>
      <c r="K6" s="48"/>
      <c r="L6" s="46">
        <v>50</v>
      </c>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360</v>
      </c>
      <c r="E7" s="2"/>
      <c r="F7" s="33"/>
      <c r="G7" s="40">
        <v>1</v>
      </c>
      <c r="H7" s="45" t="s">
        <v>82</v>
      </c>
      <c r="I7" s="46">
        <v>2</v>
      </c>
      <c r="J7" s="47" t="s">
        <v>7</v>
      </c>
      <c r="K7" s="48"/>
      <c r="L7" s="46">
        <v>50</v>
      </c>
      <c r="M7" s="40" t="s">
        <v>11</v>
      </c>
      <c r="N7" s="49"/>
      <c r="O7" s="51" t="s">
        <v>64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110</v>
      </c>
      <c r="D8" s="2">
        <v>361</v>
      </c>
      <c r="E8" s="2"/>
      <c r="F8" s="33"/>
      <c r="G8" s="40">
        <v>2</v>
      </c>
      <c r="H8" s="45" t="s">
        <v>68</v>
      </c>
      <c r="I8" s="46">
        <v>1</v>
      </c>
      <c r="J8" s="47" t="s">
        <v>7</v>
      </c>
      <c r="K8" s="48"/>
      <c r="L8" s="46">
        <v>50</v>
      </c>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362</v>
      </c>
      <c r="E9" s="2"/>
      <c r="F9" s="33"/>
      <c r="G9" s="40">
        <v>2</v>
      </c>
      <c r="H9" s="45" t="s">
        <v>70</v>
      </c>
      <c r="I9" s="46">
        <v>3</v>
      </c>
      <c r="J9" s="47" t="s">
        <v>7</v>
      </c>
      <c r="K9" s="48"/>
      <c r="L9" s="46">
        <v>100</v>
      </c>
      <c r="M9" s="40" t="s">
        <v>8</v>
      </c>
      <c r="N9" s="49">
        <v>2</v>
      </c>
      <c r="O9" s="51" t="s">
        <v>8</v>
      </c>
      <c r="P9" s="52" t="s">
        <v>71</v>
      </c>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44385.632141204</v>
      </c>
      <c r="D10" s="2">
        <v>363</v>
      </c>
      <c r="E10" s="2"/>
      <c r="F10" s="33"/>
      <c r="G10" s="40">
        <v>3</v>
      </c>
      <c r="H10" s="45" t="s">
        <v>73</v>
      </c>
      <c r="I10" s="46">
        <v>3</v>
      </c>
      <c r="J10" s="47" t="s">
        <v>7</v>
      </c>
      <c r="K10" s="48"/>
      <c r="L10" s="46">
        <v>100</v>
      </c>
      <c r="M10" s="40" t="s">
        <v>8</v>
      </c>
      <c r="N10" s="49">
        <v>2</v>
      </c>
      <c r="O10" s="51" t="s">
        <v>8</v>
      </c>
      <c r="P10" s="52" t="s">
        <v>74</v>
      </c>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364</v>
      </c>
      <c r="E11" s="2"/>
      <c r="F11" s="33"/>
      <c r="G11" s="40">
        <v>4</v>
      </c>
      <c r="H11" s="45" t="s">
        <v>76</v>
      </c>
      <c r="I11" s="46">
        <v>3</v>
      </c>
      <c r="J11" s="47" t="s">
        <v>7</v>
      </c>
      <c r="K11" s="48"/>
      <c r="L11" s="46">
        <v>100</v>
      </c>
      <c r="M11" s="40" t="s">
        <v>11</v>
      </c>
      <c r="N11" s="49"/>
      <c r="O11" s="51" t="s">
        <v>64</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78</v>
      </c>
      <c r="B13" s="4">
        <f>B7-B11</f>
        <v>0</v>
      </c>
      <c r="C13" s="9" t="s">
        <v>47</v>
      </c>
      <c r="D13" s="2">
        <v>273</v>
      </c>
      <c r="F13" s="33"/>
      <c r="G13" s="41" t="str">
        <f>CONCATENATE("Algemene opmerkingen bij het jaarprogramma van  ",G4)</f>
        <v>Algemene opmerkingen bij het jaarprogramma van  WB leerlaag H4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79</v>
      </c>
      <c r="B14" s="7">
        <f>B15+B11-B7</f>
        <v>4</v>
      </c>
      <c r="F14" s="33"/>
      <c r="G14" s="42" t="s">
        <v>83</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80</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WB leerlaag H5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766</v>
      </c>
      <c r="E18" s="2"/>
      <c r="F18" s="33"/>
      <c r="G18" s="40">
        <v>1</v>
      </c>
      <c r="H18" s="45" t="s">
        <v>84</v>
      </c>
      <c r="I18" s="46"/>
      <c r="J18" s="47" t="s">
        <v>7</v>
      </c>
      <c r="K18" s="48"/>
      <c r="L18" s="46">
        <v>100</v>
      </c>
      <c r="M18" s="40" t="s">
        <v>8</v>
      </c>
      <c r="N18" s="49">
        <v>4</v>
      </c>
      <c r="O18" s="51" t="s">
        <v>8</v>
      </c>
      <c r="P18" s="52" t="s">
        <v>85</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767</v>
      </c>
      <c r="E19" s="2"/>
      <c r="F19" s="33"/>
      <c r="G19" s="40">
        <v>2</v>
      </c>
      <c r="H19" s="45" t="s">
        <v>86</v>
      </c>
      <c r="I19" s="46"/>
      <c r="J19" s="47" t="s">
        <v>7</v>
      </c>
      <c r="K19" s="48"/>
      <c r="L19" s="46">
        <v>100</v>
      </c>
      <c r="M19" s="40" t="s">
        <v>8</v>
      </c>
      <c r="N19" s="49">
        <v>6</v>
      </c>
      <c r="O19" s="51" t="s">
        <v>8</v>
      </c>
      <c r="P19" s="52" t="s">
        <v>87</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768</v>
      </c>
      <c r="E20" s="2"/>
      <c r="F20" s="33"/>
      <c r="G20" s="40">
        <v>3</v>
      </c>
      <c r="H20" s="45" t="s">
        <v>88</v>
      </c>
      <c r="I20" s="46"/>
      <c r="J20" s="47" t="s">
        <v>7</v>
      </c>
      <c r="K20" s="48"/>
      <c r="L20" s="46">
        <v>100</v>
      </c>
      <c r="M20" s="40" t="s">
        <v>8</v>
      </c>
      <c r="N20" s="49">
        <v>4</v>
      </c>
      <c r="O20" s="51" t="s">
        <v>8</v>
      </c>
      <c r="P20" s="52" t="s">
        <v>85</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274</v>
      </c>
      <c r="F25" s="33"/>
      <c r="G25" s="41" t="str">
        <f>CONCATENATE("Algemene opmerkingen bij het jaarprogramma van  ",G16)</f>
        <v>Algemene opmerkingen bij het jaarprogramma van  WB leerlaag H5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83</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WB leerlaag H6 (schooljaar 2022 - 2022)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WB leerlaag H6 (schooljaar 2022 - 2022)</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H5 (cohort 2019 - 2021)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WB leerlaag H4 (schooljaar 2019 - 2020)</v>
      </c>
      <c r="H4" s="43"/>
      <c r="I4" s="37"/>
      <c r="J4" s="37"/>
      <c r="K4" s="43"/>
      <c r="L4" s="37"/>
      <c r="M4" s="37"/>
      <c r="N4" s="37"/>
      <c r="O4" s="37"/>
      <c r="P4" s="43"/>
      <c r="Q4" s="43"/>
    </row>
    <row r="5" spans="1:32" customHeight="1" ht="34.5">
      <c r="A5" s="9" t="s">
        <v>48</v>
      </c>
      <c r="B5" s="2">
        <v>10</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62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111</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44385.632141204</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78</v>
      </c>
      <c r="B13" s="4">
        <f>B7-B11</f>
        <v>-1</v>
      </c>
      <c r="C13" s="9" t="s">
        <v>47</v>
      </c>
      <c r="D13" s="2">
        <v>275</v>
      </c>
      <c r="F13" s="33"/>
      <c r="G13" s="41" t="str">
        <f>CONCATENATE("Algemene opmerkingen bij het jaarprogramma van  ",G4)</f>
        <v>Algemene opmerkingen bij het jaarprogramma van  WB leerlaag H4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79</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80</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WB leerlaag H5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365</v>
      </c>
      <c r="E18" s="2"/>
      <c r="F18" s="33"/>
      <c r="G18" s="40">
        <v>1</v>
      </c>
      <c r="H18" s="45" t="s">
        <v>89</v>
      </c>
      <c r="I18" s="46"/>
      <c r="J18" s="47" t="s">
        <v>7</v>
      </c>
      <c r="K18" s="48"/>
      <c r="L18" s="46">
        <v>100</v>
      </c>
      <c r="M18" s="40" t="s">
        <v>8</v>
      </c>
      <c r="N18" s="49">
        <v>3</v>
      </c>
      <c r="O18" s="51" t="s">
        <v>8</v>
      </c>
      <c r="P18" s="52" t="s">
        <v>85</v>
      </c>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366</v>
      </c>
      <c r="E19" s="2"/>
      <c r="F19" s="33"/>
      <c r="G19" s="40">
        <v>1</v>
      </c>
      <c r="H19" s="45" t="s">
        <v>90</v>
      </c>
      <c r="I19" s="46"/>
      <c r="J19" s="47" t="s">
        <v>7</v>
      </c>
      <c r="K19" s="48"/>
      <c r="L19" s="46">
        <v>100</v>
      </c>
      <c r="M19" s="40" t="s">
        <v>8</v>
      </c>
      <c r="N19" s="49">
        <v>3</v>
      </c>
      <c r="O19" s="51" t="s">
        <v>8</v>
      </c>
      <c r="P19" s="52" t="s">
        <v>87</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367</v>
      </c>
      <c r="E20" s="2"/>
      <c r="F20" s="33"/>
      <c r="G20" s="40">
        <v>1</v>
      </c>
      <c r="H20" s="45" t="s">
        <v>91</v>
      </c>
      <c r="I20" s="46"/>
      <c r="J20" s="47" t="s">
        <v>7</v>
      </c>
      <c r="K20" s="48"/>
      <c r="L20" s="46">
        <v>100</v>
      </c>
      <c r="M20" s="40" t="s">
        <v>8</v>
      </c>
      <c r="N20" s="49">
        <v>3</v>
      </c>
      <c r="O20" s="51" t="s">
        <v>8</v>
      </c>
      <c r="P20" s="52" t="s">
        <v>85</v>
      </c>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276</v>
      </c>
      <c r="F25" s="33"/>
      <c r="G25" s="41" t="str">
        <f>CONCATENATE("Algemene opmerkingen bij het jaarprogramma van  ",G16)</f>
        <v>Algemene opmerkingen bij het jaarprogramma van  WB leerlaag H5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83</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hidden="true">
      <c r="C28" s="9" t="s">
        <v>47</v>
      </c>
      <c r="D28" s="2"/>
      <c r="F28" s="33"/>
      <c r="G28" s="38" t="str">
        <f>CONCATENATE(B4," leerlaag ",B6,B15+2," (schooljaar ",B7+2," - ",B9,")")</f>
        <v>WB leerlaag H6 (schooljaar 2021 - 2021)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hidden="true">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hidden="true">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3"/>
      <c r="G36" s="37"/>
      <c r="H36" s="43"/>
      <c r="I36" s="37"/>
      <c r="J36" s="37"/>
      <c r="K36" s="43"/>
      <c r="L36" s="37"/>
      <c r="M36" s="37"/>
      <c r="N36" s="37"/>
      <c r="O36" s="37"/>
      <c r="P36" s="43"/>
      <c r="Q36" s="43"/>
    </row>
    <row r="37" spans="1:32" hidden="true">
      <c r="C37" s="9" t="s">
        <v>47</v>
      </c>
      <c r="D37" s="2"/>
      <c r="F37" s="33"/>
      <c r="G37" s="41" t="str">
        <f>CONCATENATE("Algemene opmerkingen bij het jaarprogramma van  ",G28)</f>
        <v>Algemene opmerkingen bij het jaarprogramma van  WB leerlaag H6 (schooljaar 2021 - 2021)</v>
      </c>
      <c r="H37" s="41"/>
      <c r="I37" s="41"/>
      <c r="J37" s="41"/>
      <c r="K37" s="41"/>
      <c r="L37" s="41"/>
      <c r="M37" s="41"/>
      <c r="N37" s="37"/>
      <c r="O37" s="37"/>
      <c r="P37" s="43"/>
      <c r="Q37" s="43"/>
    </row>
    <row r="38" spans="1:32" customHeight="1" ht="72" hidden="true">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A3 (cohort 2021 - 2024)</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WB leerlaag A4 (schooljaar 2021 - 2022)</v>
      </c>
      <c r="H4" s="43"/>
      <c r="I4" s="37"/>
      <c r="J4" s="37"/>
      <c r="K4" s="43"/>
      <c r="L4" s="37"/>
      <c r="M4" s="37"/>
      <c r="N4" s="37"/>
      <c r="O4" s="37"/>
      <c r="P4" s="43"/>
      <c r="Q4" s="43"/>
    </row>
    <row r="5" spans="1:32" customHeight="1" ht="34.5">
      <c r="A5" s="9" t="s">
        <v>48</v>
      </c>
      <c r="B5" s="2">
        <v>10</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92</v>
      </c>
      <c r="D6" s="2">
        <v>786</v>
      </c>
      <c r="E6" s="2"/>
      <c r="F6" s="33"/>
      <c r="G6" s="40">
        <v>1</v>
      </c>
      <c r="H6" s="45" t="s">
        <v>93</v>
      </c>
      <c r="I6" s="46">
        <v>1</v>
      </c>
      <c r="J6" s="47" t="s">
        <v>7</v>
      </c>
      <c r="K6" s="48"/>
      <c r="L6" s="46">
        <v>50</v>
      </c>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787</v>
      </c>
      <c r="E7" s="2"/>
      <c r="F7" s="33"/>
      <c r="G7" s="40">
        <v>1</v>
      </c>
      <c r="H7" s="45" t="s">
        <v>94</v>
      </c>
      <c r="I7" s="46">
        <v>2</v>
      </c>
      <c r="J7" s="47" t="s">
        <v>7</v>
      </c>
      <c r="K7" s="48"/>
      <c r="L7" s="46">
        <v>100</v>
      </c>
      <c r="M7" s="40" t="s">
        <v>11</v>
      </c>
      <c r="N7" s="49"/>
      <c r="O7" s="51" t="s">
        <v>64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210</v>
      </c>
      <c r="D8" s="2">
        <v>788</v>
      </c>
      <c r="E8" s="2"/>
      <c r="F8" s="33"/>
      <c r="G8" s="40">
        <v>2</v>
      </c>
      <c r="H8" s="45" t="s">
        <v>95</v>
      </c>
      <c r="I8" s="46">
        <v>3</v>
      </c>
      <c r="J8" s="47" t="s">
        <v>7</v>
      </c>
      <c r="K8" s="48"/>
      <c r="L8" s="46">
        <v>100</v>
      </c>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789</v>
      </c>
      <c r="E9" s="2"/>
      <c r="F9" s="33"/>
      <c r="G9" s="40">
        <v>3</v>
      </c>
      <c r="H9" s="45" t="s">
        <v>96</v>
      </c>
      <c r="I9" s="46">
        <v>3</v>
      </c>
      <c r="J9" s="47" t="s">
        <v>7</v>
      </c>
      <c r="K9" s="48"/>
      <c r="L9" s="46">
        <v>100</v>
      </c>
      <c r="M9" s="40" t="s">
        <v>11</v>
      </c>
      <c r="N9" s="49"/>
      <c r="O9" s="51" t="s">
        <v>64</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44385.632141204</v>
      </c>
      <c r="D10" s="2">
        <v>790</v>
      </c>
      <c r="E10" s="2"/>
      <c r="F10" s="33"/>
      <c r="G10" s="40">
        <v>4</v>
      </c>
      <c r="H10" s="45" t="s">
        <v>97</v>
      </c>
      <c r="I10" s="46">
        <v>1</v>
      </c>
      <c r="J10" s="47" t="s">
        <v>7</v>
      </c>
      <c r="K10" s="48"/>
      <c r="L10" s="46">
        <v>50</v>
      </c>
      <c r="M10" s="40" t="s">
        <v>11</v>
      </c>
      <c r="N10" s="49"/>
      <c r="O10" s="51" t="s">
        <v>64</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791</v>
      </c>
      <c r="E11" s="2"/>
      <c r="F11" s="33"/>
      <c r="G11" s="40">
        <v>4</v>
      </c>
      <c r="H11" s="45" t="s">
        <v>98</v>
      </c>
      <c r="I11" s="46">
        <v>2</v>
      </c>
      <c r="J11" s="47" t="s">
        <v>7</v>
      </c>
      <c r="K11" s="48"/>
      <c r="L11" s="46">
        <v>100</v>
      </c>
      <c r="M11" s="40" t="s">
        <v>11</v>
      </c>
      <c r="N11" s="49"/>
      <c r="O11" s="51" t="s">
        <v>64</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78</v>
      </c>
      <c r="B13" s="4">
        <f>B7-B11</f>
        <v>1</v>
      </c>
      <c r="C13" s="9" t="s">
        <v>47</v>
      </c>
      <c r="D13" s="2">
        <v>518</v>
      </c>
      <c r="F13" s="33"/>
      <c r="G13" s="41" t="str">
        <f>CONCATENATE("Algemene opmerkingen bij het jaarprogramma van  ",G4)</f>
        <v>Algemene opmerkingen bij het jaarprogramma van  WB leerlaag A4 (schooljaar 2021 - 2022)</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79</v>
      </c>
      <c r="B14" s="7">
        <f>B15+B11-B7</f>
        <v>3</v>
      </c>
      <c r="F14" s="33"/>
      <c r="G14" s="42" t="s">
        <v>83</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80</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WB leerlaag A5 (schooljaar 2022 - 2023)</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519</v>
      </c>
      <c r="F25" s="33"/>
      <c r="G25" s="41" t="str">
        <f>CONCATENATE("Algemene opmerkingen bij het jaarprogramma van  ",G16)</f>
        <v>Algemene opmerkingen bij het jaarprogramma van  WB leerlaag A5 (schooljaar 2022 - 2023)</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WB leerlaag A6 (schooljaar 2023 - 2024)</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520</v>
      </c>
      <c r="F37" s="33"/>
      <c r="G37" s="41" t="str">
        <f>CONCATENATE("Algemene opmerkingen bij het jaarprogramma van  ",G28)</f>
        <v>Algemene opmerkingen bij het jaarprogramma van  WB leerlaag A6 (schooljaar 2023 - 2024)</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0</v>
      </c>
      <c r="G2" s="36" t="str">
        <f>IF(B14&gt;6,"verouderd PTA",CONCATENATE("Dit is het programma van de huidige ",B6,B14," (cohort ",B7," - ",B9,")"))</f>
        <v>Dit is het programma van de huidige A4 (cohort 2020 - 2023)</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WB leerlaag A4 (schooljaar 2020 - 2021)</v>
      </c>
      <c r="H4" s="43"/>
      <c r="I4" s="37"/>
      <c r="J4" s="37"/>
      <c r="K4" s="43"/>
      <c r="L4" s="37"/>
      <c r="M4" s="37"/>
      <c r="N4" s="37"/>
      <c r="O4" s="37"/>
      <c r="P4" s="43"/>
      <c r="Q4" s="43"/>
    </row>
    <row r="5" spans="1:32" customHeight="1" ht="34.5">
      <c r="A5" s="9" t="s">
        <v>48</v>
      </c>
      <c r="B5" s="2">
        <v>10</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92</v>
      </c>
      <c r="D6" s="2">
        <v>370</v>
      </c>
      <c r="E6" s="2"/>
      <c r="F6" s="33"/>
      <c r="G6" s="40">
        <v>1</v>
      </c>
      <c r="H6" s="45" t="s">
        <v>99</v>
      </c>
      <c r="I6" s="46">
        <v>1</v>
      </c>
      <c r="J6" s="47" t="s">
        <v>7</v>
      </c>
      <c r="K6" s="48"/>
      <c r="L6" s="46">
        <v>50</v>
      </c>
      <c r="M6" s="40" t="s">
        <v>11</v>
      </c>
      <c r="N6" s="49"/>
      <c r="O6" s="51" t="s">
        <v>64</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371</v>
      </c>
      <c r="E7" s="2"/>
      <c r="F7" s="33"/>
      <c r="G7" s="40">
        <v>1</v>
      </c>
      <c r="H7" s="45" t="s">
        <v>100</v>
      </c>
      <c r="I7" s="46">
        <v>2</v>
      </c>
      <c r="J7" s="47" t="s">
        <v>7</v>
      </c>
      <c r="K7" s="48"/>
      <c r="L7" s="46">
        <v>100</v>
      </c>
      <c r="M7" s="40" t="s">
        <v>11</v>
      </c>
      <c r="N7" s="49"/>
      <c r="O7" s="51" t="s">
        <v>64</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112</v>
      </c>
      <c r="D8" s="2">
        <v>372</v>
      </c>
      <c r="E8" s="2"/>
      <c r="F8" s="33"/>
      <c r="G8" s="40">
        <v>2</v>
      </c>
      <c r="H8" s="45" t="s">
        <v>101</v>
      </c>
      <c r="I8" s="46">
        <v>3</v>
      </c>
      <c r="J8" s="47" t="s">
        <v>7</v>
      </c>
      <c r="K8" s="48"/>
      <c r="L8" s="46">
        <v>100</v>
      </c>
      <c r="M8" s="40" t="s">
        <v>11</v>
      </c>
      <c r="N8" s="49"/>
      <c r="O8" s="51" t="s">
        <v>64</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373</v>
      </c>
      <c r="E9" s="2"/>
      <c r="F9" s="33"/>
      <c r="G9" s="40">
        <v>3</v>
      </c>
      <c r="H9" s="45" t="s">
        <v>102</v>
      </c>
      <c r="I9" s="46">
        <v>3</v>
      </c>
      <c r="J9" s="47" t="s">
        <v>7</v>
      </c>
      <c r="K9" s="48"/>
      <c r="L9" s="46">
        <v>100</v>
      </c>
      <c r="M9" s="40" t="s">
        <v>11</v>
      </c>
      <c r="N9" s="49"/>
      <c r="O9" s="51" t="s">
        <v>64</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44385.632141204</v>
      </c>
      <c r="D10" s="2">
        <v>374</v>
      </c>
      <c r="E10" s="2"/>
      <c r="F10" s="33"/>
      <c r="G10" s="40">
        <v>4</v>
      </c>
      <c r="H10" s="45" t="s">
        <v>103</v>
      </c>
      <c r="I10" s="46">
        <v>1</v>
      </c>
      <c r="J10" s="47" t="s">
        <v>7</v>
      </c>
      <c r="K10" s="48"/>
      <c r="L10" s="46">
        <v>50</v>
      </c>
      <c r="M10" s="40" t="s">
        <v>11</v>
      </c>
      <c r="N10" s="49"/>
      <c r="O10" s="51" t="s">
        <v>64</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375</v>
      </c>
      <c r="E11" s="2"/>
      <c r="F11" s="33"/>
      <c r="G11" s="40">
        <v>4</v>
      </c>
      <c r="H11" s="45" t="s">
        <v>104</v>
      </c>
      <c r="I11" s="46">
        <v>2</v>
      </c>
      <c r="J11" s="47" t="s">
        <v>7</v>
      </c>
      <c r="K11" s="48"/>
      <c r="L11" s="46">
        <v>100</v>
      </c>
      <c r="M11" s="40" t="s">
        <v>11</v>
      </c>
      <c r="N11" s="49"/>
      <c r="O11" s="51" t="s">
        <v>64</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78</v>
      </c>
      <c r="B13" s="4">
        <f>B7-B11</f>
        <v>0</v>
      </c>
      <c r="C13" s="9" t="s">
        <v>47</v>
      </c>
      <c r="D13" s="2">
        <v>277</v>
      </c>
      <c r="F13" s="33"/>
      <c r="G13" s="41" t="str">
        <f>CONCATENATE("Algemene opmerkingen bij het jaarprogramma van  ",G4)</f>
        <v>Algemene opmerkingen bij het jaarprogramma van  WB leerlaag A4 (schooljaar 2020 - 2021)</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79</v>
      </c>
      <c r="B14" s="7">
        <f>B15+B11-B7</f>
        <v>4</v>
      </c>
      <c r="F14" s="33"/>
      <c r="G14" s="42" t="s">
        <v>83</v>
      </c>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80</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WB leerlaag A5 (schooljaar 2021 - 2022)</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780</v>
      </c>
      <c r="E18" s="2"/>
      <c r="F18" s="33"/>
      <c r="G18" s="40">
        <v>1</v>
      </c>
      <c r="H18" s="45" t="s">
        <v>105</v>
      </c>
      <c r="I18" s="46">
        <v>3</v>
      </c>
      <c r="J18" s="47" t="s">
        <v>7</v>
      </c>
      <c r="K18" s="48"/>
      <c r="L18" s="46">
        <v>100</v>
      </c>
      <c r="M18" s="40" t="s">
        <v>11</v>
      </c>
      <c r="N18" s="49"/>
      <c r="O18" s="51" t="s">
        <v>64</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781</v>
      </c>
      <c r="E19" s="2"/>
      <c r="F19" s="33"/>
      <c r="G19" s="40">
        <v>1</v>
      </c>
      <c r="H19" s="45" t="s">
        <v>106</v>
      </c>
      <c r="I19" s="46">
        <v>1</v>
      </c>
      <c r="J19" s="47" t="s">
        <v>19</v>
      </c>
      <c r="K19" s="48"/>
      <c r="L19" s="46"/>
      <c r="M19" s="40" t="s">
        <v>8</v>
      </c>
      <c r="N19" s="49">
        <v>1</v>
      </c>
      <c r="O19" s="51" t="s">
        <v>11</v>
      </c>
      <c r="P19" s="52" t="s">
        <v>107</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782</v>
      </c>
      <c r="E20" s="2"/>
      <c r="F20" s="33"/>
      <c r="G20" s="40">
        <v>2</v>
      </c>
      <c r="H20" s="45" t="s">
        <v>108</v>
      </c>
      <c r="I20" s="46">
        <v>3</v>
      </c>
      <c r="J20" s="47" t="s">
        <v>7</v>
      </c>
      <c r="K20" s="48"/>
      <c r="L20" s="46">
        <v>100</v>
      </c>
      <c r="M20" s="40" t="s">
        <v>11</v>
      </c>
      <c r="N20" s="49"/>
      <c r="O20" s="51" t="s">
        <v>64</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783</v>
      </c>
      <c r="E21" s="2"/>
      <c r="F21" s="33"/>
      <c r="G21" s="40">
        <v>2</v>
      </c>
      <c r="H21" s="45" t="s">
        <v>109</v>
      </c>
      <c r="I21" s="46">
        <v>1</v>
      </c>
      <c r="J21" s="47" t="s">
        <v>19</v>
      </c>
      <c r="K21" s="48"/>
      <c r="L21" s="46"/>
      <c r="M21" s="40" t="s">
        <v>8</v>
      </c>
      <c r="N21" s="49">
        <v>1</v>
      </c>
      <c r="O21" s="51" t="s">
        <v>11</v>
      </c>
      <c r="P21" s="52" t="s">
        <v>107</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784</v>
      </c>
      <c r="E22" s="2"/>
      <c r="F22" s="33"/>
      <c r="G22" s="40">
        <v>3</v>
      </c>
      <c r="H22" s="45" t="s">
        <v>110</v>
      </c>
      <c r="I22" s="46">
        <v>3</v>
      </c>
      <c r="J22" s="47" t="s">
        <v>7</v>
      </c>
      <c r="K22" s="48"/>
      <c r="L22" s="46">
        <v>100</v>
      </c>
      <c r="M22" s="40" t="s">
        <v>8</v>
      </c>
      <c r="N22" s="49">
        <v>2</v>
      </c>
      <c r="O22" s="51" t="s">
        <v>8</v>
      </c>
      <c r="P22" s="52" t="s">
        <v>111</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785</v>
      </c>
      <c r="E23" s="2"/>
      <c r="F23" s="33"/>
      <c r="G23" s="40">
        <v>4</v>
      </c>
      <c r="H23" s="45" t="s">
        <v>112</v>
      </c>
      <c r="I23" s="46">
        <v>3</v>
      </c>
      <c r="J23" s="47" t="s">
        <v>7</v>
      </c>
      <c r="K23" s="48"/>
      <c r="L23" s="46">
        <v>100</v>
      </c>
      <c r="M23" s="40" t="s">
        <v>11</v>
      </c>
      <c r="N23" s="49"/>
      <c r="O23" s="51" t="s">
        <v>64</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278</v>
      </c>
      <c r="F25" s="33"/>
      <c r="G25" s="41" t="str">
        <f>CONCATENATE("Algemene opmerkingen bij het jaarprogramma van  ",G16)</f>
        <v>Algemene opmerkingen bij het jaarprogramma van  WB leerlaag A5 (schooljaar 2021 - 2022)</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83</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WB leerlaag A6 (schooljaar 2022 - 2023)</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c r="E30" s="2"/>
      <c r="F30" s="33"/>
      <c r="G30" s="40" t="s">
        <v>5</v>
      </c>
      <c r="H30" s="45"/>
      <c r="I30" s="46"/>
      <c r="J30" s="47" t="s">
        <v>5</v>
      </c>
      <c r="K30" s="48"/>
      <c r="L30" s="46"/>
      <c r="M30" s="40" t="s">
        <v>5</v>
      </c>
      <c r="N30" s="49"/>
      <c r="O30" s="51" t="s">
        <v>5</v>
      </c>
      <c r="P30" s="52"/>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3"/>
      <c r="G31" s="40" t="s">
        <v>5</v>
      </c>
      <c r="H31" s="45"/>
      <c r="I31" s="46"/>
      <c r="J31" s="47" t="s">
        <v>5</v>
      </c>
      <c r="K31" s="48"/>
      <c r="L31" s="46"/>
      <c r="M31" s="40" t="s">
        <v>5</v>
      </c>
      <c r="N31" s="49"/>
      <c r="O31" s="51" t="s">
        <v>5</v>
      </c>
      <c r="P31" s="52"/>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3"/>
      <c r="G32" s="40" t="s">
        <v>5</v>
      </c>
      <c r="H32" s="45"/>
      <c r="I32" s="46"/>
      <c r="J32" s="47" t="s">
        <v>5</v>
      </c>
      <c r="K32" s="48"/>
      <c r="L32" s="46"/>
      <c r="M32" s="40" t="s">
        <v>5</v>
      </c>
      <c r="N32" s="49"/>
      <c r="O32" s="51" t="s">
        <v>5</v>
      </c>
      <c r="P32" s="52"/>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279</v>
      </c>
      <c r="F37" s="33"/>
      <c r="G37" s="41" t="str">
        <f>CONCATENATE("Algemene opmerkingen bij het jaarprogramma van  ",G28)</f>
        <v>Algemene opmerkingen bij het jaarprogramma van  WB leerlaag A6 (schooljaar 2022 - 2023)</v>
      </c>
      <c r="H37" s="41"/>
      <c r="I37" s="41"/>
      <c r="J37" s="41"/>
      <c r="K37" s="41"/>
      <c r="L37" s="41"/>
      <c r="M37" s="41"/>
      <c r="N37" s="37"/>
      <c r="O37" s="37"/>
      <c r="P37" s="43"/>
      <c r="Q37" s="43"/>
    </row>
    <row r="38" spans="1:32" customHeight="1" ht="72">
      <c r="F38" s="33"/>
      <c r="G38" s="42"/>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3</v>
      </c>
      <c r="G2" s="36" t="str">
        <f>IF(B14&gt;6,"verouderd PTA",CONCATENATE("Dit is het programma van de huidige ",B6,B14," (cohort ",B7," - ",B9,")"))</f>
        <v>Dit is het programma van de huidige A5 (cohort 2019 - 2022)</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WB leerlaag A4 (schooljaar 2019 - 2020)</v>
      </c>
      <c r="H4" s="43"/>
      <c r="I4" s="37"/>
      <c r="J4" s="37"/>
      <c r="K4" s="43"/>
      <c r="L4" s="37"/>
      <c r="M4" s="37"/>
      <c r="N4" s="37"/>
      <c r="O4" s="37"/>
      <c r="P4" s="43"/>
      <c r="Q4" s="43"/>
    </row>
    <row r="5" spans="1:32" customHeight="1" ht="34.5">
      <c r="A5" s="9" t="s">
        <v>48</v>
      </c>
      <c r="B5" s="2">
        <v>10</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113</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44385.632141204</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78</v>
      </c>
      <c r="B13" s="4">
        <f>B7-B11</f>
        <v>-1</v>
      </c>
      <c r="C13" s="9" t="s">
        <v>47</v>
      </c>
      <c r="D13" s="2">
        <v>280</v>
      </c>
      <c r="F13" s="33"/>
      <c r="G13" s="41" t="str">
        <f>CONCATENATE("Algemene opmerkingen bij het jaarprogramma van  ",G4)</f>
        <v>Algemene opmerkingen bij het jaarprogramma van  WB leerlaag A4 (schooljaar 2019 - 2020)</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79</v>
      </c>
      <c r="B14" s="7">
        <f>B15+B11-B7</f>
        <v>5</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80</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WB leerlaag A5 (schooljaar 2020 - 2021)</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v>376</v>
      </c>
      <c r="E18" s="2"/>
      <c r="F18" s="33"/>
      <c r="G18" s="40">
        <v>1</v>
      </c>
      <c r="H18" s="45" t="s">
        <v>105</v>
      </c>
      <c r="I18" s="46">
        <v>2</v>
      </c>
      <c r="J18" s="47" t="s">
        <v>7</v>
      </c>
      <c r="K18" s="48"/>
      <c r="L18" s="46">
        <v>100</v>
      </c>
      <c r="M18" s="40" t="s">
        <v>11</v>
      </c>
      <c r="N18" s="49"/>
      <c r="O18" s="51" t="s">
        <v>64</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377</v>
      </c>
      <c r="E19" s="2"/>
      <c r="F19" s="33"/>
      <c r="G19" s="40">
        <v>1</v>
      </c>
      <c r="H19" s="45" t="s">
        <v>106</v>
      </c>
      <c r="I19" s="46">
        <v>1</v>
      </c>
      <c r="J19" s="47" t="s">
        <v>19</v>
      </c>
      <c r="K19" s="48"/>
      <c r="L19" s="46"/>
      <c r="M19" s="40" t="s">
        <v>8</v>
      </c>
      <c r="N19" s="49">
        <v>1</v>
      </c>
      <c r="O19" s="51" t="s">
        <v>11</v>
      </c>
      <c r="P19" s="52" t="s">
        <v>107</v>
      </c>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378</v>
      </c>
      <c r="E20" s="2"/>
      <c r="F20" s="33"/>
      <c r="G20" s="40">
        <v>2</v>
      </c>
      <c r="H20" s="45" t="s">
        <v>108</v>
      </c>
      <c r="I20" s="46">
        <v>2</v>
      </c>
      <c r="J20" s="47" t="s">
        <v>7</v>
      </c>
      <c r="K20" s="48"/>
      <c r="L20" s="46">
        <v>100</v>
      </c>
      <c r="M20" s="40" t="s">
        <v>11</v>
      </c>
      <c r="N20" s="49"/>
      <c r="O20" s="51" t="s">
        <v>64</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379</v>
      </c>
      <c r="E21" s="2"/>
      <c r="F21" s="33"/>
      <c r="G21" s="40">
        <v>2</v>
      </c>
      <c r="H21" s="45" t="s">
        <v>109</v>
      </c>
      <c r="I21" s="46">
        <v>2</v>
      </c>
      <c r="J21" s="47" t="s">
        <v>19</v>
      </c>
      <c r="K21" s="48"/>
      <c r="L21" s="46"/>
      <c r="M21" s="40" t="s">
        <v>8</v>
      </c>
      <c r="N21" s="49">
        <v>2</v>
      </c>
      <c r="O21" s="51" t="s">
        <v>11</v>
      </c>
      <c r="P21" s="52" t="s">
        <v>107</v>
      </c>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380</v>
      </c>
      <c r="E22" s="2"/>
      <c r="F22" s="33"/>
      <c r="G22" s="40">
        <v>3</v>
      </c>
      <c r="H22" s="45" t="s">
        <v>110</v>
      </c>
      <c r="I22" s="46">
        <v>1</v>
      </c>
      <c r="J22" s="47" t="s">
        <v>7</v>
      </c>
      <c r="K22" s="48"/>
      <c r="L22" s="46">
        <v>100</v>
      </c>
      <c r="M22" s="40" t="s">
        <v>8</v>
      </c>
      <c r="N22" s="49">
        <v>1</v>
      </c>
      <c r="O22" s="51" t="s">
        <v>8</v>
      </c>
      <c r="P22" s="52" t="s">
        <v>111</v>
      </c>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381</v>
      </c>
      <c r="E23" s="2"/>
      <c r="F23" s="33"/>
      <c r="G23" s="40">
        <v>4</v>
      </c>
      <c r="H23" s="45" t="s">
        <v>112</v>
      </c>
      <c r="I23" s="46">
        <v>2</v>
      </c>
      <c r="J23" s="47" t="s">
        <v>7</v>
      </c>
      <c r="K23" s="48"/>
      <c r="L23" s="46">
        <v>100</v>
      </c>
      <c r="M23" s="40" t="s">
        <v>11</v>
      </c>
      <c r="N23" s="49"/>
      <c r="O23" s="51" t="s">
        <v>64</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281</v>
      </c>
      <c r="F25" s="33"/>
      <c r="G25" s="41" t="str">
        <f>CONCATENATE("Algemene opmerkingen bij het jaarprogramma van  ",G16)</f>
        <v>Algemene opmerkingen bij het jaarprogramma van  WB leerlaag A5 (schooljaar 2020 - 2021)</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t="s">
        <v>83</v>
      </c>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WB leerlaag A6 (schooljaar 2021 - 2022)</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777</v>
      </c>
      <c r="E30" s="2"/>
      <c r="F30" s="33"/>
      <c r="G30" s="40">
        <v>1</v>
      </c>
      <c r="H30" s="45" t="s">
        <v>113</v>
      </c>
      <c r="I30" s="46"/>
      <c r="J30" s="47" t="s">
        <v>7</v>
      </c>
      <c r="K30" s="48"/>
      <c r="L30" s="46"/>
      <c r="M30" s="40" t="s">
        <v>8</v>
      </c>
      <c r="N30" s="49">
        <v>9</v>
      </c>
      <c r="O30" s="51" t="s">
        <v>8</v>
      </c>
      <c r="P30" s="52" t="s">
        <v>85</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1</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1</v>
      </c>
    </row>
    <row r="31" spans="1:32" customHeight="1" ht="72">
      <c r="D31" s="2">
        <v>778</v>
      </c>
      <c r="E31" s="2"/>
      <c r="F31" s="33"/>
      <c r="G31" s="40">
        <v>2</v>
      </c>
      <c r="H31" s="45" t="s">
        <v>114</v>
      </c>
      <c r="I31" s="46"/>
      <c r="J31" s="47" t="s">
        <v>7</v>
      </c>
      <c r="K31" s="48"/>
      <c r="L31" s="46"/>
      <c r="M31" s="40" t="s">
        <v>8</v>
      </c>
      <c r="N31" s="49">
        <v>8</v>
      </c>
      <c r="O31" s="51" t="s">
        <v>8</v>
      </c>
      <c r="P31" s="52" t="s">
        <v>115</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779</v>
      </c>
      <c r="E32" s="2"/>
      <c r="F32" s="33"/>
      <c r="G32" s="40">
        <v>3</v>
      </c>
      <c r="H32" s="45" t="s">
        <v>116</v>
      </c>
      <c r="I32" s="46"/>
      <c r="J32" s="47" t="s">
        <v>7</v>
      </c>
      <c r="K32" s="48"/>
      <c r="L32" s="46"/>
      <c r="M32" s="40" t="s">
        <v>8</v>
      </c>
      <c r="N32" s="49">
        <v>9</v>
      </c>
      <c r="O32" s="51" t="s">
        <v>8</v>
      </c>
      <c r="P32" s="52" t="s">
        <v>85</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282</v>
      </c>
      <c r="F37" s="33"/>
      <c r="G37" s="41" t="str">
        <f>CONCATENATE("Algemene opmerkingen bij het jaarprogramma van  ",G28)</f>
        <v>Algemene opmerkingen bij het jaarprogramma van  WB leerlaag A6 (schooljaar 2021 - 2022)</v>
      </c>
      <c r="H37" s="41"/>
      <c r="I37" s="41"/>
      <c r="J37" s="41"/>
      <c r="K37" s="41"/>
      <c r="L37" s="41"/>
      <c r="M37" s="41"/>
      <c r="N37" s="37"/>
      <c r="O37" s="37"/>
      <c r="P37" s="43"/>
      <c r="Q37" s="43"/>
    </row>
    <row r="38" spans="1:32" customHeight="1" ht="72">
      <c r="F38" s="33"/>
      <c r="G38" s="42" t="s">
        <v>83</v>
      </c>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1"/>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3"/>
      <c r="G1" s="35" t="s">
        <v>41</v>
      </c>
      <c r="H1" s="43"/>
      <c r="I1" s="37"/>
      <c r="J1" s="37"/>
      <c r="K1" s="43"/>
      <c r="L1" s="37"/>
      <c r="M1" s="37"/>
      <c r="N1" s="37"/>
      <c r="O1" s="37"/>
      <c r="P1" s="43"/>
      <c r="Q1" s="43"/>
    </row>
    <row r="2" spans="1:32" customHeight="1" ht="48">
      <c r="A2" s="9" t="s">
        <v>42</v>
      </c>
      <c r="B2" s="2" t="s">
        <v>43</v>
      </c>
      <c r="F2" s="34">
        <f>SUM(AF6:AF35)</f>
        <v>3</v>
      </c>
      <c r="G2" s="36" t="str">
        <f>IF(B14&gt;6,"verouderd PTA",CONCATENATE("Dit is het programma van de huidige ",B6,B14," (cohort ",B7," - ",B9,")"))</f>
        <v>Dit is het programma van de huidige A6 (cohort 2018 - 2021)</v>
      </c>
      <c r="H2" s="36"/>
      <c r="I2" s="36"/>
      <c r="J2" s="36"/>
      <c r="K2" s="36"/>
      <c r="L2" s="36"/>
      <c r="M2" s="36"/>
      <c r="N2" s="37"/>
      <c r="O2" s="50"/>
      <c r="P2" s="43"/>
      <c r="Q2" s="43"/>
    </row>
    <row r="3" spans="1:32">
      <c r="A3" s="9" t="s">
        <v>44</v>
      </c>
      <c r="B3" s="4">
        <v>0</v>
      </c>
      <c r="F3" s="33"/>
      <c r="G3" s="37"/>
      <c r="H3" s="43"/>
      <c r="I3" s="37"/>
      <c r="J3" s="37"/>
      <c r="K3" s="43"/>
      <c r="L3" s="37"/>
      <c r="M3" s="37"/>
      <c r="N3" s="37"/>
      <c r="O3" s="37"/>
      <c r="P3" s="43"/>
      <c r="Q3" s="43"/>
    </row>
    <row r="4" spans="1:32" customHeight="1" ht="30">
      <c r="A4" s="9" t="s">
        <v>45</v>
      </c>
      <c r="B4" s="2" t="s">
        <v>46</v>
      </c>
      <c r="C4" s="9" t="s">
        <v>47</v>
      </c>
      <c r="D4" s="2"/>
      <c r="F4" s="33"/>
      <c r="G4" s="38" t="str">
        <f>CONCATENATE(B4," leerlaag ",B6,B15," (schooljaar ",B7," - ",B7+1,")")</f>
        <v>WB leerlaag A4 (schooljaar 2018 - 2019)</v>
      </c>
      <c r="H4" s="43"/>
      <c r="I4" s="37"/>
      <c r="J4" s="37"/>
      <c r="K4" s="43"/>
      <c r="L4" s="37"/>
      <c r="M4" s="37"/>
      <c r="N4" s="37"/>
      <c r="O4" s="37"/>
      <c r="P4" s="43"/>
      <c r="Q4" s="43"/>
    </row>
    <row r="5" spans="1:32" customHeight="1" ht="34.5">
      <c r="A5" s="9" t="s">
        <v>48</v>
      </c>
      <c r="B5" s="2">
        <v>10</v>
      </c>
      <c r="D5" s="7" t="s">
        <v>49</v>
      </c>
      <c r="E5" s="18" t="s">
        <v>50</v>
      </c>
      <c r="F5" s="33"/>
      <c r="G5" s="39" t="s">
        <v>1</v>
      </c>
      <c r="H5" s="44" t="s">
        <v>51</v>
      </c>
      <c r="I5" s="39" t="s">
        <v>52</v>
      </c>
      <c r="J5" s="39" t="s">
        <v>53</v>
      </c>
      <c r="K5" s="44" t="s">
        <v>54</v>
      </c>
      <c r="L5" s="39" t="s">
        <v>55</v>
      </c>
      <c r="M5" s="39" t="s">
        <v>56</v>
      </c>
      <c r="N5" s="39" t="s">
        <v>57</v>
      </c>
      <c r="O5" s="39" t="s">
        <v>58</v>
      </c>
      <c r="P5" s="44" t="s">
        <v>59</v>
      </c>
      <c r="Q5" s="43"/>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0" t="s">
        <v>60</v>
      </c>
    </row>
    <row r="6" spans="1:32" customHeight="1" ht="72">
      <c r="A6" s="9" t="s">
        <v>61</v>
      </c>
      <c r="B6" s="2" t="s">
        <v>92</v>
      </c>
      <c r="D6" s="2"/>
      <c r="E6" s="2"/>
      <c r="F6" s="33"/>
      <c r="G6" s="40" t="s">
        <v>5</v>
      </c>
      <c r="H6" s="45"/>
      <c r="I6" s="46"/>
      <c r="J6" s="47" t="s">
        <v>5</v>
      </c>
      <c r="K6" s="48"/>
      <c r="L6" s="46"/>
      <c r="M6" s="40" t="s">
        <v>5</v>
      </c>
      <c r="N6" s="49"/>
      <c r="O6" s="51" t="s">
        <v>5</v>
      </c>
      <c r="P6" s="52"/>
      <c r="Q6" s="43"/>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F7" s="33"/>
      <c r="G7" s="40" t="s">
        <v>5</v>
      </c>
      <c r="H7" s="45"/>
      <c r="I7" s="46"/>
      <c r="J7" s="47" t="s">
        <v>5</v>
      </c>
      <c r="K7" s="48"/>
      <c r="L7" s="46"/>
      <c r="M7" s="40" t="s">
        <v>5</v>
      </c>
      <c r="N7" s="49"/>
      <c r="O7" s="51" t="s">
        <v>5</v>
      </c>
      <c r="P7" s="52"/>
      <c r="Q7" s="43"/>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114</v>
      </c>
      <c r="D8" s="2"/>
      <c r="E8" s="2"/>
      <c r="F8" s="33"/>
      <c r="G8" s="40" t="s">
        <v>5</v>
      </c>
      <c r="H8" s="45"/>
      <c r="I8" s="46"/>
      <c r="J8" s="47" t="s">
        <v>5</v>
      </c>
      <c r="K8" s="48"/>
      <c r="L8" s="46"/>
      <c r="M8" s="40" t="s">
        <v>5</v>
      </c>
      <c r="N8" s="49"/>
      <c r="O8" s="51" t="s">
        <v>5</v>
      </c>
      <c r="P8" s="52"/>
      <c r="Q8" s="43"/>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33"/>
      <c r="G9" s="40" t="s">
        <v>5</v>
      </c>
      <c r="H9" s="45"/>
      <c r="I9" s="46"/>
      <c r="J9" s="47" t="s">
        <v>5</v>
      </c>
      <c r="K9" s="48"/>
      <c r="L9" s="46"/>
      <c r="M9" s="40" t="s">
        <v>5</v>
      </c>
      <c r="N9" s="49"/>
      <c r="O9" s="51" t="s">
        <v>5</v>
      </c>
      <c r="P9" s="52"/>
      <c r="Q9" s="43"/>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44385.632141204</v>
      </c>
      <c r="D10" s="2"/>
      <c r="E10" s="2"/>
      <c r="F10" s="33"/>
      <c r="G10" s="40" t="s">
        <v>5</v>
      </c>
      <c r="H10" s="45"/>
      <c r="I10" s="46"/>
      <c r="J10" s="47" t="s">
        <v>5</v>
      </c>
      <c r="K10" s="48"/>
      <c r="L10" s="46"/>
      <c r="M10" s="40" t="s">
        <v>5</v>
      </c>
      <c r="N10" s="49"/>
      <c r="O10" s="51" t="s">
        <v>5</v>
      </c>
      <c r="P10" s="52"/>
      <c r="Q10" s="43"/>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33"/>
      <c r="G11" s="40" t="s">
        <v>5</v>
      </c>
      <c r="H11" s="45"/>
      <c r="I11" s="46"/>
      <c r="J11" s="47" t="s">
        <v>5</v>
      </c>
      <c r="K11" s="48"/>
      <c r="L11" s="46"/>
      <c r="M11" s="40" t="s">
        <v>5</v>
      </c>
      <c r="N11" s="49"/>
      <c r="O11" s="51" t="s">
        <v>5</v>
      </c>
      <c r="P11" s="52"/>
      <c r="Q11" s="43"/>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3"/>
      <c r="G12" s="37"/>
      <c r="H12" s="43"/>
      <c r="I12" s="37"/>
      <c r="J12" s="37"/>
      <c r="K12" s="43"/>
      <c r="L12" s="37"/>
      <c r="M12" s="37"/>
      <c r="N12" s="37"/>
      <c r="O12" s="37"/>
      <c r="P12" s="43"/>
      <c r="Q12" s="43"/>
      <c r="R12" s="7"/>
      <c r="S12" s="7"/>
      <c r="T12" s="7"/>
      <c r="U12" s="7"/>
      <c r="V12" s="7"/>
      <c r="W12" s="7"/>
      <c r="X12" s="7"/>
      <c r="Y12" s="7"/>
      <c r="Z12" s="7"/>
      <c r="AA12" s="7"/>
      <c r="AB12" s="7"/>
      <c r="AC12" s="7"/>
      <c r="AD12" s="7"/>
      <c r="AE12" s="7"/>
    </row>
    <row r="13" spans="1:32">
      <c r="A13" s="9" t="s">
        <v>78</v>
      </c>
      <c r="B13" s="4">
        <f>B7-B11</f>
        <v>-2</v>
      </c>
      <c r="C13" s="9" t="s">
        <v>47</v>
      </c>
      <c r="D13" s="2">
        <v>283</v>
      </c>
      <c r="F13" s="33"/>
      <c r="G13" s="41" t="str">
        <f>CONCATENATE("Algemene opmerkingen bij het jaarprogramma van  ",G4)</f>
        <v>Algemene opmerkingen bij het jaarprogramma van  WB leerlaag A4 (schooljaar 2018 - 2019)</v>
      </c>
      <c r="H13" s="41"/>
      <c r="I13" s="41"/>
      <c r="J13" s="41"/>
      <c r="K13" s="41"/>
      <c r="L13" s="41"/>
      <c r="M13" s="41"/>
      <c r="N13" s="37"/>
      <c r="O13" s="37"/>
      <c r="P13" s="43"/>
      <c r="Q13" s="43"/>
      <c r="R13" s="7"/>
      <c r="S13" s="7"/>
      <c r="T13" s="7"/>
      <c r="U13" s="7"/>
      <c r="V13" s="7"/>
      <c r="W13" s="7"/>
      <c r="X13" s="7"/>
      <c r="Y13" s="7"/>
      <c r="Z13" s="7"/>
      <c r="AA13" s="7"/>
      <c r="AB13" s="7"/>
      <c r="AC13" s="7"/>
      <c r="AD13" s="7"/>
      <c r="AE13" s="7"/>
    </row>
    <row r="14" spans="1:32" customHeight="1" ht="72">
      <c r="A14" s="9" t="s">
        <v>79</v>
      </c>
      <c r="B14" s="7">
        <f>B15+B11-B7</f>
        <v>6</v>
      </c>
      <c r="F14" s="33"/>
      <c r="G14" s="42"/>
      <c r="H14" s="42"/>
      <c r="I14" s="42"/>
      <c r="J14" s="42"/>
      <c r="K14" s="42"/>
      <c r="L14" s="42"/>
      <c r="M14" s="42"/>
      <c r="N14" s="37"/>
      <c r="O14" s="37"/>
      <c r="P14" s="43"/>
      <c r="Q14" s="43"/>
      <c r="R14" s="7"/>
      <c r="S14" s="7"/>
      <c r="T14" s="7"/>
      <c r="U14" s="7"/>
      <c r="V14" s="7"/>
      <c r="W14" s="7"/>
      <c r="X14" s="7"/>
      <c r="Y14" s="7"/>
      <c r="Z14" s="7"/>
      <c r="AA14" s="7"/>
      <c r="AB14" s="7"/>
      <c r="AC14" s="7"/>
      <c r="AD14" s="7"/>
      <c r="AE14" s="7"/>
    </row>
    <row r="15" spans="1:32">
      <c r="A15" s="9" t="s">
        <v>80</v>
      </c>
      <c r="B15" s="7">
        <f>IF(B6="M",3,4)</f>
        <v>4</v>
      </c>
      <c r="F15" s="33"/>
      <c r="G15" s="37"/>
      <c r="H15" s="43"/>
      <c r="I15" s="37"/>
      <c r="J15" s="37"/>
      <c r="K15" s="43"/>
      <c r="L15" s="37"/>
      <c r="M15" s="37"/>
      <c r="N15" s="37"/>
      <c r="O15" s="37"/>
      <c r="P15" s="43"/>
      <c r="Q15" s="43"/>
      <c r="R15" s="7"/>
      <c r="S15" s="7"/>
      <c r="T15" s="7"/>
      <c r="U15" s="7"/>
      <c r="V15" s="7"/>
      <c r="W15" s="7"/>
      <c r="X15" s="7"/>
      <c r="Y15" s="7"/>
      <c r="Z15" s="7"/>
      <c r="AA15" s="7"/>
      <c r="AB15" s="7"/>
      <c r="AC15" s="7"/>
      <c r="AD15" s="7"/>
      <c r="AE15" s="7"/>
    </row>
    <row r="16" spans="1:32" customHeight="1" ht="30.75">
      <c r="C16" s="9" t="s">
        <v>47</v>
      </c>
      <c r="D16" s="2"/>
      <c r="F16" s="33"/>
      <c r="G16" s="38" t="str">
        <f>CONCATENATE(B4," leerlaag ",B6,B15+1," (schooljaar ",B7+1," - ",B7+2,")")</f>
        <v>WB leerlaag A5 (schooljaar 2019 - 2020)</v>
      </c>
      <c r="H16" s="43"/>
      <c r="I16" s="37"/>
      <c r="J16" s="37"/>
      <c r="K16" s="43"/>
      <c r="L16" s="37"/>
      <c r="M16" s="37"/>
      <c r="N16" s="37"/>
      <c r="O16" s="37"/>
      <c r="P16" s="43"/>
      <c r="Q16" s="43"/>
      <c r="R16" s="7"/>
      <c r="S16" s="7"/>
      <c r="T16" s="7"/>
      <c r="U16" s="7"/>
      <c r="V16" s="7"/>
      <c r="W16" s="7"/>
      <c r="X16" s="7"/>
      <c r="Y16" s="7"/>
      <c r="Z16" s="7"/>
      <c r="AA16" s="7"/>
      <c r="AB16" s="7"/>
      <c r="AC16" s="7"/>
      <c r="AD16" s="7"/>
      <c r="AE16" s="7"/>
    </row>
    <row r="17" spans="1:32" customHeight="1" ht="34.5">
      <c r="D17" s="7" t="s">
        <v>49</v>
      </c>
      <c r="E17" s="18" t="s">
        <v>50</v>
      </c>
      <c r="F17" s="33"/>
      <c r="G17" s="39" t="s">
        <v>1</v>
      </c>
      <c r="H17" s="44" t="s">
        <v>51</v>
      </c>
      <c r="I17" s="39" t="s">
        <v>52</v>
      </c>
      <c r="J17" s="39" t="s">
        <v>53</v>
      </c>
      <c r="K17" s="44" t="s">
        <v>54</v>
      </c>
      <c r="L17" s="39" t="s">
        <v>55</v>
      </c>
      <c r="M17" s="39" t="s">
        <v>56</v>
      </c>
      <c r="N17" s="39" t="s">
        <v>57</v>
      </c>
      <c r="O17" s="39" t="s">
        <v>58</v>
      </c>
      <c r="P17" s="44" t="s">
        <v>59</v>
      </c>
      <c r="Q17" s="43"/>
      <c r="R17" s="7"/>
      <c r="S17" s="7"/>
      <c r="T17" s="7"/>
      <c r="U17" s="7"/>
      <c r="V17" s="7"/>
      <c r="W17" s="7"/>
      <c r="X17" s="7"/>
      <c r="Y17" s="7"/>
      <c r="Z17" s="7"/>
      <c r="AA17" s="7"/>
      <c r="AB17" s="7"/>
      <c r="AC17" s="7"/>
      <c r="AD17" s="7"/>
      <c r="AE17" s="7"/>
    </row>
    <row r="18" spans="1:32" customHeight="1" ht="72">
      <c r="D18" s="2"/>
      <c r="E18" s="2"/>
      <c r="F18" s="33"/>
      <c r="G18" s="40" t="s">
        <v>5</v>
      </c>
      <c r="H18" s="45"/>
      <c r="I18" s="46"/>
      <c r="J18" s="47" t="s">
        <v>5</v>
      </c>
      <c r="K18" s="48"/>
      <c r="L18" s="46"/>
      <c r="M18" s="40" t="s">
        <v>5</v>
      </c>
      <c r="N18" s="49"/>
      <c r="O18" s="51" t="s">
        <v>5</v>
      </c>
      <c r="P18" s="52"/>
      <c r="Q18" s="43"/>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3"/>
      <c r="G19" s="40" t="s">
        <v>5</v>
      </c>
      <c r="H19" s="45"/>
      <c r="I19" s="46"/>
      <c r="J19" s="47" t="s">
        <v>5</v>
      </c>
      <c r="K19" s="48"/>
      <c r="L19" s="46"/>
      <c r="M19" s="40" t="s">
        <v>5</v>
      </c>
      <c r="N19" s="49"/>
      <c r="O19" s="51" t="s">
        <v>5</v>
      </c>
      <c r="P19" s="52"/>
      <c r="Q19" s="43"/>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3"/>
      <c r="G20" s="40" t="s">
        <v>5</v>
      </c>
      <c r="H20" s="45"/>
      <c r="I20" s="46"/>
      <c r="J20" s="47" t="s">
        <v>5</v>
      </c>
      <c r="K20" s="48"/>
      <c r="L20" s="46"/>
      <c r="M20" s="40" t="s">
        <v>5</v>
      </c>
      <c r="N20" s="49"/>
      <c r="O20" s="51" t="s">
        <v>5</v>
      </c>
      <c r="P20" s="52"/>
      <c r="Q20" s="43"/>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3"/>
      <c r="G21" s="40" t="s">
        <v>5</v>
      </c>
      <c r="H21" s="45"/>
      <c r="I21" s="46"/>
      <c r="J21" s="47" t="s">
        <v>5</v>
      </c>
      <c r="K21" s="48"/>
      <c r="L21" s="46"/>
      <c r="M21" s="40" t="s">
        <v>5</v>
      </c>
      <c r="N21" s="49"/>
      <c r="O21" s="51" t="s">
        <v>5</v>
      </c>
      <c r="P21" s="52"/>
      <c r="Q21" s="43"/>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3"/>
      <c r="G22" s="40" t="s">
        <v>5</v>
      </c>
      <c r="H22" s="45"/>
      <c r="I22" s="46"/>
      <c r="J22" s="47" t="s">
        <v>5</v>
      </c>
      <c r="K22" s="48"/>
      <c r="L22" s="46"/>
      <c r="M22" s="40" t="s">
        <v>5</v>
      </c>
      <c r="N22" s="49"/>
      <c r="O22" s="51" t="s">
        <v>5</v>
      </c>
      <c r="P22" s="52"/>
      <c r="Q22" s="43"/>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3"/>
      <c r="G23" s="40" t="s">
        <v>5</v>
      </c>
      <c r="H23" s="45"/>
      <c r="I23" s="46"/>
      <c r="J23" s="47" t="s">
        <v>5</v>
      </c>
      <c r="K23" s="48"/>
      <c r="L23" s="46"/>
      <c r="M23" s="40" t="s">
        <v>5</v>
      </c>
      <c r="N23" s="49"/>
      <c r="O23" s="51" t="s">
        <v>5</v>
      </c>
      <c r="P23" s="52"/>
      <c r="Q23" s="43"/>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3"/>
      <c r="G24" s="37"/>
      <c r="H24" s="43"/>
      <c r="I24" s="37"/>
      <c r="J24" s="37"/>
      <c r="K24" s="43"/>
      <c r="L24" s="37"/>
      <c r="M24" s="37"/>
      <c r="N24" s="37"/>
      <c r="O24" s="37"/>
      <c r="P24" s="43"/>
      <c r="Q24" s="43"/>
      <c r="R24" s="7"/>
      <c r="S24" s="7"/>
      <c r="T24" s="7"/>
      <c r="U24" s="7"/>
      <c r="V24" s="7"/>
      <c r="W24" s="7"/>
      <c r="X24" s="7"/>
      <c r="Y24" s="7"/>
      <c r="Z24" s="7"/>
      <c r="AA24" s="7"/>
      <c r="AB24" s="7"/>
      <c r="AC24" s="7"/>
      <c r="AD24" s="7"/>
      <c r="AE24" s="7"/>
    </row>
    <row r="25" spans="1:32">
      <c r="C25" s="9" t="s">
        <v>47</v>
      </c>
      <c r="D25" s="2">
        <v>284</v>
      </c>
      <c r="F25" s="33"/>
      <c r="G25" s="41" t="str">
        <f>CONCATENATE("Algemene opmerkingen bij het jaarprogramma van  ",G16)</f>
        <v>Algemene opmerkingen bij het jaarprogramma van  WB leerlaag A5 (schooljaar 2019 - 2020)</v>
      </c>
      <c r="H25" s="41"/>
      <c r="I25" s="41"/>
      <c r="J25" s="41"/>
      <c r="K25" s="41"/>
      <c r="L25" s="41"/>
      <c r="M25" s="41"/>
      <c r="N25" s="37"/>
      <c r="O25" s="37"/>
      <c r="P25" s="43"/>
      <c r="Q25" s="43"/>
      <c r="R25" s="7"/>
      <c r="S25" s="7"/>
      <c r="T25" s="7"/>
      <c r="U25" s="7"/>
      <c r="V25" s="7"/>
      <c r="W25" s="7"/>
      <c r="X25" s="7"/>
      <c r="Y25" s="7"/>
      <c r="Z25" s="7"/>
      <c r="AA25" s="7"/>
      <c r="AB25" s="7"/>
      <c r="AC25" s="7"/>
      <c r="AD25" s="7"/>
      <c r="AE25" s="7"/>
    </row>
    <row r="26" spans="1:32" customHeight="1" ht="72">
      <c r="F26" s="33"/>
      <c r="G26" s="42"/>
      <c r="H26" s="42"/>
      <c r="I26" s="42"/>
      <c r="J26" s="42"/>
      <c r="K26" s="42"/>
      <c r="L26" s="42"/>
      <c r="M26" s="42"/>
      <c r="N26" s="37"/>
      <c r="O26" s="37"/>
      <c r="P26" s="43"/>
      <c r="Q26" s="43"/>
      <c r="R26" s="7"/>
      <c r="S26" s="7"/>
      <c r="T26" s="7"/>
      <c r="U26" s="7"/>
      <c r="V26" s="7"/>
      <c r="W26" s="7"/>
      <c r="X26" s="7"/>
      <c r="Y26" s="7"/>
      <c r="Z26" s="7"/>
      <c r="AA26" s="7"/>
      <c r="AB26" s="7"/>
      <c r="AC26" s="7"/>
      <c r="AD26" s="7"/>
      <c r="AE26" s="7"/>
    </row>
    <row r="27" spans="1:32">
      <c r="F27" s="33"/>
      <c r="G27" s="37"/>
      <c r="H27" s="43"/>
      <c r="I27" s="37"/>
      <c r="J27" s="37"/>
      <c r="K27" s="43"/>
      <c r="L27" s="37"/>
      <c r="M27" s="37"/>
      <c r="N27" s="37"/>
      <c r="O27" s="37"/>
      <c r="P27" s="43"/>
      <c r="Q27" s="43"/>
      <c r="R27" s="7"/>
      <c r="S27" s="7"/>
      <c r="T27" s="7"/>
      <c r="U27" s="7"/>
      <c r="V27" s="7"/>
      <c r="W27" s="7"/>
      <c r="X27" s="7"/>
      <c r="Y27" s="7"/>
      <c r="Z27" s="7"/>
      <c r="AA27" s="7"/>
      <c r="AB27" s="7"/>
      <c r="AC27" s="7"/>
      <c r="AD27" s="7"/>
      <c r="AE27" s="7"/>
    </row>
    <row r="28" spans="1:32" customHeight="1" ht="30.75">
      <c r="C28" s="9" t="s">
        <v>47</v>
      </c>
      <c r="D28" s="2"/>
      <c r="F28" s="33"/>
      <c r="G28" s="38" t="str">
        <f>CONCATENATE(B4," leerlaag ",B6,B15+2," (schooljaar ",B7+2," - ",B9,")")</f>
        <v>WB leerlaag A6 (schooljaar 2020 - 2021)</v>
      </c>
      <c r="H28" s="43"/>
      <c r="I28" s="37"/>
      <c r="J28" s="37"/>
      <c r="K28" s="43"/>
      <c r="L28" s="37"/>
      <c r="M28" s="37"/>
      <c r="N28" s="37"/>
      <c r="O28" s="37"/>
      <c r="P28" s="43"/>
      <c r="Q28" s="43"/>
      <c r="R28" s="7"/>
      <c r="S28" s="7"/>
      <c r="T28" s="7"/>
      <c r="U28" s="7"/>
      <c r="V28" s="7"/>
      <c r="W28" s="7"/>
      <c r="X28" s="7"/>
      <c r="Y28" s="7"/>
      <c r="Z28" s="7"/>
      <c r="AA28" s="7"/>
      <c r="AB28" s="7"/>
      <c r="AC28" s="7"/>
      <c r="AD28" s="7"/>
      <c r="AE28" s="7"/>
    </row>
    <row r="29" spans="1:32" customHeight="1" ht="34.5">
      <c r="D29" s="7" t="s">
        <v>49</v>
      </c>
      <c r="E29" s="18" t="s">
        <v>50</v>
      </c>
      <c r="F29" s="33"/>
      <c r="G29" s="39" t="s">
        <v>1</v>
      </c>
      <c r="H29" s="44" t="s">
        <v>51</v>
      </c>
      <c r="I29" s="39" t="s">
        <v>52</v>
      </c>
      <c r="J29" s="39" t="s">
        <v>53</v>
      </c>
      <c r="K29" s="44" t="s">
        <v>54</v>
      </c>
      <c r="L29" s="39" t="s">
        <v>55</v>
      </c>
      <c r="M29" s="39" t="s">
        <v>56</v>
      </c>
      <c r="N29" s="39" t="s">
        <v>57</v>
      </c>
      <c r="O29" s="39" t="s">
        <v>58</v>
      </c>
      <c r="P29" s="44" t="s">
        <v>59</v>
      </c>
      <c r="Q29" s="43"/>
      <c r="R29" s="7"/>
      <c r="S29" s="7"/>
      <c r="T29" s="7"/>
      <c r="U29" s="7"/>
      <c r="V29" s="7"/>
      <c r="W29" s="7"/>
      <c r="X29" s="7"/>
      <c r="Y29" s="7"/>
      <c r="Z29" s="7"/>
      <c r="AA29" s="7"/>
      <c r="AB29" s="7"/>
      <c r="AC29" s="7"/>
      <c r="AD29" s="7"/>
      <c r="AE29" s="7"/>
    </row>
    <row r="30" spans="1:32" customHeight="1" ht="72">
      <c r="D30" s="2">
        <v>382</v>
      </c>
      <c r="E30" s="2"/>
      <c r="F30" s="33"/>
      <c r="G30" s="40">
        <v>1</v>
      </c>
      <c r="H30" s="45" t="s">
        <v>113</v>
      </c>
      <c r="I30" s="46"/>
      <c r="J30" s="47" t="s">
        <v>7</v>
      </c>
      <c r="K30" s="48"/>
      <c r="L30" s="46"/>
      <c r="M30" s="40" t="s">
        <v>8</v>
      </c>
      <c r="N30" s="49">
        <v>4</v>
      </c>
      <c r="O30" s="51" t="s">
        <v>8</v>
      </c>
      <c r="P30" s="52" t="s">
        <v>85</v>
      </c>
      <c r="Q30" s="43"/>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1</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1</v>
      </c>
    </row>
    <row r="31" spans="1:32" customHeight="1" ht="72">
      <c r="D31" s="2">
        <v>383</v>
      </c>
      <c r="E31" s="2"/>
      <c r="F31" s="33"/>
      <c r="G31" s="40">
        <v>2</v>
      </c>
      <c r="H31" s="45" t="s">
        <v>114</v>
      </c>
      <c r="I31" s="46"/>
      <c r="J31" s="47" t="s">
        <v>7</v>
      </c>
      <c r="K31" s="48"/>
      <c r="L31" s="46"/>
      <c r="M31" s="40" t="s">
        <v>8</v>
      </c>
      <c r="N31" s="49">
        <v>4</v>
      </c>
      <c r="O31" s="51" t="s">
        <v>8</v>
      </c>
      <c r="P31" s="52" t="s">
        <v>115</v>
      </c>
      <c r="Q31" s="43"/>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384</v>
      </c>
      <c r="E32" s="2"/>
      <c r="F32" s="33"/>
      <c r="G32" s="40">
        <v>3</v>
      </c>
      <c r="H32" s="45" t="s">
        <v>116</v>
      </c>
      <c r="I32" s="46"/>
      <c r="J32" s="47" t="s">
        <v>7</v>
      </c>
      <c r="K32" s="48"/>
      <c r="L32" s="46"/>
      <c r="M32" s="40" t="s">
        <v>8</v>
      </c>
      <c r="N32" s="49">
        <v>4</v>
      </c>
      <c r="O32" s="51" t="s">
        <v>8</v>
      </c>
      <c r="P32" s="52" t="s">
        <v>85</v>
      </c>
      <c r="Q32" s="43"/>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c r="E33" s="2"/>
      <c r="F33" s="33"/>
      <c r="G33" s="40" t="s">
        <v>5</v>
      </c>
      <c r="H33" s="45"/>
      <c r="I33" s="46"/>
      <c r="J33" s="47" t="s">
        <v>5</v>
      </c>
      <c r="K33" s="48"/>
      <c r="L33" s="46"/>
      <c r="M33" s="40" t="s">
        <v>5</v>
      </c>
      <c r="N33" s="49"/>
      <c r="O33" s="51" t="s">
        <v>5</v>
      </c>
      <c r="P33" s="52"/>
      <c r="Q33" s="43"/>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3"/>
      <c r="G34" s="40" t="s">
        <v>5</v>
      </c>
      <c r="H34" s="45"/>
      <c r="I34" s="46"/>
      <c r="J34" s="47" t="s">
        <v>5</v>
      </c>
      <c r="K34" s="48"/>
      <c r="L34" s="46"/>
      <c r="M34" s="40" t="s">
        <v>5</v>
      </c>
      <c r="N34" s="49"/>
      <c r="O34" s="51" t="s">
        <v>5</v>
      </c>
      <c r="P34" s="52"/>
      <c r="Q34" s="43"/>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3"/>
      <c r="G35" s="40" t="s">
        <v>5</v>
      </c>
      <c r="H35" s="45"/>
      <c r="I35" s="46"/>
      <c r="J35" s="47" t="s">
        <v>5</v>
      </c>
      <c r="K35" s="48"/>
      <c r="L35" s="46"/>
      <c r="M35" s="40" t="s">
        <v>5</v>
      </c>
      <c r="N35" s="49"/>
      <c r="O35" s="51" t="s">
        <v>5</v>
      </c>
      <c r="P35" s="52"/>
      <c r="Q35" s="43"/>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3"/>
      <c r="G36" s="37"/>
      <c r="H36" s="43"/>
      <c r="I36" s="37"/>
      <c r="J36" s="37"/>
      <c r="K36" s="43"/>
      <c r="L36" s="37"/>
      <c r="M36" s="37"/>
      <c r="N36" s="37"/>
      <c r="O36" s="37"/>
      <c r="P36" s="43"/>
      <c r="Q36" s="43"/>
    </row>
    <row r="37" spans="1:32">
      <c r="C37" s="9" t="s">
        <v>47</v>
      </c>
      <c r="D37" s="2">
        <v>285</v>
      </c>
      <c r="F37" s="33"/>
      <c r="G37" s="41" t="str">
        <f>CONCATENATE("Algemene opmerkingen bij het jaarprogramma van  ",G28)</f>
        <v>Algemene opmerkingen bij het jaarprogramma van  WB leerlaag A6 (schooljaar 2020 - 2021)</v>
      </c>
      <c r="H37" s="41"/>
      <c r="I37" s="41"/>
      <c r="J37" s="41"/>
      <c r="K37" s="41"/>
      <c r="L37" s="41"/>
      <c r="M37" s="41"/>
      <c r="N37" s="37"/>
      <c r="O37" s="37"/>
      <c r="P37" s="43"/>
      <c r="Q37" s="43"/>
    </row>
    <row r="38" spans="1:32" customHeight="1" ht="72">
      <c r="F38" s="33"/>
      <c r="G38" s="42" t="s">
        <v>83</v>
      </c>
      <c r="H38" s="42"/>
      <c r="I38" s="42"/>
      <c r="J38" s="42"/>
      <c r="K38" s="42"/>
      <c r="L38" s="42"/>
      <c r="M38" s="42"/>
      <c r="N38" s="37"/>
      <c r="O38" s="37"/>
      <c r="P38" s="43"/>
      <c r="Q38" s="43"/>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