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<sst xmlns="http://schemas.openxmlformats.org/spreadsheetml/2006/main" uniqueCount="92">
  <si>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</si>
  <si>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</si>
  <si>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</si>
  <si>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</si>
  <si>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</si>
  <si>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</si>
  <si>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</si>
  <si>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</si>
  <si>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</si>
  <si>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</si>
  <si>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</si>
  <si>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</si>
  <si>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</si>
  <si>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</si>
  <si>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</si>
  <si>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</si>
  <si>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</si>
  <si>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</si>
  <si>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</si>
  <si>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</si>
  <si>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</si>
  <si>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</si>
  <si>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</si>
  <si>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</si>
  <si>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</si>
  <si>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</si>
  <si>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</si>
  <si>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</si>
  <si>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</si>
  <si>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</si>
  <si>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</si>
  <si>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</si>
  <si>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</si>
  <si>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</si>
  <si>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</si>
  <si>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</si>
  <si>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</si>
  <si>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</si>
  <si>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</si>
  <si>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</si>
  <si>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</si>
  <si>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</si>
  <si>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</si>
  <si>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</si>
  <si>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</si>
  <si>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</si>
  <si>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IF</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</si>
  <si>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</si>
  <si>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</si>
  <si>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</si>
  <si>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</si>
  <si>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</si>
  <si>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</si>
  <si>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</si>
  <si>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</si>
  <si>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</si>
  <si>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</si>
  <si>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</si>
  <si>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</si>
  <si>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</si>
  <si>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</si>
  <si>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</si>
  <si>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H</t>
  </si>
  <si>
    <t>HTML &amp; CSS</t>
  </si>
  <si>
    <t>F1</t>
  </si>
  <si>
    <t>startJaar</t>
  </si>
  <si>
    <t>Javascript I</t>
  </si>
  <si>
    <t>Computer</t>
  </si>
  <si>
    <t>D, B1, B4</t>
  </si>
  <si>
    <t>cid</t>
  </si>
  <si>
    <t>Gegevensrepresentatie &amp; Ontwerp</t>
  </si>
  <si>
    <t>A1, A2, B2, C3, C4, E1, F1, F2, K1</t>
  </si>
  <si>
    <t>eindJaar</t>
  </si>
  <si>
    <t>Databases</t>
  </si>
  <si>
    <t>C</t>
  </si>
  <si>
    <t>vandaag</t>
  </si>
  <si>
    <t>huidigStartjaar</t>
  </si>
  <si>
    <t>huidigSchooljaar</t>
  </si>
  <si>
    <t>positiePTA</t>
  </si>
  <si>
    <t>groep</t>
  </si>
  <si>
    <t>mavo?</t>
  </si>
  <si>
    <t>De domeinen A12 en A13 zijn niet specifiek aan een PTA-onderdeel gekoppeld maar komen gedurende het jaar aan de orde.</t>
  </si>
  <si>
    <t>Computational Science</t>
  </si>
  <si>
    <t>A5, A6, A7, B3, R, J</t>
  </si>
  <si>
    <t>Security</t>
  </si>
  <si>
    <t>A11, N, E, F3, F4, L4, Q3</t>
  </si>
  <si>
    <t>Keuzeproject</t>
  </si>
  <si>
    <t>A3, A4, A8, A9, A10</t>
  </si>
  <si>
    <t>A</t>
  </si>
  <si>
    <t>OO Gamedesign</t>
  </si>
  <si>
    <t>J, P, B3, F1</t>
  </si>
  <si>
    <t>Project Data</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</si>
</sst>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6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9" numFmtId="0" fillId="4" borderId="0" applyFont="1" applyNumberFormat="0" applyFill="1" applyBorder="0" applyAlignment="1">
      <alignment horizontal="center"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center" vertical="center"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1" fillId="7" borderId="2" applyFont="1" applyNumberFormat="1" applyFill="1" applyBorder="1" applyAlignment="1" applyProtection="true">
      <alignment horizontal="center" vertical="center" textRotation="0" wrapText="fals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1" fillId="8" borderId="2"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4" t="s">
        <v>25</v>
      </c>
    </row>
    <row r="2" spans="1:3" customHeight="1" ht="74.25">
      <c r="B2" s="35" t="s">
        <v>26</v>
      </c>
    </row>
    <row r="3" spans="1:3">
      <c r="B3" s="32" t="s">
        <v>27</v>
      </c>
    </row>
    <row r="4" spans="1:3" customHeight="1" ht="106.5">
      <c r="B4" s="35" t="s">
        <v>28</v>
      </c>
    </row>
    <row r="5" spans="1:3">
      <c r="B5" s="32" t="s">
        <v>29</v>
      </c>
    </row>
    <row r="6" spans="1:3" customHeight="1" ht="161.25">
      <c r="B6" s="35" t="s">
        <v>30</v>
      </c>
    </row>
    <row r="7" spans="1:3">
      <c r="B7" s="34" t="s">
        <v>31</v>
      </c>
    </row>
    <row r="8" spans="1:3" customHeight="1" ht="107.25">
      <c r="B8" s="35" t="s">
        <v>32</v>
      </c>
    </row>
    <row r="9" spans="1:3">
      <c r="B9" s="32" t="s">
        <v>33</v>
      </c>
    </row>
    <row r="10" spans="1:3" customHeight="1" ht="34.5">
      <c r="A10" s="31" t="s">
        <v>34</v>
      </c>
      <c r="B10" s="33" t="s">
        <v>35</v>
      </c>
    </row>
    <row r="11" spans="1:3" customHeight="1" ht="67.5" s="29" customFormat="1">
      <c r="A11" s="31" t="s">
        <v>34</v>
      </c>
      <c r="B11" s="33" t="s">
        <v>36</v>
      </c>
    </row>
    <row r="12" spans="1:3" customHeight="1" ht="51.75">
      <c r="A12" s="31" t="s">
        <v>34</v>
      </c>
      <c r="B12" s="33" t="s">
        <v>37</v>
      </c>
    </row>
    <row r="13" spans="1:3" customHeight="1" ht="34.5">
      <c r="A13" s="31" t="s">
        <v>34</v>
      </c>
      <c r="B13" s="33" t="s">
        <v>38</v>
      </c>
    </row>
    <row r="14" spans="1:3" customHeight="1" ht="34.5">
      <c r="A14" s="31" t="s">
        <v>34</v>
      </c>
      <c r="B14" s="39" t="s">
        <v>39</v>
      </c>
    </row>
    <row r="15" spans="1:3" customHeight="1" ht="25.5">
      <c r="A15" s="31" t="s">
        <v>34</v>
      </c>
      <c r="B15" s="30" t="s">
        <v>40</v>
      </c>
    </row>
    <row r="16" spans="1:3">
      <c r="B16" s="30"/>
    </row>
    <row r="17" spans="1:3">
      <c r="B17" s="30"/>
    </row>
    <row r="18" spans="1:3">
      <c r="B18" s="30"/>
    </row>
    <row r="19" spans="1:3">
      <c r="B19" s="30"/>
    </row>
    <row r="20" spans="1:3">
      <c r="B20" s="30"/>
    </row>
    <row r="21" spans="1:3">
      <c r="B21" s="30"/>
    </row>
    <row r="22" spans="1:3">
      <c r="B22" s="30"/>
    </row>
    <row r="23" spans="1:3">
      <c r="B23" s="30"/>
    </row>
    <row r="24" spans="1:3">
      <c r="B24" s="30"/>
    </row>
    <row r="25" spans="1:3">
      <c r="B25" s="30"/>
    </row>
    <row r="26" spans="1:3">
      <c r="B26" s="30"/>
    </row>
    <row r="27" spans="1:3">
      <c r="B27" s="30"/>
    </row>
    <row r="28" spans="1:3">
      <c r="B28" s="30"/>
    </row>
    <row r="29" spans="1:3">
      <c r="B29" s="30"/>
    </row>
    <row r="30" spans="1:3">
      <c r="B30" s="30"/>
    </row>
    <row r="31" spans="1:3">
      <c r="B31" s="30"/>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H3 (cohort 2021 - 2023)</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IF leerlaag H4 (schooljaar 2021 - 2022)</v>
      </c>
      <c r="H4" s="52"/>
      <c r="I4" s="46"/>
      <c r="J4" s="46"/>
      <c r="K4" s="52"/>
      <c r="L4" s="46"/>
      <c r="M4" s="46"/>
      <c r="N4" s="46"/>
      <c r="O4" s="46"/>
      <c r="P4" s="52"/>
      <c r="Q4" s="52"/>
    </row>
    <row r="5" spans="1:32" customHeight="1" ht="34.5">
      <c r="A5" s="9" t="s">
        <v>48</v>
      </c>
      <c r="B5" s="2">
        <v>14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v>842</v>
      </c>
      <c r="E6" s="2"/>
      <c r="F6" s="42"/>
      <c r="G6" s="23">
        <v>1</v>
      </c>
      <c r="H6" s="24" t="s">
        <v>63</v>
      </c>
      <c r="I6" s="40">
        <v>2</v>
      </c>
      <c r="J6" s="25" t="s">
        <v>19</v>
      </c>
      <c r="K6" s="26"/>
      <c r="L6" s="40"/>
      <c r="M6" s="23" t="s">
        <v>8</v>
      </c>
      <c r="N6" s="41">
        <v>2</v>
      </c>
      <c r="O6" s="27" t="s">
        <v>11</v>
      </c>
      <c r="P6" s="28" t="s">
        <v>64</v>
      </c>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2021</v>
      </c>
      <c r="D7" s="2">
        <v>843</v>
      </c>
      <c r="E7" s="2"/>
      <c r="F7" s="42"/>
      <c r="G7" s="23">
        <v>2</v>
      </c>
      <c r="H7" s="24" t="s">
        <v>66</v>
      </c>
      <c r="I7" s="40">
        <v>2</v>
      </c>
      <c r="J7" s="25" t="s">
        <v>7</v>
      </c>
      <c r="K7" s="26" t="s">
        <v>67</v>
      </c>
      <c r="L7" s="40">
        <v>60</v>
      </c>
      <c r="M7" s="23" t="s">
        <v>8</v>
      </c>
      <c r="N7" s="41">
        <v>2</v>
      </c>
      <c r="O7" s="27" t="s">
        <v>8</v>
      </c>
      <c r="P7" s="28" t="s">
        <v>68</v>
      </c>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221</v>
      </c>
      <c r="D8" s="2">
        <v>844</v>
      </c>
      <c r="E8" s="2"/>
      <c r="F8" s="42"/>
      <c r="G8" s="23">
        <v>3</v>
      </c>
      <c r="H8" s="24" t="s">
        <v>70</v>
      </c>
      <c r="I8" s="40">
        <v>2</v>
      </c>
      <c r="J8" s="25" t="s">
        <v>19</v>
      </c>
      <c r="K8" s="26"/>
      <c r="L8" s="40"/>
      <c r="M8" s="23" t="s">
        <v>8</v>
      </c>
      <c r="N8" s="41">
        <v>2</v>
      </c>
      <c r="O8" s="27" t="s">
        <v>11</v>
      </c>
      <c r="P8" s="28" t="s">
        <v>71</v>
      </c>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72</v>
      </c>
      <c r="B9" s="4">
        <f>IF(B6="A",B7+3,IF(B6="H",B7+2,B7+1))</f>
        <v>2023</v>
      </c>
      <c r="D9" s="2">
        <v>845</v>
      </c>
      <c r="E9" s="2"/>
      <c r="F9" s="42"/>
      <c r="G9" s="23">
        <v>4</v>
      </c>
      <c r="H9" s="24" t="s">
        <v>73</v>
      </c>
      <c r="I9" s="40">
        <v>2</v>
      </c>
      <c r="J9" s="25" t="s">
        <v>7</v>
      </c>
      <c r="K9" s="26"/>
      <c r="L9" s="40">
        <v>50</v>
      </c>
      <c r="M9" s="23" t="s">
        <v>8</v>
      </c>
      <c r="N9" s="41">
        <v>2</v>
      </c>
      <c r="O9" s="27" t="s">
        <v>8</v>
      </c>
      <c r="P9" s="28" t="s">
        <v>74</v>
      </c>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75</v>
      </c>
      <c r="B10" s="6">
        <f>NOW()</f>
        <v>44346.428969907</v>
      </c>
      <c r="D10" s="2"/>
      <c r="E10" s="2"/>
      <c r="F10" s="42"/>
      <c r="G10" s="23" t="s">
        <v>5</v>
      </c>
      <c r="H10" s="24"/>
      <c r="I10" s="40"/>
      <c r="J10" s="25" t="s">
        <v>5</v>
      </c>
      <c r="K10" s="26"/>
      <c r="L10" s="40"/>
      <c r="M10" s="23" t="s">
        <v>5</v>
      </c>
      <c r="N10" s="41"/>
      <c r="O10" s="27" t="s">
        <v>5</v>
      </c>
      <c r="P10" s="28"/>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F11" s="42"/>
      <c r="G11" s="23" t="s">
        <v>5</v>
      </c>
      <c r="H11" s="24"/>
      <c r="I11" s="40"/>
      <c r="J11" s="25" t="s">
        <v>5</v>
      </c>
      <c r="K11" s="26"/>
      <c r="L11" s="40"/>
      <c r="M11" s="23" t="s">
        <v>5</v>
      </c>
      <c r="N11" s="41"/>
      <c r="O11" s="27" t="s">
        <v>5</v>
      </c>
      <c r="P11" s="28"/>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78</v>
      </c>
      <c r="B13" s="4">
        <f>B7-B11</f>
        <v>1</v>
      </c>
      <c r="C13" s="9" t="s">
        <v>47</v>
      </c>
      <c r="D13" s="2">
        <v>544</v>
      </c>
      <c r="F13" s="42"/>
      <c r="G13" s="50" t="str">
        <f>CONCATENATE("Algemene opmerkingen bij het jaarprogramma van  ",G4)</f>
        <v>Algemene opmerkingen bij het jaarprogramma van  IF leerlaag H4 (schooljaar 2021 - 2022)</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79</v>
      </c>
      <c r="B14" s="7">
        <f>B15+B11-B7</f>
        <v>3</v>
      </c>
      <c r="F14" s="42"/>
      <c r="G14" s="38"/>
      <c r="H14" s="38"/>
      <c r="I14" s="38"/>
      <c r="J14" s="38"/>
      <c r="K14" s="38"/>
      <c r="L14" s="38"/>
      <c r="M14" s="38"/>
      <c r="N14" s="62"/>
      <c r="O14" s="62"/>
      <c r="P14" s="63"/>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IF leerlaag H5 (schooljaar 2022 - 2023)</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545</v>
      </c>
      <c r="F25" s="42"/>
      <c r="G25" s="50" t="str">
        <f>CONCATENATE("Algemene opmerkingen bij het jaarprogramma van  ",G16)</f>
        <v>Algemene opmerkingen bij het jaarprogramma van  IF leerlaag H5 (schooljaar 2022 - 2023)</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IF leerlaag H6 (schooljaar 2023 - 2023)</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IF leerlaag H6 (schooljaar 2023 - 2023)</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H4 (cohort 2020 - 2022)</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IF leerlaag H4 (schooljaar 2020 - 2021)</v>
      </c>
      <c r="H4" s="52"/>
      <c r="I4" s="46"/>
      <c r="J4" s="46"/>
      <c r="K4" s="52"/>
      <c r="L4" s="46"/>
      <c r="M4" s="46"/>
      <c r="N4" s="46"/>
      <c r="O4" s="46"/>
      <c r="P4" s="52"/>
      <c r="Q4" s="52"/>
    </row>
    <row r="5" spans="1:32" customHeight="1" ht="34.5">
      <c r="A5" s="9" t="s">
        <v>48</v>
      </c>
      <c r="B5" s="2">
        <v>14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v>448</v>
      </c>
      <c r="E6" s="2"/>
      <c r="F6" s="42"/>
      <c r="G6" s="49">
        <v>1</v>
      </c>
      <c r="H6" s="54" t="s">
        <v>63</v>
      </c>
      <c r="I6" s="55">
        <v>2</v>
      </c>
      <c r="J6" s="56" t="s">
        <v>19</v>
      </c>
      <c r="K6" s="57"/>
      <c r="L6" s="55"/>
      <c r="M6" s="49" t="s">
        <v>8</v>
      </c>
      <c r="N6" s="58">
        <v>2</v>
      </c>
      <c r="O6" s="60" t="s">
        <v>11</v>
      </c>
      <c r="P6" s="61" t="s">
        <v>64</v>
      </c>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2020</v>
      </c>
      <c r="D7" s="2">
        <v>449</v>
      </c>
      <c r="E7" s="2"/>
      <c r="F7" s="42"/>
      <c r="G7" s="49">
        <v>2</v>
      </c>
      <c r="H7" s="54" t="s">
        <v>66</v>
      </c>
      <c r="I7" s="55">
        <v>2</v>
      </c>
      <c r="J7" s="56" t="s">
        <v>7</v>
      </c>
      <c r="K7" s="57" t="s">
        <v>67</v>
      </c>
      <c r="L7" s="55">
        <v>60</v>
      </c>
      <c r="M7" s="49" t="s">
        <v>8</v>
      </c>
      <c r="N7" s="58">
        <v>2</v>
      </c>
      <c r="O7" s="60" t="s">
        <v>8</v>
      </c>
      <c r="P7" s="61" t="s">
        <v>68</v>
      </c>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134</v>
      </c>
      <c r="D8" s="2">
        <v>450</v>
      </c>
      <c r="E8" s="2"/>
      <c r="F8" s="42"/>
      <c r="G8" s="49">
        <v>3</v>
      </c>
      <c r="H8" s="54" t="s">
        <v>70</v>
      </c>
      <c r="I8" s="55">
        <v>2</v>
      </c>
      <c r="J8" s="56" t="s">
        <v>19</v>
      </c>
      <c r="K8" s="57"/>
      <c r="L8" s="55"/>
      <c r="M8" s="49" t="s">
        <v>8</v>
      </c>
      <c r="N8" s="58">
        <v>2</v>
      </c>
      <c r="O8" s="60" t="s">
        <v>11</v>
      </c>
      <c r="P8" s="61" t="s">
        <v>71</v>
      </c>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72</v>
      </c>
      <c r="B9" s="4">
        <f>IF(B6="A",B7+3,IF(B6="H",B7+2,B7+1))</f>
        <v>2022</v>
      </c>
      <c r="D9" s="2">
        <v>451</v>
      </c>
      <c r="E9" s="2"/>
      <c r="F9" s="42"/>
      <c r="G9" s="49">
        <v>4</v>
      </c>
      <c r="H9" s="54" t="s">
        <v>73</v>
      </c>
      <c r="I9" s="55">
        <v>2</v>
      </c>
      <c r="J9" s="56" t="s">
        <v>7</v>
      </c>
      <c r="K9" s="57"/>
      <c r="L9" s="55">
        <v>50</v>
      </c>
      <c r="M9" s="49" t="s">
        <v>8</v>
      </c>
      <c r="N9" s="58">
        <v>2</v>
      </c>
      <c r="O9" s="60" t="s">
        <v>8</v>
      </c>
      <c r="P9" s="61" t="s">
        <v>74</v>
      </c>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75</v>
      </c>
      <c r="B10" s="6">
        <f>NOW()</f>
        <v>44346.428981481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78</v>
      </c>
      <c r="B13" s="4">
        <f>B7-B11</f>
        <v>0</v>
      </c>
      <c r="C13" s="9" t="s">
        <v>47</v>
      </c>
      <c r="D13" s="2">
        <v>333</v>
      </c>
      <c r="F13" s="42"/>
      <c r="G13" s="50" t="str">
        <f>CONCATENATE("Algemene opmerkingen bij het jaarprogramma van  ",G4)</f>
        <v>Algemene opmerkingen bij het jaarprogramma van  IF leerlaag H4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79</v>
      </c>
      <c r="B14" s="7">
        <f>B15+B11-B7</f>
        <v>4</v>
      </c>
      <c r="F14" s="42"/>
      <c r="G14" s="51" t="s">
        <v>81</v>
      </c>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IF leerlaag H5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839</v>
      </c>
      <c r="E18" s="2"/>
      <c r="F18" s="42"/>
      <c r="G18" s="23">
        <v>2</v>
      </c>
      <c r="H18" s="24" t="s">
        <v>82</v>
      </c>
      <c r="I18" s="40">
        <v>2</v>
      </c>
      <c r="J18" s="25" t="s">
        <v>19</v>
      </c>
      <c r="K18" s="26"/>
      <c r="L18" s="40"/>
      <c r="M18" s="23" t="s">
        <v>8</v>
      </c>
      <c r="N18" s="41">
        <v>2</v>
      </c>
      <c r="O18" s="27" t="s">
        <v>11</v>
      </c>
      <c r="P18" s="28" t="s">
        <v>83</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840</v>
      </c>
      <c r="E19" s="2"/>
      <c r="F19" s="42"/>
      <c r="G19" s="23">
        <v>3</v>
      </c>
      <c r="H19" s="24" t="s">
        <v>84</v>
      </c>
      <c r="I19" s="40">
        <v>2</v>
      </c>
      <c r="J19" s="25" t="s">
        <v>7</v>
      </c>
      <c r="K19" s="26"/>
      <c r="L19" s="40">
        <v>50</v>
      </c>
      <c r="M19" s="23" t="s">
        <v>8</v>
      </c>
      <c r="N19" s="41">
        <v>2</v>
      </c>
      <c r="O19" s="27" t="s">
        <v>8</v>
      </c>
      <c r="P19" s="28" t="s">
        <v>85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841</v>
      </c>
      <c r="E20" s="2"/>
      <c r="F20" s="42"/>
      <c r="G20" s="23">
        <v>3</v>
      </c>
      <c r="H20" s="24" t="s">
        <v>86</v>
      </c>
      <c r="I20" s="40">
        <v>3</v>
      </c>
      <c r="J20" s="25" t="s">
        <v>19</v>
      </c>
      <c r="K20" s="26"/>
      <c r="L20" s="40"/>
      <c r="M20" s="23" t="s">
        <v>8</v>
      </c>
      <c r="N20" s="41">
        <v>3</v>
      </c>
      <c r="O20" s="27" t="s">
        <v>11</v>
      </c>
      <c r="P20" s="28" t="s">
        <v>87</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23" t="s">
        <v>5</v>
      </c>
      <c r="H21" s="24"/>
      <c r="I21" s="40"/>
      <c r="J21" s="25" t="s">
        <v>5</v>
      </c>
      <c r="K21" s="26"/>
      <c r="L21" s="40"/>
      <c r="M21" s="23" t="s">
        <v>5</v>
      </c>
      <c r="N21" s="41"/>
      <c r="O21" s="27" t="s">
        <v>5</v>
      </c>
      <c r="P21" s="28"/>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23" t="s">
        <v>5</v>
      </c>
      <c r="H22" s="24"/>
      <c r="I22" s="40"/>
      <c r="J22" s="25" t="s">
        <v>5</v>
      </c>
      <c r="K22" s="26"/>
      <c r="L22" s="40"/>
      <c r="M22" s="23" t="s">
        <v>5</v>
      </c>
      <c r="N22" s="41"/>
      <c r="O22" s="27" t="s">
        <v>5</v>
      </c>
      <c r="P22" s="28"/>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23" t="s">
        <v>5</v>
      </c>
      <c r="H23" s="24"/>
      <c r="I23" s="40"/>
      <c r="J23" s="25" t="s">
        <v>5</v>
      </c>
      <c r="K23" s="26"/>
      <c r="L23" s="40"/>
      <c r="M23" s="23" t="s">
        <v>5</v>
      </c>
      <c r="N23" s="41"/>
      <c r="O23" s="27" t="s">
        <v>5</v>
      </c>
      <c r="P23" s="28"/>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334</v>
      </c>
      <c r="F25" s="42"/>
      <c r="G25" s="50" t="str">
        <f>CONCATENATE("Algemene opmerkingen bij het jaarprogramma van  ",G16)</f>
        <v>Algemene opmerkingen bij het jaarprogramma van  IF leerlaag H5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IF leerlaag H6 (schooljaar 2022 - 2022)</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IF leerlaag H6 (schooljaar 2022 - 2022)</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H5 (cohort 2019 - 2021)</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IF leerlaag H4 (schooljaar 2019 - 2020)</v>
      </c>
      <c r="H4" s="52"/>
      <c r="I4" s="46"/>
      <c r="J4" s="46"/>
      <c r="K4" s="52"/>
      <c r="L4" s="46"/>
      <c r="M4" s="46"/>
      <c r="N4" s="46"/>
      <c r="O4" s="46"/>
      <c r="P4" s="52"/>
      <c r="Q4" s="52"/>
    </row>
    <row r="5" spans="1:32" customHeight="1" ht="34.5">
      <c r="A5" s="9" t="s">
        <v>48</v>
      </c>
      <c r="B5" s="2">
        <v>14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135</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72</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75</v>
      </c>
      <c r="B10" s="6">
        <f>NOW()</f>
        <v>44346.428981481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78</v>
      </c>
      <c r="B13" s="4">
        <f>B7-B11</f>
        <v>-1</v>
      </c>
      <c r="C13" s="9" t="s">
        <v>47</v>
      </c>
      <c r="D13" s="2">
        <v>335</v>
      </c>
      <c r="F13" s="42"/>
      <c r="G13" s="50" t="str">
        <f>CONCATENATE("Algemene opmerkingen bij het jaarprogramma van  ",G4)</f>
        <v>Algemene opmerkingen bij het jaarprogramma van  IF leerlaag H4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79</v>
      </c>
      <c r="B14" s="7">
        <f>B15+B11-B7</f>
        <v>5</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IF leerlaag H5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452</v>
      </c>
      <c r="E18" s="2"/>
      <c r="F18" s="42"/>
      <c r="G18" s="49">
        <v>2</v>
      </c>
      <c r="H18" s="54" t="s">
        <v>82</v>
      </c>
      <c r="I18" s="55">
        <v>2</v>
      </c>
      <c r="J18" s="56" t="s">
        <v>19</v>
      </c>
      <c r="K18" s="57"/>
      <c r="L18" s="55"/>
      <c r="M18" s="49" t="s">
        <v>8</v>
      </c>
      <c r="N18" s="58">
        <v>2</v>
      </c>
      <c r="O18" s="60" t="s">
        <v>11</v>
      </c>
      <c r="P18" s="61" t="s">
        <v>83</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453</v>
      </c>
      <c r="E19" s="2"/>
      <c r="F19" s="42"/>
      <c r="G19" s="49">
        <v>3</v>
      </c>
      <c r="H19" s="54" t="s">
        <v>84</v>
      </c>
      <c r="I19" s="55">
        <v>2</v>
      </c>
      <c r="J19" s="56" t="s">
        <v>7</v>
      </c>
      <c r="K19" s="57"/>
      <c r="L19" s="55">
        <v>50</v>
      </c>
      <c r="M19" s="49" t="s">
        <v>8</v>
      </c>
      <c r="N19" s="58">
        <v>2</v>
      </c>
      <c r="O19" s="60" t="s">
        <v>8</v>
      </c>
      <c r="P19" s="61" t="s">
        <v>85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454</v>
      </c>
      <c r="E20" s="2"/>
      <c r="F20" s="42"/>
      <c r="G20" s="49">
        <v>3</v>
      </c>
      <c r="H20" s="54" t="s">
        <v>86</v>
      </c>
      <c r="I20" s="55">
        <v>3</v>
      </c>
      <c r="J20" s="56" t="s">
        <v>19</v>
      </c>
      <c r="K20" s="57"/>
      <c r="L20" s="55"/>
      <c r="M20" s="49" t="s">
        <v>8</v>
      </c>
      <c r="N20" s="58">
        <v>3</v>
      </c>
      <c r="O20" s="60" t="s">
        <v>11</v>
      </c>
      <c r="P20" s="61" t="s">
        <v>87</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336</v>
      </c>
      <c r="F25" s="42"/>
      <c r="G25" s="50" t="str">
        <f>CONCATENATE("Algemene opmerkingen bij het jaarprogramma van  ",G16)</f>
        <v>Algemene opmerkingen bij het jaarprogramma van  IF leerlaag H5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t="s">
        <v>81</v>
      </c>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hidden="true">
      <c r="C28" s="9" t="s">
        <v>47</v>
      </c>
      <c r="D28" s="2"/>
      <c r="F28" s="42"/>
      <c r="G28" s="47" t="str">
        <f>CONCATENATE(B4," leerlaag ",B6,B15+2," (schooljaar ",B7+2," - ",B9,")")</f>
        <v>IF leerlaag H6 (schooljaar 2021 - 2021)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hidden="true">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hidden="true">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42"/>
      <c r="G36" s="46"/>
      <c r="H36" s="52"/>
      <c r="I36" s="46"/>
      <c r="J36" s="46"/>
      <c r="K36" s="52"/>
      <c r="L36" s="46"/>
      <c r="M36" s="46"/>
      <c r="N36" s="46"/>
      <c r="O36" s="46"/>
      <c r="P36" s="52"/>
      <c r="Q36" s="52"/>
    </row>
    <row r="37" spans="1:32" hidden="true">
      <c r="C37" s="9" t="s">
        <v>47</v>
      </c>
      <c r="D37" s="2"/>
      <c r="F37" s="42"/>
      <c r="G37" s="50" t="str">
        <f>CONCATENATE("Algemene opmerkingen bij het jaarprogramma van  ",G28)</f>
        <v>Algemene opmerkingen bij het jaarprogramma van  IF leerlaag H6 (schooljaar 2021 - 2021)</v>
      </c>
      <c r="H37" s="50"/>
      <c r="I37" s="50"/>
      <c r="J37" s="50"/>
      <c r="K37" s="50"/>
      <c r="L37" s="50"/>
      <c r="M37" s="50"/>
      <c r="N37" s="46"/>
      <c r="O37" s="46"/>
      <c r="P37" s="52"/>
      <c r="Q37" s="52"/>
    </row>
    <row r="38" spans="1:32" customHeight="1" ht="72" hidden="true">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A3 (cohort 2021 - 2024)</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IF leerlaag A4 (schooljaar 2021 - 2022)</v>
      </c>
      <c r="H4" s="52"/>
      <c r="I4" s="46"/>
      <c r="J4" s="46"/>
      <c r="K4" s="52"/>
      <c r="L4" s="46"/>
      <c r="M4" s="46"/>
      <c r="N4" s="46"/>
      <c r="O4" s="46"/>
      <c r="P4" s="52"/>
      <c r="Q4" s="52"/>
    </row>
    <row r="5" spans="1:32" customHeight="1" ht="34.5">
      <c r="A5" s="9" t="s">
        <v>48</v>
      </c>
      <c r="B5" s="2">
        <v>14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88</v>
      </c>
      <c r="D6" s="2">
        <v>852</v>
      </c>
      <c r="E6" s="2"/>
      <c r="F6" s="42"/>
      <c r="G6" s="23">
        <v>1</v>
      </c>
      <c r="H6" s="24" t="s">
        <v>63</v>
      </c>
      <c r="I6" s="40">
        <v>2</v>
      </c>
      <c r="J6" s="25" t="s">
        <v>19</v>
      </c>
      <c r="K6" s="26"/>
      <c r="L6" s="40"/>
      <c r="M6" s="23" t="s">
        <v>8</v>
      </c>
      <c r="N6" s="41">
        <v>2</v>
      </c>
      <c r="O6" s="27" t="s">
        <v>11</v>
      </c>
      <c r="P6" s="28" t="s">
        <v>64</v>
      </c>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2021</v>
      </c>
      <c r="D7" s="2">
        <v>853</v>
      </c>
      <c r="E7" s="2"/>
      <c r="F7" s="42"/>
      <c r="G7" s="23">
        <v>2</v>
      </c>
      <c r="H7" s="24" t="s">
        <v>66</v>
      </c>
      <c r="I7" s="40">
        <v>2</v>
      </c>
      <c r="J7" s="25" t="s">
        <v>7</v>
      </c>
      <c r="K7" s="26" t="s">
        <v>67</v>
      </c>
      <c r="L7" s="40">
        <v>60</v>
      </c>
      <c r="M7" s="23" t="s">
        <v>8</v>
      </c>
      <c r="N7" s="41">
        <v>2</v>
      </c>
      <c r="O7" s="27" t="s">
        <v>8</v>
      </c>
      <c r="P7" s="28" t="s">
        <v>68</v>
      </c>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222</v>
      </c>
      <c r="D8" s="2">
        <v>854</v>
      </c>
      <c r="E8" s="2"/>
      <c r="F8" s="42"/>
      <c r="G8" s="23">
        <v>3</v>
      </c>
      <c r="H8" s="24" t="s">
        <v>70</v>
      </c>
      <c r="I8" s="40">
        <v>2</v>
      </c>
      <c r="J8" s="25" t="s">
        <v>19</v>
      </c>
      <c r="K8" s="26"/>
      <c r="L8" s="40"/>
      <c r="M8" s="23" t="s">
        <v>8</v>
      </c>
      <c r="N8" s="41">
        <v>2</v>
      </c>
      <c r="O8" s="27" t="s">
        <v>11</v>
      </c>
      <c r="P8" s="28" t="s">
        <v>71</v>
      </c>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72</v>
      </c>
      <c r="B9" s="4">
        <f>IF(B6="A",B7+3,IF(B6="H",B7+2,B7+1))</f>
        <v>2024</v>
      </c>
      <c r="D9" s="2">
        <v>855</v>
      </c>
      <c r="E9" s="2"/>
      <c r="F9" s="42"/>
      <c r="G9" s="23">
        <v>4</v>
      </c>
      <c r="H9" s="24" t="s">
        <v>73</v>
      </c>
      <c r="I9" s="40">
        <v>2</v>
      </c>
      <c r="J9" s="25" t="s">
        <v>7</v>
      </c>
      <c r="K9" s="26"/>
      <c r="L9" s="40">
        <v>50</v>
      </c>
      <c r="M9" s="23" t="s">
        <v>8</v>
      </c>
      <c r="N9" s="41">
        <v>2</v>
      </c>
      <c r="O9" s="27" t="s">
        <v>8</v>
      </c>
      <c r="P9" s="28" t="s">
        <v>74</v>
      </c>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75</v>
      </c>
      <c r="B10" s="6">
        <f>NOW()</f>
        <v>44346.428981481</v>
      </c>
      <c r="D10" s="2"/>
      <c r="E10" s="2"/>
      <c r="F10" s="42"/>
      <c r="G10" s="23" t="s">
        <v>5</v>
      </c>
      <c r="H10" s="24"/>
      <c r="I10" s="40"/>
      <c r="J10" s="25" t="s">
        <v>5</v>
      </c>
      <c r="K10" s="26"/>
      <c r="L10" s="40"/>
      <c r="M10" s="23" t="s">
        <v>5</v>
      </c>
      <c r="N10" s="41"/>
      <c r="O10" s="27" t="s">
        <v>5</v>
      </c>
      <c r="P10" s="28"/>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F11" s="42"/>
      <c r="G11" s="23" t="s">
        <v>5</v>
      </c>
      <c r="H11" s="24"/>
      <c r="I11" s="40"/>
      <c r="J11" s="25" t="s">
        <v>5</v>
      </c>
      <c r="K11" s="26"/>
      <c r="L11" s="40"/>
      <c r="M11" s="23" t="s">
        <v>5</v>
      </c>
      <c r="N11" s="41"/>
      <c r="O11" s="27" t="s">
        <v>5</v>
      </c>
      <c r="P11" s="28"/>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78</v>
      </c>
      <c r="B13" s="4">
        <f>B7-B11</f>
        <v>1</v>
      </c>
      <c r="C13" s="9" t="s">
        <v>47</v>
      </c>
      <c r="D13" s="2">
        <v>546</v>
      </c>
      <c r="F13" s="42"/>
      <c r="G13" s="50" t="str">
        <f>CONCATENATE("Algemene opmerkingen bij het jaarprogramma van  ",G4)</f>
        <v>Algemene opmerkingen bij het jaarprogramma van  IF leerlaag A4 (schooljaar 2021 - 2022)</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79</v>
      </c>
      <c r="B14" s="7">
        <f>B15+B11-B7</f>
        <v>3</v>
      </c>
      <c r="F14" s="42"/>
      <c r="G14" s="38"/>
      <c r="H14" s="38"/>
      <c r="I14" s="38"/>
      <c r="J14" s="38"/>
      <c r="K14" s="38"/>
      <c r="L14" s="38"/>
      <c r="M14" s="38"/>
      <c r="N14" s="62"/>
      <c r="O14" s="62"/>
      <c r="P14" s="63"/>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IF leerlaag A5 (schooljaar 2022 - 2023)</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547</v>
      </c>
      <c r="F25" s="42"/>
      <c r="G25" s="50" t="str">
        <f>CONCATENATE("Algemene opmerkingen bij het jaarprogramma van  ",G16)</f>
        <v>Algemene opmerkingen bij het jaarprogramma van  IF leerlaag A5 (schooljaar 2022 - 2023)</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IF leerlaag A6 (schooljaar 2023 - 2024)</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548</v>
      </c>
      <c r="F37" s="42"/>
      <c r="G37" s="50" t="str">
        <f>CONCATENATE("Algemene opmerkingen bij het jaarprogramma van  ",G28)</f>
        <v>Algemene opmerkingen bij het jaarprogramma van  IF leerlaag A6 (schooljaar 2023 - 2024)</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A4 (cohort 2020 - 2023)</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IF leerlaag A4 (schooljaar 2020 - 2021)</v>
      </c>
      <c r="H4" s="52"/>
      <c r="I4" s="46"/>
      <c r="J4" s="46"/>
      <c r="K4" s="52"/>
      <c r="L4" s="46"/>
      <c r="M4" s="46"/>
      <c r="N4" s="46"/>
      <c r="O4" s="46"/>
      <c r="P4" s="52"/>
      <c r="Q4" s="52"/>
    </row>
    <row r="5" spans="1:32" customHeight="1" ht="34.5">
      <c r="A5" s="9" t="s">
        <v>48</v>
      </c>
      <c r="B5" s="2">
        <v>14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88</v>
      </c>
      <c r="D6" s="2">
        <v>455</v>
      </c>
      <c r="E6" s="2"/>
      <c r="F6" s="42"/>
      <c r="G6" s="49">
        <v>1</v>
      </c>
      <c r="H6" s="54" t="s">
        <v>63</v>
      </c>
      <c r="I6" s="55">
        <v>2</v>
      </c>
      <c r="J6" s="56" t="s">
        <v>19</v>
      </c>
      <c r="K6" s="57"/>
      <c r="L6" s="55"/>
      <c r="M6" s="49" t="s">
        <v>8</v>
      </c>
      <c r="N6" s="58">
        <v>2</v>
      </c>
      <c r="O6" s="60" t="s">
        <v>11</v>
      </c>
      <c r="P6" s="61" t="s">
        <v>64</v>
      </c>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2020</v>
      </c>
      <c r="D7" s="2">
        <v>456</v>
      </c>
      <c r="E7" s="2"/>
      <c r="F7" s="42"/>
      <c r="G7" s="49">
        <v>2</v>
      </c>
      <c r="H7" s="54" t="s">
        <v>66</v>
      </c>
      <c r="I7" s="55">
        <v>2</v>
      </c>
      <c r="J7" s="56" t="s">
        <v>7</v>
      </c>
      <c r="K7" s="57" t="s">
        <v>67</v>
      </c>
      <c r="L7" s="55">
        <v>60</v>
      </c>
      <c r="M7" s="49" t="s">
        <v>8</v>
      </c>
      <c r="N7" s="58">
        <v>2</v>
      </c>
      <c r="O7" s="60" t="s">
        <v>8</v>
      </c>
      <c r="P7" s="61" t="s">
        <v>68</v>
      </c>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136</v>
      </c>
      <c r="D8" s="2">
        <v>457</v>
      </c>
      <c r="E8" s="2"/>
      <c r="F8" s="42"/>
      <c r="G8" s="49">
        <v>3</v>
      </c>
      <c r="H8" s="54" t="s">
        <v>70</v>
      </c>
      <c r="I8" s="55">
        <v>2</v>
      </c>
      <c r="J8" s="56" t="s">
        <v>19</v>
      </c>
      <c r="K8" s="57"/>
      <c r="L8" s="55"/>
      <c r="M8" s="49" t="s">
        <v>8</v>
      </c>
      <c r="N8" s="58">
        <v>2</v>
      </c>
      <c r="O8" s="60" t="s">
        <v>11</v>
      </c>
      <c r="P8" s="61" t="s">
        <v>71</v>
      </c>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72</v>
      </c>
      <c r="B9" s="4">
        <f>IF(B6="A",B7+3,IF(B6="H",B7+2,B7+1))</f>
        <v>2023</v>
      </c>
      <c r="D9" s="2">
        <v>458</v>
      </c>
      <c r="E9" s="2"/>
      <c r="F9" s="42"/>
      <c r="G9" s="49">
        <v>4</v>
      </c>
      <c r="H9" s="54" t="s">
        <v>73</v>
      </c>
      <c r="I9" s="55">
        <v>2</v>
      </c>
      <c r="J9" s="56" t="s">
        <v>7</v>
      </c>
      <c r="K9" s="57"/>
      <c r="L9" s="55">
        <v>50</v>
      </c>
      <c r="M9" s="49" t="s">
        <v>8</v>
      </c>
      <c r="N9" s="58">
        <v>2</v>
      </c>
      <c r="O9" s="60" t="s">
        <v>8</v>
      </c>
      <c r="P9" s="61" t="s">
        <v>74</v>
      </c>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75</v>
      </c>
      <c r="B10" s="6">
        <f>NOW()</f>
        <v>44346.428981481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78</v>
      </c>
      <c r="B13" s="4">
        <f>B7-B11</f>
        <v>0</v>
      </c>
      <c r="C13" s="9" t="s">
        <v>47</v>
      </c>
      <c r="D13" s="2">
        <v>337</v>
      </c>
      <c r="F13" s="42"/>
      <c r="G13" s="50" t="str">
        <f>CONCATENATE("Algemene opmerkingen bij het jaarprogramma van  ",G4)</f>
        <v>Algemene opmerkingen bij het jaarprogramma van  IF leerlaag A4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79</v>
      </c>
      <c r="B14" s="7">
        <f>B15+B11-B7</f>
        <v>4</v>
      </c>
      <c r="F14" s="42"/>
      <c r="G14" s="51" t="s">
        <v>81</v>
      </c>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IF leerlaag A5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849</v>
      </c>
      <c r="E18" s="2"/>
      <c r="F18" s="42"/>
      <c r="G18" s="23">
        <v>2</v>
      </c>
      <c r="H18" s="24" t="s">
        <v>89</v>
      </c>
      <c r="I18" s="40">
        <v>2</v>
      </c>
      <c r="J18" s="25" t="s">
        <v>19</v>
      </c>
      <c r="K18" s="26"/>
      <c r="L18" s="40"/>
      <c r="M18" s="23" t="s">
        <v>8</v>
      </c>
      <c r="N18" s="41">
        <v>2</v>
      </c>
      <c r="O18" s="27" t="s">
        <v>11</v>
      </c>
      <c r="P18" s="28" t="s">
        <v>90</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850</v>
      </c>
      <c r="E19" s="2"/>
      <c r="F19" s="42"/>
      <c r="G19" s="23">
        <v>3</v>
      </c>
      <c r="H19" s="24" t="s">
        <v>84</v>
      </c>
      <c r="I19" s="40">
        <v>2</v>
      </c>
      <c r="J19" s="25" t="s">
        <v>7</v>
      </c>
      <c r="K19" s="26"/>
      <c r="L19" s="40">
        <v>50</v>
      </c>
      <c r="M19" s="23" t="s">
        <v>8</v>
      </c>
      <c r="N19" s="41">
        <v>2</v>
      </c>
      <c r="O19" s="27" t="s">
        <v>8</v>
      </c>
      <c r="P19" s="28" t="s">
        <v>85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851</v>
      </c>
      <c r="E20" s="2"/>
      <c r="F20" s="42"/>
      <c r="G20" s="23">
        <v>4</v>
      </c>
      <c r="H20" s="24" t="s">
        <v>91</v>
      </c>
      <c r="I20" s="40">
        <v>2</v>
      </c>
      <c r="J20" s="25" t="s">
        <v>19</v>
      </c>
      <c r="K20" s="26"/>
      <c r="L20" s="40"/>
      <c r="M20" s="23" t="s">
        <v>8</v>
      </c>
      <c r="N20" s="41">
        <v>2</v>
      </c>
      <c r="O20" s="27" t="s">
        <v>11</v>
      </c>
      <c r="P20" s="28" t="s">
        <v>62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23" t="s">
        <v>5</v>
      </c>
      <c r="H21" s="24"/>
      <c r="I21" s="40"/>
      <c r="J21" s="25" t="s">
        <v>5</v>
      </c>
      <c r="K21" s="26"/>
      <c r="L21" s="40"/>
      <c r="M21" s="23" t="s">
        <v>5</v>
      </c>
      <c r="N21" s="41"/>
      <c r="O21" s="27" t="s">
        <v>5</v>
      </c>
      <c r="P21" s="28"/>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23" t="s">
        <v>5</v>
      </c>
      <c r="H22" s="24"/>
      <c r="I22" s="40"/>
      <c r="J22" s="25" t="s">
        <v>5</v>
      </c>
      <c r="K22" s="26"/>
      <c r="L22" s="40"/>
      <c r="M22" s="23" t="s">
        <v>5</v>
      </c>
      <c r="N22" s="41"/>
      <c r="O22" s="27" t="s">
        <v>5</v>
      </c>
      <c r="P22" s="28"/>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23" t="s">
        <v>5</v>
      </c>
      <c r="H23" s="24"/>
      <c r="I23" s="40"/>
      <c r="J23" s="25" t="s">
        <v>5</v>
      </c>
      <c r="K23" s="26"/>
      <c r="L23" s="40"/>
      <c r="M23" s="23" t="s">
        <v>5</v>
      </c>
      <c r="N23" s="41"/>
      <c r="O23" s="27" t="s">
        <v>5</v>
      </c>
      <c r="P23" s="28"/>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338</v>
      </c>
      <c r="F25" s="42"/>
      <c r="G25" s="50" t="str">
        <f>CONCATENATE("Algemene opmerkingen bij het jaarprogramma van  ",G16)</f>
        <v>Algemene opmerkingen bij het jaarprogramma van  IF leerlaag A5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IF leerlaag A6 (schooljaar 2022 - 2023)</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339</v>
      </c>
      <c r="F37" s="42"/>
      <c r="G37" s="50" t="str">
        <f>CONCATENATE("Algemene opmerkingen bij het jaarprogramma van  ",G28)</f>
        <v>Algemene opmerkingen bij het jaarprogramma van  IF leerlaag A6 (schooljaar 2022 - 2023)</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A5 (cohort 2019 - 2022)</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IF leerlaag A4 (schooljaar 2019 - 2020)</v>
      </c>
      <c r="H4" s="52"/>
      <c r="I4" s="46"/>
      <c r="J4" s="46"/>
      <c r="K4" s="52"/>
      <c r="L4" s="46"/>
      <c r="M4" s="46"/>
      <c r="N4" s="46"/>
      <c r="O4" s="46"/>
      <c r="P4" s="52"/>
      <c r="Q4" s="52"/>
    </row>
    <row r="5" spans="1:32" customHeight="1" ht="34.5">
      <c r="A5" s="9" t="s">
        <v>48</v>
      </c>
      <c r="B5" s="2">
        <v>14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88</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137</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72</v>
      </c>
      <c r="B9" s="4">
        <f>IF(B6="A",B7+3,IF(B6="H",B7+2,B7+1))</f>
        <v>2022</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75</v>
      </c>
      <c r="B10" s="6">
        <f>NOW()</f>
        <v>44346.428981481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78</v>
      </c>
      <c r="B13" s="4">
        <f>B7-B11</f>
        <v>-1</v>
      </c>
      <c r="C13" s="9" t="s">
        <v>47</v>
      </c>
      <c r="D13" s="2">
        <v>340</v>
      </c>
      <c r="F13" s="42"/>
      <c r="G13" s="50" t="str">
        <f>CONCATENATE("Algemene opmerkingen bij het jaarprogramma van  ",G4)</f>
        <v>Algemene opmerkingen bij het jaarprogramma van  IF leerlaag A4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79</v>
      </c>
      <c r="B14" s="7">
        <f>B15+B11-B7</f>
        <v>5</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IF leerlaag A5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459</v>
      </c>
      <c r="E18" s="2"/>
      <c r="F18" s="42"/>
      <c r="G18" s="49">
        <v>2</v>
      </c>
      <c r="H18" s="54" t="s">
        <v>89</v>
      </c>
      <c r="I18" s="55">
        <v>2</v>
      </c>
      <c r="J18" s="56" t="s">
        <v>19</v>
      </c>
      <c r="K18" s="57"/>
      <c r="L18" s="55"/>
      <c r="M18" s="49" t="s">
        <v>8</v>
      </c>
      <c r="N18" s="58">
        <v>2</v>
      </c>
      <c r="O18" s="60" t="s">
        <v>11</v>
      </c>
      <c r="P18" s="61" t="s">
        <v>90</v>
      </c>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460</v>
      </c>
      <c r="E19" s="2"/>
      <c r="F19" s="42"/>
      <c r="G19" s="49">
        <v>3</v>
      </c>
      <c r="H19" s="54" t="s">
        <v>84</v>
      </c>
      <c r="I19" s="55">
        <v>2</v>
      </c>
      <c r="J19" s="56" t="s">
        <v>7</v>
      </c>
      <c r="K19" s="57"/>
      <c r="L19" s="55">
        <v>50</v>
      </c>
      <c r="M19" s="49" t="s">
        <v>8</v>
      </c>
      <c r="N19" s="58">
        <v>2</v>
      </c>
      <c r="O19" s="60" t="s">
        <v>8</v>
      </c>
      <c r="P19" s="61" t="s">
        <v>85</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461</v>
      </c>
      <c r="E20" s="2"/>
      <c r="F20" s="42"/>
      <c r="G20" s="49">
        <v>4</v>
      </c>
      <c r="H20" s="54" t="s">
        <v>91</v>
      </c>
      <c r="I20" s="55">
        <v>2</v>
      </c>
      <c r="J20" s="56" t="s">
        <v>19</v>
      </c>
      <c r="K20" s="57"/>
      <c r="L20" s="55"/>
      <c r="M20" s="49" t="s">
        <v>8</v>
      </c>
      <c r="N20" s="58">
        <v>2</v>
      </c>
      <c r="O20" s="60" t="s">
        <v>11</v>
      </c>
      <c r="P20" s="61" t="s">
        <v>62</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341</v>
      </c>
      <c r="F25" s="42"/>
      <c r="G25" s="50" t="str">
        <f>CONCATENATE("Algemene opmerkingen bij het jaarprogramma van  ",G16)</f>
        <v>Algemene opmerkingen bij het jaarprogramma van  IF leerlaag A5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t="s">
        <v>81</v>
      </c>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IF leerlaag A6 (schooljaar 2021 - 2022)</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v>846</v>
      </c>
      <c r="E30" s="2"/>
      <c r="F30" s="42"/>
      <c r="G30" s="23">
        <v>1</v>
      </c>
      <c r="H30" s="24" t="s">
        <v>84</v>
      </c>
      <c r="I30" s="40">
        <v>2</v>
      </c>
      <c r="J30" s="25" t="s">
        <v>7</v>
      </c>
      <c r="K30" s="26"/>
      <c r="L30" s="40">
        <v>50</v>
      </c>
      <c r="M30" s="23" t="s">
        <v>8</v>
      </c>
      <c r="N30" s="41">
        <v>2</v>
      </c>
      <c r="O30" s="27" t="s">
        <v>8</v>
      </c>
      <c r="P30" s="28" t="s">
        <v>85</v>
      </c>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847</v>
      </c>
      <c r="E31" s="2"/>
      <c r="F31" s="42"/>
      <c r="G31" s="23">
        <v>2</v>
      </c>
      <c r="H31" s="24" t="s">
        <v>82</v>
      </c>
      <c r="I31" s="40">
        <v>2</v>
      </c>
      <c r="J31" s="25" t="s">
        <v>19</v>
      </c>
      <c r="K31" s="26"/>
      <c r="L31" s="40"/>
      <c r="M31" s="23" t="s">
        <v>8</v>
      </c>
      <c r="N31" s="41">
        <v>2</v>
      </c>
      <c r="O31" s="27" t="s">
        <v>11</v>
      </c>
      <c r="P31" s="28" t="s">
        <v>83</v>
      </c>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848</v>
      </c>
      <c r="E32" s="2"/>
      <c r="F32" s="42"/>
      <c r="G32" s="23">
        <v>3</v>
      </c>
      <c r="H32" s="24" t="s">
        <v>86</v>
      </c>
      <c r="I32" s="40">
        <v>2</v>
      </c>
      <c r="J32" s="25" t="s">
        <v>19</v>
      </c>
      <c r="K32" s="26"/>
      <c r="L32" s="40"/>
      <c r="M32" s="23" t="s">
        <v>8</v>
      </c>
      <c r="N32" s="41">
        <v>3</v>
      </c>
      <c r="O32" s="27" t="s">
        <v>11</v>
      </c>
      <c r="P32" s="28" t="s">
        <v>87</v>
      </c>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23" t="s">
        <v>5</v>
      </c>
      <c r="H33" s="24"/>
      <c r="I33" s="40"/>
      <c r="J33" s="25" t="s">
        <v>5</v>
      </c>
      <c r="K33" s="26"/>
      <c r="L33" s="40"/>
      <c r="M33" s="23" t="s">
        <v>5</v>
      </c>
      <c r="N33" s="41"/>
      <c r="O33" s="27" t="s">
        <v>5</v>
      </c>
      <c r="P33" s="28"/>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23" t="s">
        <v>5</v>
      </c>
      <c r="H34" s="24"/>
      <c r="I34" s="40"/>
      <c r="J34" s="25" t="s">
        <v>5</v>
      </c>
      <c r="K34" s="26"/>
      <c r="L34" s="40"/>
      <c r="M34" s="23" t="s">
        <v>5</v>
      </c>
      <c r="N34" s="41"/>
      <c r="O34" s="27" t="s">
        <v>5</v>
      </c>
      <c r="P34" s="28"/>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23" t="s">
        <v>5</v>
      </c>
      <c r="H35" s="24"/>
      <c r="I35" s="40"/>
      <c r="J35" s="25" t="s">
        <v>5</v>
      </c>
      <c r="K35" s="26"/>
      <c r="L35" s="40"/>
      <c r="M35" s="23" t="s">
        <v>5</v>
      </c>
      <c r="N35" s="41"/>
      <c r="O35" s="27" t="s">
        <v>5</v>
      </c>
      <c r="P35" s="28"/>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342</v>
      </c>
      <c r="F37" s="42"/>
      <c r="G37" s="50" t="str">
        <f>CONCATENATE("Algemene opmerkingen bij het jaarprogramma van  ",G28)</f>
        <v>Algemene opmerkingen bij het jaarprogramma van  IF leerlaag A6 (schooljaar 2021 - 2022)</v>
      </c>
      <c r="H37" s="50"/>
      <c r="I37" s="50"/>
      <c r="J37" s="50"/>
      <c r="K37" s="50"/>
      <c r="L37" s="50"/>
      <c r="M37" s="50"/>
      <c r="N37" s="46"/>
      <c r="O37" s="46"/>
      <c r="P37" s="52"/>
      <c r="Q37" s="52"/>
    </row>
    <row r="38" spans="1:32" customHeight="1" ht="72">
      <c r="F38" s="42"/>
      <c r="G38" s="38"/>
      <c r="H38" s="38"/>
      <c r="I38" s="38"/>
      <c r="J38" s="38"/>
      <c r="K38" s="38"/>
      <c r="L38" s="38"/>
      <c r="M38" s="38"/>
      <c r="N38" s="62"/>
      <c r="O38" s="62"/>
      <c r="P38" s="63"/>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A6 (cohort 2018 - 2021)</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IF leerlaag A4 (schooljaar 2018 - 2019)</v>
      </c>
      <c r="H4" s="52"/>
      <c r="I4" s="46"/>
      <c r="J4" s="46"/>
      <c r="K4" s="52"/>
      <c r="L4" s="46"/>
      <c r="M4" s="46"/>
      <c r="N4" s="46"/>
      <c r="O4" s="46"/>
      <c r="P4" s="52"/>
      <c r="Q4" s="52"/>
    </row>
    <row r="5" spans="1:32" customHeight="1" ht="34.5">
      <c r="A5" s="9" t="s">
        <v>48</v>
      </c>
      <c r="B5" s="2">
        <v>14</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88</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65</v>
      </c>
      <c r="B7" s="2">
        <v>2018</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69</v>
      </c>
      <c r="B8" s="2">
        <v>138</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72</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75</v>
      </c>
      <c r="B10" s="6">
        <f>NOW()</f>
        <v>44346.428981481</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76</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77</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78</v>
      </c>
      <c r="B13" s="4">
        <f>B7-B11</f>
        <v>-2</v>
      </c>
      <c r="C13" s="9" t="s">
        <v>47</v>
      </c>
      <c r="D13" s="2">
        <v>343</v>
      </c>
      <c r="F13" s="42"/>
      <c r="G13" s="50" t="str">
        <f>CONCATENATE("Algemene opmerkingen bij het jaarprogramma van  ",G4)</f>
        <v>Algemene opmerkingen bij het jaarprogramma van  IF leerlaag A4 (schooljaar 2018 - 2019)</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79</v>
      </c>
      <c r="B14" s="7">
        <f>B15+B11-B7</f>
        <v>6</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80</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IF leerlaag A5 (schooljaar 2019 - 2020)</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344</v>
      </c>
      <c r="F25" s="42"/>
      <c r="G25" s="50" t="str">
        <f>CONCATENATE("Algemene opmerkingen bij het jaarprogramma van  ",G16)</f>
        <v>Algemene opmerkingen bij het jaarprogramma van  IF leerlaag A5 (schooljaar 2019 - 2020)</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IF leerlaag A6 (schooljaar 2020 - 2021)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v>462</v>
      </c>
      <c r="E30" s="2"/>
      <c r="F30" s="42"/>
      <c r="G30" s="49">
        <v>1</v>
      </c>
      <c r="H30" s="54" t="s">
        <v>84</v>
      </c>
      <c r="I30" s="55">
        <v>2</v>
      </c>
      <c r="J30" s="56" t="s">
        <v>7</v>
      </c>
      <c r="K30" s="57"/>
      <c r="L30" s="55">
        <v>50</v>
      </c>
      <c r="M30" s="49" t="s">
        <v>8</v>
      </c>
      <c r="N30" s="58">
        <v>2</v>
      </c>
      <c r="O30" s="60" t="s">
        <v>8</v>
      </c>
      <c r="P30" s="61" t="s">
        <v>85</v>
      </c>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463</v>
      </c>
      <c r="E31" s="2"/>
      <c r="F31" s="42"/>
      <c r="G31" s="49">
        <v>2</v>
      </c>
      <c r="H31" s="54" t="s">
        <v>82</v>
      </c>
      <c r="I31" s="55">
        <v>2</v>
      </c>
      <c r="J31" s="56" t="s">
        <v>19</v>
      </c>
      <c r="K31" s="57"/>
      <c r="L31" s="55"/>
      <c r="M31" s="49" t="s">
        <v>8</v>
      </c>
      <c r="N31" s="58">
        <v>2</v>
      </c>
      <c r="O31" s="60" t="s">
        <v>11</v>
      </c>
      <c r="P31" s="61" t="s">
        <v>83</v>
      </c>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464</v>
      </c>
      <c r="E32" s="2"/>
      <c r="F32" s="42"/>
      <c r="G32" s="49">
        <v>3</v>
      </c>
      <c r="H32" s="54" t="s">
        <v>86</v>
      </c>
      <c r="I32" s="55">
        <v>2</v>
      </c>
      <c r="J32" s="56" t="s">
        <v>19</v>
      </c>
      <c r="K32" s="57"/>
      <c r="L32" s="55"/>
      <c r="M32" s="49" t="s">
        <v>8</v>
      </c>
      <c r="N32" s="58">
        <v>3</v>
      </c>
      <c r="O32" s="60" t="s">
        <v>11</v>
      </c>
      <c r="P32" s="61" t="s">
        <v>87</v>
      </c>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345</v>
      </c>
      <c r="F37" s="42"/>
      <c r="G37" s="50" t="str">
        <f>CONCATENATE("Algemene opmerkingen bij het jaarprogramma van  ",G28)</f>
        <v>Algemene opmerkingen bij het jaarprogramma van  IF leerlaag A6 (schooljaar 2020 - 2021)</v>
      </c>
      <c r="H37" s="50"/>
      <c r="I37" s="50"/>
      <c r="J37" s="50"/>
      <c r="K37" s="50"/>
      <c r="L37" s="50"/>
      <c r="M37" s="50"/>
      <c r="N37" s="46"/>
      <c r="O37" s="46"/>
      <c r="P37" s="52"/>
      <c r="Q37" s="52"/>
    </row>
    <row r="38" spans="1:32" customHeight="1" ht="72">
      <c r="F38" s="42"/>
      <c r="G38" s="51" t="s">
        <v>81</v>
      </c>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2021-05-30T10:12:28+00:00</dcterms:modified>
  <dc:title>xlsx-pta-generator</dc:title>
  <dc:description>Dit bestand is eigendom van CSG Augustinus Groningen</dc:description>
  <dc:subject>acomt pta cohorten</dc:subject>
  <cp:keywords>acomt pta cohorten</cp:keywords>
  <cp:category>internal usage only</cp:category>
</cp:coreProperties>
</file>