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2" autoFilterDateGrouping="true" firstSheet="0" minimized="false" showHorizontalScroll="true" showSheetTabs="true" showVerticalScroll="true" tabRatio="600" visibility="visible"/>
  </bookViews>
  <sheets>
    <sheet name="instellingen" sheetId="1" r:id="rId4"/>
    <sheet name="instructie" sheetId="2" r:id="rId5"/>
    <sheet name="sjabloon" sheetId="3" r:id="rId6"/>
    <sheet name="M 2021" sheetId="4" r:id="rId7"/>
    <sheet name="M 2020" sheetId="5" r:id="rId8"/>
    <sheet name="M 2019" sheetId="6" r:id="rId9"/>
    <sheet name="H 2021" sheetId="7" r:id="rId10"/>
    <sheet name="H 2020" sheetId="8" r:id="rId11"/>
    <sheet name="H 2019" sheetId="9" r:id="rId12"/>
    <sheet name="A 2021" sheetId="10" r:id="rId13"/>
    <sheet name="A 2020" sheetId="11" r:id="rId14"/>
    <sheet name="A 2019" sheetId="12" r:id="rId15"/>
    <sheet name="A 2018" sheetId="13" r:id="rId16"/>
  </sheets>
  <definedNames/>
  <calcPr calcId="999999" calcMode="auto" calcCompleted="1" fullCalcOnLoad="0" forceFullCalc="0"/>
</workbook>
</file>

<file path=xl/sharedStrings.xml><?xml version="1.0" encoding="utf-8"?>
<sst xmlns="http://schemas.openxmlformats.org/spreadsheetml/2006/main" uniqueCount="109">
  <si>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</si>
  <si>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</si>
  <si>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</si>
  <si>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</si>
  <si>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</si>
  <si>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</si>
  <si>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</si>
  <si>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</si>
  <si>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</si>
  <si>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</si>
  <si>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</si>
  <si>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</si>
  <si>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</si>
  <si>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</si>
  <si>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</si>
  <si>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</si>
  <si>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</si>
  <si>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</si>
  <si>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</si>
  <si>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</si>
  <si>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</si>
  <si>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</si>
  <si>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</si>
  <si>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</si>
  <si>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</si>
  <si>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knippen?</t>
  </si>
  <si>
    <t>geen vormgeving doen</t>
  </si>
  <si>
    <t>tijd in minuten, geen toevoeging</t>
  </si>
  <si>
    <t>laat niet relevante dingen open</t>
  </si>
  <si>
    <t>structuur etc. moet nog weer beveiligd!</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</si>
  <si>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</si>
  <si>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</si>
  <si>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</si>
  <si>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</si>
  <si>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</si>
  <si>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</si>
  <si>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</si>
  <si>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</si>
  <si>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</si>
  <si>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</si>
  <si>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</si>
  <si>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</si>
  <si>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</si>
  <si>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</si>
  <si>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</si>
  <si>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</si>
  <si>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</si>
  <si>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</si>
  <si>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</si>
  <si>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</si>
  <si>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</si>
  <si>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</si>
  <si>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</si>
  <si>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</si>
  <si>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</si>
  <si>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mavo?</t>
  </si>
  <si>
    <t>schrijfrecht</t>
  </si>
  <si>
    <t>NE</t>
  </si>
  <si>
    <t>M</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</si>
  <si>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</si>
  <si>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</si>
  <si>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</si>
  <si>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</si>
  <si>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</si>
  <si>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</si>
  <si>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</si>
  <si>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</si>
  <si>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</si>
  <si>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</si>
  <si>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</si>
  <si>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</si>
  <si>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</si>
  <si>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</si>
  <si>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</si>
  <si>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</si>
  <si>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</si>
  <si>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</si>
  <si>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Presenteren en literatuur: duopresentatie over een literair werk (boek 2).</t>
  </si>
  <si>
    <t>B, E</t>
  </si>
  <si>
    <t>lezen en argumenteren</t>
  </si>
  <si>
    <t>argumenteren en debat</t>
  </si>
  <si>
    <t xml:space="preserve">
Een opdracht over twee literaire werken die gekozen worden uit de
verplichte lijst voor havo 4 (boek 3 en 4).  </t>
  </si>
  <si>
    <t>geen woordenboek, geen gelezen werken</t>
  </si>
  <si>
    <t>F</t>
  </si>
  <si>
    <t>Formuleren en spellen</t>
  </si>
  <si>
    <t>C</t>
  </si>
  <si>
    <t xml:space="preserve">Tekstanalyse en argumenteren
 </t>
  </si>
  <si>
    <t>A, D</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</si>
  <si>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</si>
  <si>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</si>
  <si>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</si>
  <si>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</si>
  <si>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</si>
  <si>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A</t>
  </si>
  <si>
    <t>creatief schrijven, inclusief verhaalanalyse</t>
  </si>
  <si>
    <t>literatuurgeschiedenis, inclusief een historisch werk</t>
  </si>
  <si>
    <t>project rechtbank, schrijven betoog</t>
  </si>
  <si>
    <t>leesvaardigheid</t>
  </si>
  <si>
    <t>Opdracht bij 3 moderne werken, periode 1940 tot heden</t>
  </si>
  <si>
    <t>woordenboek en gelezen werken niet toegestaan</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</si>
  <si>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</si>
  <si>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</si>
  <si>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</si>
  <si>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</si>
  <si>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</si>
  <si>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</si>
  <si>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</si>
  <si>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Debat</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</si>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</sst>
</file>

<file path=xl/styles.xml><?xml version="1.0" encoding="utf-8"?>
<styleSheet xmlns="http://schemas.openxmlformats.org/spreadsheetml/2006/main" xml:space="preserve">
  <numFmts count="0"/>
  <fonts count="11">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7">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0" borderId="0" applyFont="1" applyNumberFormat="0" applyFill="0" applyBorder="0" applyAlignment="0">
      <alignment horizontal="general" vertical="bottom" textRotation="0" wrapText="false" shrinkToFit="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0"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v>0</v>
      </c>
      <c r="G2" s="36" t="str">
        <f>IF(B14&gt;6,"verouderd PTA",CONCATENATE("Dit is het programma van de huidige ",B6,B14," (cohort ",B7," - ",B9,")"))</f>
        <v>verouderd PTA</v>
      </c>
      <c r="H2" s="36"/>
      <c r="I2" s="36"/>
      <c r="J2" s="36"/>
      <c r="K2" s="36"/>
      <c r="L2" s="36"/>
      <c r="M2" s="36"/>
      <c r="O2" s="25"/>
    </row>
    <row r="3" spans="1:17">
      <c r="A3" s="9" t="s">
        <v>31</v>
      </c>
      <c r="B3" s="4">
        <v>0</v>
      </c>
    </row>
    <row r="4" spans="1:17" customHeight="1" ht="30">
      <c r="A4" s="9" t="s">
        <v>32</v>
      </c>
      <c r="B4" s="2"/>
      <c r="C4" s="9" t="s">
        <v>33</v>
      </c>
      <c r="D4" s="2"/>
      <c r="G4" s="17" t="str">
        <f>CONCATENATE(B4," leerlaag ",B6,"4 (schooljaar ",B7," - ",B7+1,")")</f>
        <v> leerlaag 4 (schooljaar  - 1)</v>
      </c>
    </row>
    <row r="5" spans="1:17" customHeight="1" ht="34.5">
      <c r="A5" s="9" t="s">
        <v>34</v>
      </c>
      <c r="B5" s="2"/>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c r="D6" s="2"/>
      <c r="E6" s="2"/>
      <c r="G6" s="27" t="s">
        <v>5</v>
      </c>
      <c r="H6" s="28"/>
      <c r="I6" s="27"/>
      <c r="J6" s="29" t="s">
        <v>5</v>
      </c>
      <c r="K6" s="30"/>
      <c r="L6" s="27"/>
      <c r="M6" s="27" t="s">
        <v>5</v>
      </c>
      <c r="N6" s="31"/>
      <c r="O6" s="31" t="s">
        <v>5</v>
      </c>
      <c r="P6" s="32"/>
    </row>
    <row r="7" spans="1:17" customHeight="1" ht="72">
      <c r="A7" s="9" t="s">
        <v>47</v>
      </c>
      <c r="B7" s="2"/>
      <c r="D7" s="2"/>
      <c r="E7" s="2"/>
      <c r="G7" s="27" t="s">
        <v>5</v>
      </c>
      <c r="H7" s="28"/>
      <c r="I7" s="27"/>
      <c r="J7" s="29" t="s">
        <v>5</v>
      </c>
      <c r="K7" s="30"/>
      <c r="L7" s="27"/>
      <c r="M7" s="27" t="s">
        <v>5</v>
      </c>
      <c r="N7" s="31"/>
      <c r="O7" s="31" t="s">
        <v>5</v>
      </c>
      <c r="P7" s="32"/>
    </row>
    <row r="8" spans="1:17" customHeight="1" ht="72">
      <c r="A8" s="9" t="s">
        <v>48</v>
      </c>
      <c r="B8" s="2"/>
      <c r="D8" s="2"/>
      <c r="E8" s="2"/>
      <c r="G8" s="27" t="s">
        <v>5</v>
      </c>
      <c r="H8" s="28"/>
      <c r="I8" s="27"/>
      <c r="J8" s="29" t="s">
        <v>5</v>
      </c>
      <c r="K8" s="30"/>
      <c r="L8" s="27"/>
      <c r="M8" s="27" t="s">
        <v>5</v>
      </c>
      <c r="N8" s="31"/>
      <c r="O8" s="31" t="s">
        <v>5</v>
      </c>
      <c r="P8" s="32"/>
    </row>
    <row r="9" spans="1:17" customHeight="1" ht="72">
      <c r="A9" s="9" t="s">
        <v>49</v>
      </c>
      <c r="B9" s="4">
        <f>IF(B6="A",B7+3,IF(B6="H",B7+2,B7+1))</f>
        <v>1</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-2020</v>
      </c>
      <c r="C13" s="9" t="s">
        <v>33</v>
      </c>
      <c r="D13" s="2"/>
      <c r="G13" s="34" t="str">
        <f>CONCATENATE("Algemene opmerkingen bij het jaarprogramma van  ",G4)</f>
        <v>Algemene opmerkingen bij het jaarprogramma van   leerlaag 4 (schooljaar  - 1)</v>
      </c>
      <c r="H13" s="34"/>
      <c r="I13" s="34"/>
      <c r="J13" s="34"/>
      <c r="K13" s="34"/>
      <c r="L13" s="34"/>
      <c r="M13" s="34"/>
    </row>
    <row r="14" spans="1:17" customHeight="1" ht="72">
      <c r="A14" s="9" t="s">
        <v>54</v>
      </c>
      <c r="B14" s="7">
        <f>B15+B11-B7</f>
        <v>2024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 leerlaag 5 (schooljaar 1 - 2)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c r="G25" s="34" t="str">
        <f>CONCATENATE("Algemene opmerkingen bij het jaarprogramma van  ",G16)</f>
        <v>Algemene opmerkingen bij het jaarprogramma van   leerlaag 5 (schooljaar 1 - 2)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 leerlaag 6 (schooljaar 2 - 1)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leerlaag 6 (schooljaar 2 - 1)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A4 (cohort 2020 - 2023)</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A4 (schooljaar 2020 - 2021)</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93</v>
      </c>
      <c r="D6" s="2">
        <v>17</v>
      </c>
      <c r="E6" s="2"/>
      <c r="G6" s="27">
        <v>1</v>
      </c>
      <c r="H6" s="28" t="s">
        <v>94</v>
      </c>
      <c r="I6" s="27">
        <v>1</v>
      </c>
      <c r="J6" s="29" t="s">
        <v>19</v>
      </c>
      <c r="K6" s="30"/>
      <c r="L6" s="27">
        <v>50</v>
      </c>
      <c r="M6" s="27" t="s">
        <v>11</v>
      </c>
      <c r="N6" s="31"/>
      <c r="O6" s="31" t="s">
        <v>5</v>
      </c>
      <c r="P6" s="32"/>
    </row>
    <row r="7" spans="1:17" customHeight="1" ht="72">
      <c r="A7" s="9" t="s">
        <v>47</v>
      </c>
      <c r="B7" s="2">
        <v>2020</v>
      </c>
      <c r="D7" s="2">
        <v>18</v>
      </c>
      <c r="E7" s="2"/>
      <c r="G7" s="27">
        <v>1</v>
      </c>
      <c r="H7" s="28" t="s">
        <v>95</v>
      </c>
      <c r="I7" s="27">
        <v>2</v>
      </c>
      <c r="J7" s="29" t="s">
        <v>7</v>
      </c>
      <c r="K7" s="30" t="s">
        <v>60</v>
      </c>
      <c r="L7" s="27">
        <v>50</v>
      </c>
      <c r="M7" s="27" t="s">
        <v>11</v>
      </c>
      <c r="N7" s="31"/>
      <c r="O7" s="31" t="s">
        <v>5</v>
      </c>
      <c r="P7" s="32"/>
    </row>
    <row r="8" spans="1:17" customHeight="1" ht="72">
      <c r="A8" s="9" t="s">
        <v>48</v>
      </c>
      <c r="B8" s="2">
        <v>4</v>
      </c>
      <c r="D8" s="2">
        <v>19</v>
      </c>
      <c r="E8" s="2"/>
      <c r="G8" s="27">
        <v>2</v>
      </c>
      <c r="H8" s="28" t="s">
        <v>96</v>
      </c>
      <c r="I8" s="27">
        <v>2</v>
      </c>
      <c r="J8" s="29" t="s">
        <v>19</v>
      </c>
      <c r="K8" s="30"/>
      <c r="L8" s="27">
        <v>100</v>
      </c>
      <c r="M8" s="27" t="s">
        <v>11</v>
      </c>
      <c r="N8" s="31"/>
      <c r="O8" s="31" t="s">
        <v>5</v>
      </c>
      <c r="P8" s="32"/>
    </row>
    <row r="9" spans="1:17" customHeight="1" ht="72">
      <c r="A9" s="9" t="s">
        <v>49</v>
      </c>
      <c r="B9" s="4">
        <f>IF(B6="A",B7+3,IF(B6="H",B7+2,B7+1))</f>
        <v>2023</v>
      </c>
      <c r="D9" s="2">
        <v>20</v>
      </c>
      <c r="E9" s="2"/>
      <c r="G9" s="27">
        <v>3</v>
      </c>
      <c r="H9" s="28" t="s">
        <v>97</v>
      </c>
      <c r="I9" s="27">
        <v>2</v>
      </c>
      <c r="J9" s="29" t="s">
        <v>7</v>
      </c>
      <c r="K9" s="30"/>
      <c r="L9" s="27">
        <v>100</v>
      </c>
      <c r="M9" s="27" t="s">
        <v>11</v>
      </c>
      <c r="N9" s="31"/>
      <c r="O9" s="31" t="s">
        <v>5</v>
      </c>
      <c r="P9" s="32"/>
    </row>
    <row r="10" spans="1:17" customHeight="1" ht="72">
      <c r="A10" s="9" t="s">
        <v>50</v>
      </c>
      <c r="B10" s="6">
        <f>NOW()</f>
        <v>44340.451041667</v>
      </c>
      <c r="D10" s="2">
        <v>21</v>
      </c>
      <c r="E10" s="2"/>
      <c r="G10" s="27">
        <v>4</v>
      </c>
      <c r="H10" s="28" t="s">
        <v>80</v>
      </c>
      <c r="I10" s="27">
        <v>2</v>
      </c>
      <c r="J10" s="29" t="s">
        <v>10</v>
      </c>
      <c r="K10" s="30"/>
      <c r="L10" s="27">
        <v>50</v>
      </c>
      <c r="M10" s="27" t="s">
        <v>11</v>
      </c>
      <c r="N10" s="31"/>
      <c r="O10" s="31" t="s">
        <v>5</v>
      </c>
      <c r="P10" s="32"/>
    </row>
    <row r="11" spans="1:17" customHeight="1" ht="72">
      <c r="A11" s="9" t="s">
        <v>51</v>
      </c>
      <c r="B11" s="4">
        <f>IF(MONTH(NOW())&gt;7,YEAR(NOW()),YEAR(NOW())-1)</f>
        <v>2020</v>
      </c>
      <c r="D11" s="2">
        <v>22</v>
      </c>
      <c r="E11" s="2"/>
      <c r="G11" s="27">
        <v>4</v>
      </c>
      <c r="H11" s="28" t="s">
        <v>98</v>
      </c>
      <c r="I11" s="27">
        <v>2</v>
      </c>
      <c r="J11" s="29" t="s">
        <v>19</v>
      </c>
      <c r="K11" s="30" t="s">
        <v>99</v>
      </c>
      <c r="L11" s="27">
        <v>100</v>
      </c>
      <c r="M11" s="27" t="s">
        <v>8</v>
      </c>
      <c r="N11" s="31">
        <v>5</v>
      </c>
      <c r="O11" s="31" t="s">
        <v>11</v>
      </c>
      <c r="P11" s="32" t="s">
        <v>92</v>
      </c>
    </row>
    <row r="12" spans="1:17">
      <c r="A12" s="9" t="s">
        <v>52</v>
      </c>
      <c r="B12" s="4" t="str">
        <f>CONCATENATE(B11," - ",B11+1)</f>
        <v>2020 - 2021</v>
      </c>
    </row>
    <row r="13" spans="1:17">
      <c r="A13" s="9" t="s">
        <v>53</v>
      </c>
      <c r="B13" s="4">
        <f>B7-B11</f>
        <v>0</v>
      </c>
      <c r="C13" s="9" t="s">
        <v>33</v>
      </c>
      <c r="D13" s="2">
        <v>7</v>
      </c>
      <c r="G13" s="34" t="str">
        <f>CONCATENATE("Algemene opmerkingen bij het jaarprogramma van  ",G4)</f>
        <v>Algemene opmerkingen bij het jaarprogramma van  NE leerlaag A4 (schooljaar 2020 - 2021)</v>
      </c>
      <c r="H13" s="34"/>
      <c r="I13" s="34"/>
      <c r="J13" s="34"/>
      <c r="K13" s="34"/>
      <c r="L13" s="34"/>
      <c r="M13" s="34"/>
    </row>
    <row r="14" spans="1:17" customHeight="1" ht="72">
      <c r="A14" s="9" t="s">
        <v>54</v>
      </c>
      <c r="B14" s="7">
        <f>B15+B11-B7</f>
        <v>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A5 (schooljaar 2021 - 2022)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8</v>
      </c>
      <c r="G25" s="34" t="str">
        <f>CONCATENATE("Algemene opmerkingen bij het jaarprogramma van  ",G16)</f>
        <v>Algemene opmerkingen bij het jaarprogramma van  NE leerlaag A5 (schooljaar 2021 - 2022)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A6 (schooljaar 2022 - 2023)</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v>9</v>
      </c>
      <c r="G37" s="34" t="str">
        <f>CONCATENATE("Algemene opmerkingen bij het jaarprogramma van  ",G28)</f>
        <v>Algemene opmerkingen bij het jaarprogramma van  NE leerlaag A6 (schooljaar 2022 - 2023)</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A5 (cohort 2019 - 2022)</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A4 (schooljaar 2019 - 2020)</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93</v>
      </c>
      <c r="D6" s="2"/>
      <c r="E6" s="2"/>
      <c r="G6" s="27" t="s">
        <v>5</v>
      </c>
      <c r="H6" s="28"/>
      <c r="I6" s="27"/>
      <c r="J6" s="29" t="s">
        <v>5</v>
      </c>
      <c r="K6" s="30"/>
      <c r="L6" s="27"/>
      <c r="M6" s="27" t="s">
        <v>5</v>
      </c>
      <c r="N6" s="31"/>
      <c r="O6" s="31" t="s">
        <v>5</v>
      </c>
      <c r="P6" s="32"/>
    </row>
    <row r="7" spans="1:17" customHeight="1" ht="72">
      <c r="A7" s="9" t="s">
        <v>47</v>
      </c>
      <c r="B7" s="2">
        <v>2019</v>
      </c>
      <c r="D7" s="2"/>
      <c r="E7" s="2"/>
      <c r="G7" s="27" t="s">
        <v>5</v>
      </c>
      <c r="H7" s="28"/>
      <c r="I7" s="27"/>
      <c r="J7" s="29" t="s">
        <v>5</v>
      </c>
      <c r="K7" s="30"/>
      <c r="L7" s="27"/>
      <c r="M7" s="27" t="s">
        <v>5</v>
      </c>
      <c r="N7" s="31"/>
      <c r="O7" s="31" t="s">
        <v>5</v>
      </c>
      <c r="P7" s="32"/>
    </row>
    <row r="8" spans="1:17" customHeight="1" ht="72">
      <c r="A8" s="9" t="s">
        <v>48</v>
      </c>
      <c r="B8" s="2">
        <v>5</v>
      </c>
      <c r="D8" s="2"/>
      <c r="E8" s="2"/>
      <c r="G8" s="27" t="s">
        <v>5</v>
      </c>
      <c r="H8" s="28"/>
      <c r="I8" s="27"/>
      <c r="J8" s="29" t="s">
        <v>5</v>
      </c>
      <c r="K8" s="30"/>
      <c r="L8" s="27"/>
      <c r="M8" s="27" t="s">
        <v>5</v>
      </c>
      <c r="N8" s="31"/>
      <c r="O8" s="31" t="s">
        <v>5</v>
      </c>
      <c r="P8" s="32"/>
    </row>
    <row r="9" spans="1:17" customHeight="1" ht="72">
      <c r="A9" s="9" t="s">
        <v>49</v>
      </c>
      <c r="B9" s="4">
        <f>IF(B6="A",B7+3,IF(B6="H",B7+2,B7+1))</f>
        <v>2022</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-1</v>
      </c>
      <c r="C13" s="9" t="s">
        <v>33</v>
      </c>
      <c r="D13" s="2">
        <v>10</v>
      </c>
      <c r="G13" s="34" t="str">
        <f>CONCATENATE("Algemene opmerkingen bij het jaarprogramma van  ",G4)</f>
        <v>Algemene opmerkingen bij het jaarprogramma van  NE leerlaag A4 (schooljaar 2019 - 2020)</v>
      </c>
      <c r="H13" s="34"/>
      <c r="I13" s="34"/>
      <c r="J13" s="34"/>
      <c r="K13" s="34"/>
      <c r="L13" s="34"/>
      <c r="M13" s="34"/>
    </row>
    <row r="14" spans="1:17" customHeight="1" ht="72">
      <c r="A14" s="9" t="s">
        <v>54</v>
      </c>
      <c r="B14" s="7">
        <f>B15+B11-B7</f>
        <v>5</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A5 (schooljaar 2020 - 2021)</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v>23</v>
      </c>
      <c r="E18" s="2"/>
      <c r="G18" s="27">
        <v>1</v>
      </c>
      <c r="H18" s="28" t="s">
        <v>100</v>
      </c>
      <c r="I18" s="27">
        <v>2</v>
      </c>
      <c r="J18" s="29" t="s">
        <v>7</v>
      </c>
      <c r="K18" s="30"/>
      <c r="L18" s="27">
        <v>100</v>
      </c>
      <c r="M18" s="27" t="s">
        <v>11</v>
      </c>
      <c r="N18" s="31"/>
      <c r="O18" s="31" t="s">
        <v>5</v>
      </c>
      <c r="P18" s="32"/>
    </row>
    <row r="19" spans="1:17" customHeight="1" ht="72">
      <c r="D19" s="2">
        <v>24</v>
      </c>
      <c r="E19" s="2"/>
      <c r="G19" s="27">
        <v>2</v>
      </c>
      <c r="H19" s="28" t="s">
        <v>101</v>
      </c>
      <c r="I19" s="27">
        <v>2</v>
      </c>
      <c r="J19" s="29" t="s">
        <v>7</v>
      </c>
      <c r="K19" s="30" t="s">
        <v>60</v>
      </c>
      <c r="L19" s="27">
        <v>100</v>
      </c>
      <c r="M19" s="27" t="s">
        <v>11</v>
      </c>
      <c r="N19" s="31"/>
      <c r="O19" s="31" t="s">
        <v>5</v>
      </c>
      <c r="P19" s="32"/>
    </row>
    <row r="20" spans="1:17" customHeight="1" ht="72">
      <c r="D20" s="2">
        <v>25</v>
      </c>
      <c r="E20" s="2"/>
      <c r="G20" s="27">
        <v>2</v>
      </c>
      <c r="H20" s="28" t="s">
        <v>102</v>
      </c>
      <c r="I20" s="27">
        <v>2</v>
      </c>
      <c r="J20" s="29" t="s">
        <v>19</v>
      </c>
      <c r="K20" s="30"/>
      <c r="L20" s="27"/>
      <c r="M20" s="27" t="s">
        <v>11</v>
      </c>
      <c r="N20" s="31"/>
      <c r="O20" s="31" t="s">
        <v>5</v>
      </c>
      <c r="P20" s="32"/>
    </row>
    <row r="21" spans="1:17" customHeight="1" ht="72">
      <c r="D21" s="2">
        <v>26</v>
      </c>
      <c r="E21" s="2"/>
      <c r="G21" s="27">
        <v>3</v>
      </c>
      <c r="H21" s="28" t="s">
        <v>76</v>
      </c>
      <c r="I21" s="27">
        <v>2</v>
      </c>
      <c r="J21" s="29" t="s">
        <v>7</v>
      </c>
      <c r="K21" s="30" t="s">
        <v>60</v>
      </c>
      <c r="L21" s="27">
        <v>50</v>
      </c>
      <c r="M21" s="27" t="s">
        <v>11</v>
      </c>
      <c r="N21" s="31"/>
      <c r="O21" s="31" t="s">
        <v>5</v>
      </c>
      <c r="P21" s="32"/>
    </row>
    <row r="22" spans="1:17" customHeight="1" ht="72">
      <c r="D22" s="2">
        <v>27</v>
      </c>
      <c r="E22" s="2"/>
      <c r="G22" s="27">
        <v>4</v>
      </c>
      <c r="H22" s="28" t="s">
        <v>103</v>
      </c>
      <c r="I22" s="27">
        <v>2</v>
      </c>
      <c r="J22" s="29" t="s">
        <v>19</v>
      </c>
      <c r="K22" s="30" t="s">
        <v>89</v>
      </c>
      <c r="L22" s="27">
        <v>100</v>
      </c>
      <c r="M22" s="27" t="s">
        <v>8</v>
      </c>
      <c r="N22" s="31">
        <v>5</v>
      </c>
      <c r="O22" s="31" t="s">
        <v>11</v>
      </c>
      <c r="P22" s="32" t="s">
        <v>104</v>
      </c>
    </row>
    <row r="23" spans="1:17" customHeight="1" ht="72">
      <c r="D23" s="2">
        <v>28</v>
      </c>
      <c r="E23" s="2"/>
      <c r="G23" s="27">
        <v>4</v>
      </c>
      <c r="H23" s="28" t="s">
        <v>105</v>
      </c>
      <c r="I23" s="27">
        <v>2</v>
      </c>
      <c r="J23" s="29" t="s">
        <v>10</v>
      </c>
      <c r="K23" s="30" t="s">
        <v>60</v>
      </c>
      <c r="L23" s="27">
        <v>50</v>
      </c>
      <c r="M23" s="27" t="s">
        <v>8</v>
      </c>
      <c r="N23" s="31">
        <v>10</v>
      </c>
      <c r="O23" s="31" t="s">
        <v>11</v>
      </c>
      <c r="P23" s="32" t="s">
        <v>92</v>
      </c>
    </row>
    <row r="25" spans="1:17">
      <c r="C25" s="9" t="s">
        <v>33</v>
      </c>
      <c r="D25" s="2">
        <v>11</v>
      </c>
      <c r="G25" s="34" t="str">
        <f>CONCATENATE("Algemene opmerkingen bij het jaarprogramma van  ",G16)</f>
        <v>Algemene opmerkingen bij het jaarprogramma van  NE leerlaag A5 (schooljaar 2020 - 2021)</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A6 (schooljaar 2021 - 2022)</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v>12</v>
      </c>
      <c r="G37" s="34" t="str">
        <f>CONCATENATE("Algemene opmerkingen bij het jaarprogramma van  ",G28)</f>
        <v>Algemene opmerkingen bij het jaarprogramma van  NE leerlaag A6 (schooljaar 2021 - 2022)</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A6 (cohort 2018 - 2021)</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A4 (schooljaar 2018 - 2019)</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93</v>
      </c>
      <c r="D6" s="2"/>
      <c r="E6" s="2"/>
      <c r="G6" s="27" t="s">
        <v>5</v>
      </c>
      <c r="H6" s="28"/>
      <c r="I6" s="27"/>
      <c r="J6" s="29" t="s">
        <v>5</v>
      </c>
      <c r="K6" s="30"/>
      <c r="L6" s="27"/>
      <c r="M6" s="27" t="s">
        <v>5</v>
      </c>
      <c r="N6" s="31"/>
      <c r="O6" s="31" t="s">
        <v>5</v>
      </c>
      <c r="P6" s="32"/>
    </row>
    <row r="7" spans="1:17" customHeight="1" ht="72">
      <c r="A7" s="9" t="s">
        <v>47</v>
      </c>
      <c r="B7" s="2">
        <v>2018</v>
      </c>
      <c r="D7" s="2"/>
      <c r="E7" s="2"/>
      <c r="G7" s="27" t="s">
        <v>5</v>
      </c>
      <c r="H7" s="28"/>
      <c r="I7" s="27"/>
      <c r="J7" s="29" t="s">
        <v>5</v>
      </c>
      <c r="K7" s="30"/>
      <c r="L7" s="27"/>
      <c r="M7" s="27" t="s">
        <v>5</v>
      </c>
      <c r="N7" s="31"/>
      <c r="O7" s="31" t="s">
        <v>5</v>
      </c>
      <c r="P7" s="32"/>
    </row>
    <row r="8" spans="1:17" customHeight="1" ht="72">
      <c r="A8" s="9" t="s">
        <v>48</v>
      </c>
      <c r="B8" s="2">
        <v>6</v>
      </c>
      <c r="D8" s="2"/>
      <c r="E8" s="2"/>
      <c r="G8" s="27" t="s">
        <v>5</v>
      </c>
      <c r="H8" s="28"/>
      <c r="I8" s="27"/>
      <c r="J8" s="29" t="s">
        <v>5</v>
      </c>
      <c r="K8" s="30"/>
      <c r="L8" s="27"/>
      <c r="M8" s="27" t="s">
        <v>5</v>
      </c>
      <c r="N8" s="31"/>
      <c r="O8" s="31" t="s">
        <v>5</v>
      </c>
      <c r="P8" s="32"/>
    </row>
    <row r="9" spans="1:17" customHeight="1" ht="72">
      <c r="A9" s="9" t="s">
        <v>49</v>
      </c>
      <c r="B9" s="4">
        <f>IF(B6="A",B7+3,IF(B6="H",B7+2,B7+1))</f>
        <v>2021</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v>
      </c>
      <c r="C13" s="9" t="s">
        <v>33</v>
      </c>
      <c r="D13" s="2">
        <v>13</v>
      </c>
      <c r="G13" s="34" t="str">
        <f>CONCATENATE("Algemene opmerkingen bij het jaarprogramma van  ",G4)</f>
        <v>Algemene opmerkingen bij het jaarprogramma van  NE leerlaag A4 (schooljaar 2018 - 2019)</v>
      </c>
      <c r="H13" s="34"/>
      <c r="I13" s="34"/>
      <c r="J13" s="34"/>
      <c r="K13" s="34"/>
      <c r="L13" s="34"/>
      <c r="M13" s="34"/>
    </row>
    <row r="14" spans="1:17" customHeight="1" ht="72">
      <c r="A14" s="9" t="s">
        <v>54</v>
      </c>
      <c r="B14" s="7">
        <f>B15+B11-B7</f>
        <v>6</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A5 (schooljaar 2019 - 2020)</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14</v>
      </c>
      <c r="G25" s="34" t="str">
        <f>CONCATENATE("Algemene opmerkingen bij het jaarprogramma van  ",G16)</f>
        <v>Algemene opmerkingen bij het jaarprogramma van  NE leerlaag A5 (schooljaar 2019 - 2020)</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A6 (schooljaar 2020 - 2021)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v>29</v>
      </c>
      <c r="E30" s="2"/>
      <c r="G30" s="27">
        <v>1</v>
      </c>
      <c r="H30" s="28" t="s">
        <v>84</v>
      </c>
      <c r="I30" s="27"/>
      <c r="J30" s="29" t="s">
        <v>7</v>
      </c>
      <c r="K30" s="30" t="s">
        <v>60</v>
      </c>
      <c r="L30" s="27">
        <v>100</v>
      </c>
      <c r="M30" s="27" t="s">
        <v>8</v>
      </c>
      <c r="N30" s="31">
        <v>10</v>
      </c>
      <c r="O30" s="31" t="s">
        <v>8</v>
      </c>
      <c r="P30" s="32" t="s">
        <v>85</v>
      </c>
    </row>
    <row r="31" spans="1:17" customHeight="1" ht="72">
      <c r="D31" s="2">
        <v>30</v>
      </c>
      <c r="E31" s="2"/>
      <c r="G31" s="27">
        <v>2</v>
      </c>
      <c r="H31" s="28" t="s">
        <v>106</v>
      </c>
      <c r="I31" s="27"/>
      <c r="J31" s="29" t="s">
        <v>19</v>
      </c>
      <c r="K31" s="30" t="s">
        <v>89</v>
      </c>
      <c r="L31" s="27">
        <v>100</v>
      </c>
      <c r="M31" s="27" t="s">
        <v>8</v>
      </c>
      <c r="N31" s="31">
        <v>20</v>
      </c>
      <c r="O31" s="31" t="s">
        <v>11</v>
      </c>
      <c r="P31" s="32" t="s">
        <v>85</v>
      </c>
    </row>
    <row r="32" spans="1:17" customHeight="1" ht="72">
      <c r="D32" s="2">
        <v>31</v>
      </c>
      <c r="E32" s="2"/>
      <c r="G32" s="27">
        <v>2</v>
      </c>
      <c r="H32" s="28" t="s">
        <v>100</v>
      </c>
      <c r="I32" s="27"/>
      <c r="J32" s="29" t="s">
        <v>7</v>
      </c>
      <c r="K32" s="30"/>
      <c r="L32" s="27">
        <v>100</v>
      </c>
      <c r="M32" s="27" t="s">
        <v>8</v>
      </c>
      <c r="N32" s="31">
        <v>20</v>
      </c>
      <c r="O32" s="31" t="s">
        <v>8</v>
      </c>
      <c r="P32" s="32" t="s">
        <v>87</v>
      </c>
    </row>
    <row r="33" spans="1:17" customHeight="1" ht="72">
      <c r="D33" s="2">
        <v>32</v>
      </c>
      <c r="E33" s="2"/>
      <c r="G33" s="27">
        <v>3</v>
      </c>
      <c r="H33" s="28" t="s">
        <v>107</v>
      </c>
      <c r="I33" s="27"/>
      <c r="J33" s="29" t="s">
        <v>10</v>
      </c>
      <c r="K33" s="30" t="s">
        <v>60</v>
      </c>
      <c r="L33" s="27">
        <v>50</v>
      </c>
      <c r="M33" s="27" t="s">
        <v>8</v>
      </c>
      <c r="N33" s="31">
        <v>15</v>
      </c>
      <c r="O33" s="31" t="s">
        <v>11</v>
      </c>
      <c r="P33" s="32" t="s">
        <v>90</v>
      </c>
    </row>
    <row r="34" spans="1:17" customHeight="1" ht="72">
      <c r="D34" s="2">
        <v>33</v>
      </c>
      <c r="E34" s="2"/>
      <c r="G34" s="27">
        <v>3</v>
      </c>
      <c r="H34" s="28" t="s">
        <v>108</v>
      </c>
      <c r="I34" s="27"/>
      <c r="J34" s="29" t="s">
        <v>10</v>
      </c>
      <c r="K34" s="30" t="s">
        <v>60</v>
      </c>
      <c r="L34" s="27">
        <v>50</v>
      </c>
      <c r="M34" s="27" t="s">
        <v>8</v>
      </c>
      <c r="N34" s="31">
        <v>15</v>
      </c>
      <c r="O34" s="31" t="s">
        <v>11</v>
      </c>
      <c r="P34" s="32" t="s">
        <v>92</v>
      </c>
    </row>
    <row r="35" spans="1:17" customHeight="1" ht="72">
      <c r="D35" s="2"/>
      <c r="E35" s="2"/>
      <c r="G35" s="27" t="s">
        <v>5</v>
      </c>
      <c r="H35" s="28"/>
      <c r="I35" s="27"/>
      <c r="J35" s="29" t="s">
        <v>5</v>
      </c>
      <c r="K35" s="30"/>
      <c r="L35" s="27"/>
      <c r="M35" s="27" t="s">
        <v>5</v>
      </c>
      <c r="N35" s="31"/>
      <c r="O35" s="31" t="s">
        <v>5</v>
      </c>
      <c r="P35" s="32"/>
    </row>
    <row r="37" spans="1:17">
      <c r="C37" s="9" t="s">
        <v>33</v>
      </c>
      <c r="D37" s="2">
        <v>15</v>
      </c>
      <c r="G37" s="34" t="str">
        <f>CONCATENATE("Algemene opmerkingen bij het jaarprogramma van  ",G28)</f>
        <v>Algemene opmerkingen bij het jaarprogramma van  NE leerlaag A6 (schooljaar 2020 - 2021)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9"/>
  <sheetViews>
    <sheetView tabSelected="0" workbookViewId="0" zoomScale="235" zoomScaleNormal="235" showGridLines="true" showRowColHeaders="1">
      <selection activeCell="A9" sqref="A9"/>
    </sheetView>
  </sheetViews>
  <sheetFormatPr defaultRowHeight="14.4" outlineLevelRow="0" outlineLevelCol="0"/>
  <sheetData>
    <row r="3" spans="1:1">
      <c r="A3" t="s">
        <v>25</v>
      </c>
    </row>
    <row r="4" spans="1:1">
      <c r="A4" t="s">
        <v>26</v>
      </c>
    </row>
    <row r="5" spans="1:1">
      <c r="A5" t="s">
        <v>27</v>
      </c>
    </row>
    <row r="6" spans="1:1">
      <c r="A6" t="s">
        <v>28</v>
      </c>
    </row>
    <row r="9" spans="1:1">
      <c r="A9" s="33" t="s">
        <v>29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v>0</v>
      </c>
      <c r="G2" s="36" t="str">
        <f>IF(B14&gt;6,"verouderd PTA",CONCATENATE("Dit is het programma van de huidige ",B6,B14," (cohort ",B7," - ",B9,")"))</f>
        <v>verouderd PTA</v>
      </c>
      <c r="H2" s="36"/>
      <c r="I2" s="36"/>
      <c r="J2" s="36"/>
      <c r="K2" s="36"/>
      <c r="L2" s="36"/>
      <c r="M2" s="36"/>
      <c r="O2" s="25"/>
    </row>
    <row r="3" spans="1:17">
      <c r="A3" s="9" t="s">
        <v>31</v>
      </c>
      <c r="B3" s="4">
        <v>0</v>
      </c>
    </row>
    <row r="4" spans="1:17" customHeight="1" ht="30">
      <c r="A4" s="9" t="s">
        <v>32</v>
      </c>
      <c r="B4" s="2"/>
      <c r="C4" s="9" t="s">
        <v>33</v>
      </c>
      <c r="D4" s="2"/>
      <c r="G4" s="17" t="str">
        <f>CONCATENATE(B4," leerlaag ",B6,"4 (schooljaar ",B7," - ",B7+1,")")</f>
        <v> leerlaag 4 (schooljaar  - 1)</v>
      </c>
    </row>
    <row r="5" spans="1:17" customHeight="1" ht="34.5">
      <c r="A5" s="9" t="s">
        <v>34</v>
      </c>
      <c r="B5" s="2"/>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c r="D6" s="2"/>
      <c r="E6" s="2"/>
      <c r="G6" s="27" t="s">
        <v>5</v>
      </c>
      <c r="H6" s="28"/>
      <c r="I6" s="27"/>
      <c r="J6" s="29" t="s">
        <v>5</v>
      </c>
      <c r="K6" s="30"/>
      <c r="L6" s="27"/>
      <c r="M6" s="27" t="s">
        <v>5</v>
      </c>
      <c r="N6" s="31"/>
      <c r="O6" s="31" t="s">
        <v>5</v>
      </c>
      <c r="P6" s="32"/>
    </row>
    <row r="7" spans="1:17" customHeight="1" ht="72">
      <c r="A7" s="9" t="s">
        <v>47</v>
      </c>
      <c r="B7" s="2"/>
      <c r="D7" s="2"/>
      <c r="E7" s="2"/>
      <c r="G7" s="27" t="s">
        <v>5</v>
      </c>
      <c r="H7" s="28"/>
      <c r="I7" s="27"/>
      <c r="J7" s="29" t="s">
        <v>5</v>
      </c>
      <c r="K7" s="30"/>
      <c r="L7" s="27"/>
      <c r="M7" s="27" t="s">
        <v>5</v>
      </c>
      <c r="N7" s="31"/>
      <c r="O7" s="31" t="s">
        <v>5</v>
      </c>
      <c r="P7" s="32"/>
    </row>
    <row r="8" spans="1:17" customHeight="1" ht="72">
      <c r="A8" s="9" t="s">
        <v>48</v>
      </c>
      <c r="B8" s="2"/>
      <c r="D8" s="2"/>
      <c r="E8" s="2"/>
      <c r="G8" s="27" t="s">
        <v>5</v>
      </c>
      <c r="H8" s="28"/>
      <c r="I8" s="27"/>
      <c r="J8" s="29" t="s">
        <v>5</v>
      </c>
      <c r="K8" s="30"/>
      <c r="L8" s="27"/>
      <c r="M8" s="27" t="s">
        <v>5</v>
      </c>
      <c r="N8" s="31"/>
      <c r="O8" s="31" t="s">
        <v>5</v>
      </c>
      <c r="P8" s="32"/>
    </row>
    <row r="9" spans="1:17" customHeight="1" ht="72">
      <c r="A9" s="9" t="s">
        <v>49</v>
      </c>
      <c r="B9" s="4">
        <f>IF(B6="A",B7+3,IF(B6="H",B7+2,B7+1))</f>
        <v>1</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-2020</v>
      </c>
      <c r="C13" s="9" t="s">
        <v>33</v>
      </c>
      <c r="D13" s="2"/>
      <c r="G13" s="34" t="str">
        <f>CONCATENATE("Algemene opmerkingen bij het jaarprogramma van  ",G4)</f>
        <v>Algemene opmerkingen bij het jaarprogramma van   leerlaag 4 (schooljaar  - 1)</v>
      </c>
      <c r="H13" s="34"/>
      <c r="I13" s="34"/>
      <c r="J13" s="34"/>
      <c r="K13" s="34"/>
      <c r="L13" s="34"/>
      <c r="M13" s="34"/>
    </row>
    <row r="14" spans="1:17" customHeight="1" ht="72">
      <c r="A14" s="9" t="s">
        <v>54</v>
      </c>
      <c r="B14" s="7">
        <f>B15+B11-B7</f>
        <v>2024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 leerlaag 5 (schooljaar 1 - 2)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c r="G25" s="34" t="str">
        <f>CONCATENATE("Algemene opmerkingen bij het jaarprogramma van  ",G16)</f>
        <v>Algemene opmerkingen bij het jaarprogramma van   leerlaag 5 (schooljaar 1 - 2)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 leerlaag 6 (schooljaar 2 - 1)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leerlaag 6 (schooljaar 2 - 1)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v>0</v>
      </c>
      <c r="G2" s="36" t="str">
        <f>IF(B14&gt;6,"verouderd PTA",CONCATENATE("Dit is het programma van de huidige ",B6,B14," (cohort ",B7," - ",B9,")"))</f>
        <v>verouderd PTA</v>
      </c>
      <c r="H2" s="36"/>
      <c r="I2" s="36"/>
      <c r="J2" s="36"/>
      <c r="K2" s="36"/>
      <c r="L2" s="36"/>
      <c r="M2" s="36"/>
      <c r="O2" s="25"/>
    </row>
    <row r="3" spans="1:17">
      <c r="A3" s="9" t="s">
        <v>31</v>
      </c>
      <c r="B3" s="4">
        <v>0</v>
      </c>
    </row>
    <row r="4" spans="1:17" customHeight="1" ht="30">
      <c r="A4" s="9" t="s">
        <v>32</v>
      </c>
      <c r="B4" s="2"/>
      <c r="C4" s="9" t="s">
        <v>33</v>
      </c>
      <c r="D4" s="2"/>
      <c r="G4" s="17" t="str">
        <f>CONCATENATE(B4," leerlaag ",B6,"4 (schooljaar ",B7," - ",B7+1,")")</f>
        <v> leerlaag 4 (schooljaar  - 1)</v>
      </c>
    </row>
    <row r="5" spans="1:17" customHeight="1" ht="34.5">
      <c r="A5" s="9" t="s">
        <v>34</v>
      </c>
      <c r="B5" s="2"/>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c r="D6" s="2"/>
      <c r="E6" s="2"/>
      <c r="G6" s="27" t="s">
        <v>5</v>
      </c>
      <c r="H6" s="28"/>
      <c r="I6" s="27"/>
      <c r="J6" s="29" t="s">
        <v>5</v>
      </c>
      <c r="K6" s="30"/>
      <c r="L6" s="27"/>
      <c r="M6" s="27" t="s">
        <v>5</v>
      </c>
      <c r="N6" s="31"/>
      <c r="O6" s="31" t="s">
        <v>5</v>
      </c>
      <c r="P6" s="32"/>
    </row>
    <row r="7" spans="1:17" customHeight="1" ht="72">
      <c r="A7" s="9" t="s">
        <v>47</v>
      </c>
      <c r="B7" s="2"/>
      <c r="D7" s="2"/>
      <c r="E7" s="2"/>
      <c r="G7" s="27" t="s">
        <v>5</v>
      </c>
      <c r="H7" s="28"/>
      <c r="I7" s="27"/>
      <c r="J7" s="29" t="s">
        <v>5</v>
      </c>
      <c r="K7" s="30"/>
      <c r="L7" s="27"/>
      <c r="M7" s="27" t="s">
        <v>5</v>
      </c>
      <c r="N7" s="31"/>
      <c r="O7" s="31" t="s">
        <v>5</v>
      </c>
      <c r="P7" s="32"/>
    </row>
    <row r="8" spans="1:17" customHeight="1" ht="72">
      <c r="A8" s="9" t="s">
        <v>48</v>
      </c>
      <c r="B8" s="2"/>
      <c r="D8" s="2"/>
      <c r="E8" s="2"/>
      <c r="G8" s="27" t="s">
        <v>5</v>
      </c>
      <c r="H8" s="28"/>
      <c r="I8" s="27"/>
      <c r="J8" s="29" t="s">
        <v>5</v>
      </c>
      <c r="K8" s="30"/>
      <c r="L8" s="27"/>
      <c r="M8" s="27" t="s">
        <v>5</v>
      </c>
      <c r="N8" s="31"/>
      <c r="O8" s="31" t="s">
        <v>5</v>
      </c>
      <c r="P8" s="32"/>
    </row>
    <row r="9" spans="1:17" customHeight="1" ht="72">
      <c r="A9" s="9" t="s">
        <v>49</v>
      </c>
      <c r="B9" s="4">
        <f>IF(B6="A",B7+3,IF(B6="H",B7+2,B7+1))</f>
        <v>1</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-2020</v>
      </c>
      <c r="C13" s="9" t="s">
        <v>33</v>
      </c>
      <c r="D13" s="2"/>
      <c r="G13" s="34" t="str">
        <f>CONCATENATE("Algemene opmerkingen bij het jaarprogramma van  ",G4)</f>
        <v>Algemene opmerkingen bij het jaarprogramma van   leerlaag 4 (schooljaar  - 1)</v>
      </c>
      <c r="H13" s="34"/>
      <c r="I13" s="34"/>
      <c r="J13" s="34"/>
      <c r="K13" s="34"/>
      <c r="L13" s="34"/>
      <c r="M13" s="34"/>
    </row>
    <row r="14" spans="1:17" customHeight="1" ht="72">
      <c r="A14" s="9" t="s">
        <v>54</v>
      </c>
      <c r="B14" s="7">
        <f>B15+B11-B7</f>
        <v>2024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 leerlaag 5 (schooljaar 1 - 2)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c r="G25" s="34" t="str">
        <f>CONCATENATE("Algemene opmerkingen bij het jaarprogramma van  ",G16)</f>
        <v>Algemene opmerkingen bij het jaarprogramma van   leerlaag 5 (schooljaar 1 - 2)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 leerlaag 6 (schooljaar 2 - 1)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leerlaag 6 (schooljaar 2 - 1)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v>0</v>
      </c>
      <c r="G2" s="36" t="str">
        <f>IF(B14&gt;6,"verouderd PTA",CONCATENATE("Dit is het programma van de huidige ",B6,B14," (cohort ",B7," - ",B9,")"))</f>
        <v>verouderd PTA</v>
      </c>
      <c r="H2" s="36"/>
      <c r="I2" s="36"/>
      <c r="J2" s="36"/>
      <c r="K2" s="36"/>
      <c r="L2" s="36"/>
      <c r="M2" s="36"/>
      <c r="O2" s="25"/>
    </row>
    <row r="3" spans="1:17">
      <c r="A3" s="9" t="s">
        <v>31</v>
      </c>
      <c r="B3" s="4">
        <v>0</v>
      </c>
    </row>
    <row r="4" spans="1:17" customHeight="1" ht="30">
      <c r="A4" s="9" t="s">
        <v>32</v>
      </c>
      <c r="B4" s="2"/>
      <c r="C4" s="9" t="s">
        <v>33</v>
      </c>
      <c r="D4" s="2"/>
      <c r="G4" s="17" t="str">
        <f>CONCATENATE(B4," leerlaag ",B6,"4 (schooljaar ",B7," - ",B7+1,")")</f>
        <v> leerlaag 4 (schooljaar  - 1)</v>
      </c>
    </row>
    <row r="5" spans="1:17" customHeight="1" ht="34.5">
      <c r="A5" s="9" t="s">
        <v>34</v>
      </c>
      <c r="B5" s="2"/>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c r="D6" s="2"/>
      <c r="E6" s="2"/>
      <c r="G6" s="27" t="s">
        <v>5</v>
      </c>
      <c r="H6" s="28"/>
      <c r="I6" s="27"/>
      <c r="J6" s="29" t="s">
        <v>5</v>
      </c>
      <c r="K6" s="30"/>
      <c r="L6" s="27"/>
      <c r="M6" s="27" t="s">
        <v>5</v>
      </c>
      <c r="N6" s="31"/>
      <c r="O6" s="31" t="s">
        <v>5</v>
      </c>
      <c r="P6" s="32"/>
    </row>
    <row r="7" spans="1:17" customHeight="1" ht="72">
      <c r="A7" s="9" t="s">
        <v>47</v>
      </c>
      <c r="B7" s="2"/>
      <c r="D7" s="2"/>
      <c r="E7" s="2"/>
      <c r="G7" s="27" t="s">
        <v>5</v>
      </c>
      <c r="H7" s="28"/>
      <c r="I7" s="27"/>
      <c r="J7" s="29" t="s">
        <v>5</v>
      </c>
      <c r="K7" s="30"/>
      <c r="L7" s="27"/>
      <c r="M7" s="27" t="s">
        <v>5</v>
      </c>
      <c r="N7" s="31"/>
      <c r="O7" s="31" t="s">
        <v>5</v>
      </c>
      <c r="P7" s="32"/>
    </row>
    <row r="8" spans="1:17" customHeight="1" ht="72">
      <c r="A8" s="9" t="s">
        <v>48</v>
      </c>
      <c r="B8" s="2"/>
      <c r="D8" s="2"/>
      <c r="E8" s="2"/>
      <c r="G8" s="27" t="s">
        <v>5</v>
      </c>
      <c r="H8" s="28"/>
      <c r="I8" s="27"/>
      <c r="J8" s="29" t="s">
        <v>5</v>
      </c>
      <c r="K8" s="30"/>
      <c r="L8" s="27"/>
      <c r="M8" s="27" t="s">
        <v>5</v>
      </c>
      <c r="N8" s="31"/>
      <c r="O8" s="31" t="s">
        <v>5</v>
      </c>
      <c r="P8" s="32"/>
    </row>
    <row r="9" spans="1:17" customHeight="1" ht="72">
      <c r="A9" s="9" t="s">
        <v>49</v>
      </c>
      <c r="B9" s="4">
        <f>IF(B6="A",B7+3,IF(B6="H",B7+2,B7+1))</f>
        <v>1</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-2020</v>
      </c>
      <c r="C13" s="9" t="s">
        <v>33</v>
      </c>
      <c r="D13" s="2"/>
      <c r="G13" s="34" t="str">
        <f>CONCATENATE("Algemene opmerkingen bij het jaarprogramma van  ",G4)</f>
        <v>Algemene opmerkingen bij het jaarprogramma van   leerlaag 4 (schooljaar  - 1)</v>
      </c>
      <c r="H13" s="34"/>
      <c r="I13" s="34"/>
      <c r="J13" s="34"/>
      <c r="K13" s="34"/>
      <c r="L13" s="34"/>
      <c r="M13" s="34"/>
    </row>
    <row r="14" spans="1:17" customHeight="1" ht="72">
      <c r="A14" s="9" t="s">
        <v>54</v>
      </c>
      <c r="B14" s="7">
        <f>B15+B11-B7</f>
        <v>2024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 leerlaag 5 (schooljaar 1 - 2)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c r="G25" s="34" t="str">
        <f>CONCATENATE("Algemene opmerkingen bij het jaarprogramma van  ",G16)</f>
        <v>Algemene opmerkingen bij het jaarprogramma van   leerlaag 5 (schooljaar 1 - 2)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 leerlaag 6 (schooljaar 2 - 1)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leerlaag 6 (schooljaar 2 - 1)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M4 (cohort 2019 - 2020)</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M4 (schooljaar 2019 - 2020)</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58</v>
      </c>
      <c r="D6" s="2"/>
      <c r="E6" s="2"/>
      <c r="G6" s="27" t="s">
        <v>5</v>
      </c>
      <c r="H6" s="28"/>
      <c r="I6" s="27"/>
      <c r="J6" s="29" t="s">
        <v>5</v>
      </c>
      <c r="K6" s="30"/>
      <c r="L6" s="27"/>
      <c r="M6" s="27" t="s">
        <v>5</v>
      </c>
      <c r="N6" s="31"/>
      <c r="O6" s="31" t="s">
        <v>5</v>
      </c>
      <c r="P6" s="32"/>
    </row>
    <row r="7" spans="1:17" customHeight="1" ht="72">
      <c r="A7" s="9" t="s">
        <v>47</v>
      </c>
      <c r="B7" s="2">
        <v>2019</v>
      </c>
      <c r="D7" s="2"/>
      <c r="E7" s="2"/>
      <c r="G7" s="27" t="s">
        <v>5</v>
      </c>
      <c r="H7" s="28"/>
      <c r="I7" s="27"/>
      <c r="J7" s="29" t="s">
        <v>5</v>
      </c>
      <c r="K7" s="30"/>
      <c r="L7" s="27"/>
      <c r="M7" s="27" t="s">
        <v>5</v>
      </c>
      <c r="N7" s="31"/>
      <c r="O7" s="31" t="s">
        <v>5</v>
      </c>
      <c r="P7" s="32"/>
    </row>
    <row r="8" spans="1:17" customHeight="1" ht="72">
      <c r="A8" s="9" t="s">
        <v>48</v>
      </c>
      <c r="B8" s="2">
        <v>1</v>
      </c>
      <c r="D8" s="2"/>
      <c r="E8" s="2"/>
      <c r="G8" s="27" t="s">
        <v>5</v>
      </c>
      <c r="H8" s="28"/>
      <c r="I8" s="27"/>
      <c r="J8" s="29" t="s">
        <v>5</v>
      </c>
      <c r="K8" s="30"/>
      <c r="L8" s="27"/>
      <c r="M8" s="27" t="s">
        <v>5</v>
      </c>
      <c r="N8" s="31"/>
      <c r="O8" s="31" t="s">
        <v>5</v>
      </c>
      <c r="P8" s="32"/>
    </row>
    <row r="9" spans="1:17" customHeight="1" ht="72">
      <c r="A9" s="9" t="s">
        <v>49</v>
      </c>
      <c r="B9" s="4">
        <f>IF(B6="A",B7+3,IF(B6="H",B7+2,B7+1))</f>
        <v>2020</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-1</v>
      </c>
      <c r="C13" s="9" t="s">
        <v>33</v>
      </c>
      <c r="D13" s="2">
        <v>1</v>
      </c>
      <c r="G13" s="34" t="str">
        <f>CONCATENATE("Algemene opmerkingen bij het jaarprogramma van  ",G4)</f>
        <v>Algemene opmerkingen bij het jaarprogramma van  NE leerlaag M4 (schooljaar 2019 - 2020)</v>
      </c>
      <c r="H13" s="34"/>
      <c r="I13" s="34"/>
      <c r="J13" s="34"/>
      <c r="K13" s="34"/>
      <c r="L13" s="34"/>
      <c r="M13" s="34"/>
    </row>
    <row r="14" spans="1:17" customHeight="1" ht="72">
      <c r="A14" s="9" t="s">
        <v>54</v>
      </c>
      <c r="B14" s="7">
        <f>B15+B11-B7</f>
        <v>4</v>
      </c>
      <c r="G14" s="35"/>
      <c r="H14" s="35"/>
      <c r="I14" s="35"/>
      <c r="J14" s="35"/>
      <c r="K14" s="35"/>
      <c r="L14" s="35"/>
      <c r="M14" s="35"/>
    </row>
    <row r="15" spans="1:17">
      <c r="A15" s="9" t="s">
        <v>55</v>
      </c>
      <c r="B15" s="7">
        <f>IF(B6="M",3,4)</f>
        <v>3</v>
      </c>
    </row>
    <row r="16" spans="1:17" customHeight="1" ht="30.75">
      <c r="C16" s="9" t="s">
        <v>33</v>
      </c>
      <c r="D16" s="2"/>
      <c r="G16" s="17" t="str">
        <f>CONCATENATE(B4," leerlaag ",B6,"5 (schooljaar ",B7+1," - ",B7+2,")")</f>
        <v>NE leerlaag M5 (schooljaar 2020 - 2021)</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v>1</v>
      </c>
      <c r="E18" s="2"/>
      <c r="G18" s="27">
        <v>1</v>
      </c>
      <c r="H18" s="28" t="s">
        <v>59</v>
      </c>
      <c r="I18" s="27"/>
      <c r="J18" s="29" t="s">
        <v>7</v>
      </c>
      <c r="K18" s="30" t="s">
        <v>60</v>
      </c>
      <c r="L18" s="27">
        <v>50</v>
      </c>
      <c r="M18" s="27" t="s">
        <v>8</v>
      </c>
      <c r="N18" s="31">
        <v>1</v>
      </c>
      <c r="O18" s="31" t="s">
        <v>8</v>
      </c>
      <c r="P18" s="32" t="s">
        <v>61</v>
      </c>
    </row>
    <row r="19" spans="1:17" customHeight="1" ht="72">
      <c r="D19" s="2">
        <v>2</v>
      </c>
      <c r="E19" s="2"/>
      <c r="G19" s="27">
        <v>1</v>
      </c>
      <c r="H19" s="28" t="s">
        <v>62</v>
      </c>
      <c r="I19" s="27"/>
      <c r="J19" s="29" t="s">
        <v>7</v>
      </c>
      <c r="K19" s="30"/>
      <c r="L19" s="27">
        <v>100</v>
      </c>
      <c r="M19" s="27" t="s">
        <v>8</v>
      </c>
      <c r="N19" s="31">
        <v>2</v>
      </c>
      <c r="O19" s="31" t="s">
        <v>8</v>
      </c>
      <c r="P19" s="32" t="s">
        <v>63</v>
      </c>
    </row>
    <row r="20" spans="1:17" customHeight="1" ht="72">
      <c r="D20" s="2">
        <v>3</v>
      </c>
      <c r="E20" s="2"/>
      <c r="G20" s="27">
        <v>2</v>
      </c>
      <c r="H20" s="28" t="s">
        <v>64</v>
      </c>
      <c r="I20" s="27"/>
      <c r="J20" s="29" t="s">
        <v>14</v>
      </c>
      <c r="K20" s="30"/>
      <c r="L20" s="27">
        <v>100</v>
      </c>
      <c r="M20" s="27" t="s">
        <v>8</v>
      </c>
      <c r="N20" s="31">
        <v>2</v>
      </c>
      <c r="O20" s="31" t="s">
        <v>11</v>
      </c>
      <c r="P20" s="32" t="s">
        <v>65</v>
      </c>
    </row>
    <row r="21" spans="1:17" customHeight="1" ht="72">
      <c r="D21" s="2">
        <v>4</v>
      </c>
      <c r="E21" s="2"/>
      <c r="G21" s="27">
        <v>2</v>
      </c>
      <c r="H21" s="28" t="s">
        <v>66</v>
      </c>
      <c r="I21" s="27"/>
      <c r="J21" s="29" t="s">
        <v>7</v>
      </c>
      <c r="K21" s="30"/>
      <c r="L21" s="27">
        <v>50</v>
      </c>
      <c r="M21" s="27" t="s">
        <v>8</v>
      </c>
      <c r="N21" s="31">
        <v>2</v>
      </c>
      <c r="O21" s="31" t="s">
        <v>8</v>
      </c>
      <c r="P21" s="32" t="s">
        <v>67</v>
      </c>
    </row>
    <row r="22" spans="1:17" customHeight="1" ht="72">
      <c r="D22" s="2">
        <v>5</v>
      </c>
      <c r="E22" s="2"/>
      <c r="G22" s="27">
        <v>3</v>
      </c>
      <c r="H22" s="28" t="s">
        <v>68</v>
      </c>
      <c r="I22" s="27"/>
      <c r="J22" s="29" t="s">
        <v>10</v>
      </c>
      <c r="K22" s="30"/>
      <c r="L22" s="27">
        <v>15</v>
      </c>
      <c r="M22" s="27" t="s">
        <v>8</v>
      </c>
      <c r="N22" s="31">
        <v>1</v>
      </c>
      <c r="O22" s="31" t="s">
        <v>11</v>
      </c>
      <c r="P22" s="32" t="s">
        <v>69</v>
      </c>
    </row>
    <row r="23" spans="1:17" customHeight="1" ht="72">
      <c r="D23" s="2">
        <v>6</v>
      </c>
      <c r="E23" s="2"/>
      <c r="G23" s="27">
        <v>3</v>
      </c>
      <c r="H23" s="28" t="s">
        <v>70</v>
      </c>
      <c r="I23" s="27"/>
      <c r="J23" s="29" t="s">
        <v>17</v>
      </c>
      <c r="K23" s="30"/>
      <c r="L23" s="27"/>
      <c r="M23" s="27" t="s">
        <v>11</v>
      </c>
      <c r="N23" s="31"/>
      <c r="O23" s="31">
        <v>0</v>
      </c>
      <c r="P23" s="32" t="s">
        <v>71</v>
      </c>
    </row>
    <row r="25" spans="1:17">
      <c r="C25" s="9" t="s">
        <v>33</v>
      </c>
      <c r="D25" s="2">
        <v>2</v>
      </c>
      <c r="G25" s="34" t="str">
        <f>CONCATENATE("Algemene opmerkingen bij het jaarprogramma van  ",G16)</f>
        <v>Algemene opmerkingen bij het jaarprogramma van  NE leerlaag M5 (schooljaar 2020 - 2021)</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M6 (schooljaar 2021 - 2020)</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NE leerlaag M6 (schooljaar 2021 - 2020)</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v>0</v>
      </c>
      <c r="G2" s="36" t="str">
        <f>IF(B14&gt;6,"verouderd PTA",CONCATENATE("Dit is het programma van de huidige ",B6,B14," (cohort ",B7," - ",B9,")"))</f>
        <v>verouderd PTA</v>
      </c>
      <c r="H2" s="36"/>
      <c r="I2" s="36"/>
      <c r="J2" s="36"/>
      <c r="K2" s="36"/>
      <c r="L2" s="36"/>
      <c r="M2" s="36"/>
      <c r="O2" s="25"/>
    </row>
    <row r="3" spans="1:17">
      <c r="A3" s="9" t="s">
        <v>31</v>
      </c>
      <c r="B3" s="4">
        <v>0</v>
      </c>
    </row>
    <row r="4" spans="1:17" customHeight="1" ht="30">
      <c r="A4" s="9" t="s">
        <v>32</v>
      </c>
      <c r="B4" s="2"/>
      <c r="C4" s="9" t="s">
        <v>33</v>
      </c>
      <c r="D4" s="2"/>
      <c r="G4" s="17" t="str">
        <f>CONCATENATE(B4," leerlaag ",B6,"4 (schooljaar ",B7," - ",B7+1,")")</f>
        <v> leerlaag 4 (schooljaar  - 1)</v>
      </c>
    </row>
    <row r="5" spans="1:17" customHeight="1" ht="34.5">
      <c r="A5" s="9" t="s">
        <v>34</v>
      </c>
      <c r="B5" s="2"/>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c r="D6" s="2"/>
      <c r="E6" s="2"/>
      <c r="G6" s="27" t="s">
        <v>5</v>
      </c>
      <c r="H6" s="28"/>
      <c r="I6" s="27"/>
      <c r="J6" s="29" t="s">
        <v>5</v>
      </c>
      <c r="K6" s="30"/>
      <c r="L6" s="27"/>
      <c r="M6" s="27" t="s">
        <v>5</v>
      </c>
      <c r="N6" s="31"/>
      <c r="O6" s="31" t="s">
        <v>5</v>
      </c>
      <c r="P6" s="32"/>
    </row>
    <row r="7" spans="1:17" customHeight="1" ht="72">
      <c r="A7" s="9" t="s">
        <v>47</v>
      </c>
      <c r="B7" s="2"/>
      <c r="D7" s="2"/>
      <c r="E7" s="2"/>
      <c r="G7" s="27" t="s">
        <v>5</v>
      </c>
      <c r="H7" s="28"/>
      <c r="I7" s="27"/>
      <c r="J7" s="29" t="s">
        <v>5</v>
      </c>
      <c r="K7" s="30"/>
      <c r="L7" s="27"/>
      <c r="M7" s="27" t="s">
        <v>5</v>
      </c>
      <c r="N7" s="31"/>
      <c r="O7" s="31" t="s">
        <v>5</v>
      </c>
      <c r="P7" s="32"/>
    </row>
    <row r="8" spans="1:17" customHeight="1" ht="72">
      <c r="A8" s="9" t="s">
        <v>48</v>
      </c>
      <c r="B8" s="2"/>
      <c r="D8" s="2"/>
      <c r="E8" s="2"/>
      <c r="G8" s="27" t="s">
        <v>5</v>
      </c>
      <c r="H8" s="28"/>
      <c r="I8" s="27"/>
      <c r="J8" s="29" t="s">
        <v>5</v>
      </c>
      <c r="K8" s="30"/>
      <c r="L8" s="27"/>
      <c r="M8" s="27" t="s">
        <v>5</v>
      </c>
      <c r="N8" s="31"/>
      <c r="O8" s="31" t="s">
        <v>5</v>
      </c>
      <c r="P8" s="32"/>
    </row>
    <row r="9" spans="1:17" customHeight="1" ht="72">
      <c r="A9" s="9" t="s">
        <v>49</v>
      </c>
      <c r="B9" s="4">
        <f>IF(B6="A",B7+3,IF(B6="H",B7+2,B7+1))</f>
        <v>1</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-2020</v>
      </c>
      <c r="C13" s="9" t="s">
        <v>33</v>
      </c>
      <c r="D13" s="2"/>
      <c r="G13" s="34" t="str">
        <f>CONCATENATE("Algemene opmerkingen bij het jaarprogramma van  ",G4)</f>
        <v>Algemene opmerkingen bij het jaarprogramma van   leerlaag 4 (schooljaar  - 1)</v>
      </c>
      <c r="H13" s="34"/>
      <c r="I13" s="34"/>
      <c r="J13" s="34"/>
      <c r="K13" s="34"/>
      <c r="L13" s="34"/>
      <c r="M13" s="34"/>
    </row>
    <row r="14" spans="1:17" customHeight="1" ht="72">
      <c r="A14" s="9" t="s">
        <v>54</v>
      </c>
      <c r="B14" s="7">
        <f>B15+B11-B7</f>
        <v>2024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 leerlaag 5 (schooljaar 1 - 2)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c r="G25" s="34" t="str">
        <f>CONCATENATE("Algemene opmerkingen bij het jaarprogramma van  ",G16)</f>
        <v>Algemene opmerkingen bij het jaarprogramma van   leerlaag 5 (schooljaar 1 - 2)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 leerlaag 6 (schooljaar 2 - 1)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leerlaag 6 (schooljaar 2 - 1)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H4 (cohort 2020 - 2022)</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H4 (schooljaar 2020 - 2021)</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72</v>
      </c>
      <c r="D6" s="2">
        <v>7</v>
      </c>
      <c r="E6" s="2"/>
      <c r="G6" s="27">
        <v>1</v>
      </c>
      <c r="H6" s="28" t="s">
        <v>73</v>
      </c>
      <c r="I6" s="27">
        <v>2</v>
      </c>
      <c r="J6" s="29" t="s">
        <v>19</v>
      </c>
      <c r="K6" s="30" t="s">
        <v>74</v>
      </c>
      <c r="L6" s="27">
        <v>100</v>
      </c>
      <c r="M6" s="27" t="s">
        <v>8</v>
      </c>
      <c r="N6" s="31">
        <v>5</v>
      </c>
      <c r="O6" s="31" t="s">
        <v>11</v>
      </c>
      <c r="P6" s="32" t="s">
        <v>75</v>
      </c>
    </row>
    <row r="7" spans="1:17" customHeight="1" ht="72">
      <c r="A7" s="9" t="s">
        <v>47</v>
      </c>
      <c r="B7" s="2">
        <v>2020</v>
      </c>
      <c r="D7" s="2">
        <v>8</v>
      </c>
      <c r="E7" s="2"/>
      <c r="G7" s="27">
        <v>2</v>
      </c>
      <c r="H7" s="28" t="s">
        <v>76</v>
      </c>
      <c r="I7" s="27">
        <v>2</v>
      </c>
      <c r="J7" s="29" t="s">
        <v>19</v>
      </c>
      <c r="K7" s="30"/>
      <c r="L7" s="27"/>
      <c r="M7" s="27" t="s">
        <v>11</v>
      </c>
      <c r="N7" s="31"/>
      <c r="O7" s="31" t="s">
        <v>5</v>
      </c>
      <c r="P7" s="32"/>
    </row>
    <row r="8" spans="1:17" customHeight="1" ht="72">
      <c r="A8" s="9" t="s">
        <v>48</v>
      </c>
      <c r="B8" s="2">
        <v>2</v>
      </c>
      <c r="D8" s="2">
        <v>9</v>
      </c>
      <c r="E8" s="2"/>
      <c r="G8" s="27">
        <v>3</v>
      </c>
      <c r="H8" s="28" t="s">
        <v>77</v>
      </c>
      <c r="I8" s="27">
        <v>2</v>
      </c>
      <c r="J8" s="29" t="s">
        <v>10</v>
      </c>
      <c r="K8" s="30"/>
      <c r="L8" s="27">
        <v>15</v>
      </c>
      <c r="M8" s="27" t="s">
        <v>8</v>
      </c>
      <c r="N8" s="31">
        <v>15</v>
      </c>
      <c r="O8" s="31" t="s">
        <v>11</v>
      </c>
      <c r="P8" s="32" t="s">
        <v>78</v>
      </c>
    </row>
    <row r="9" spans="1:17" customHeight="1" ht="72">
      <c r="A9" s="9" t="s">
        <v>49</v>
      </c>
      <c r="B9" s="4">
        <f>IF(B6="A",B7+3,IF(B6="H",B7+2,B7+1))</f>
        <v>2022</v>
      </c>
      <c r="D9" s="2">
        <v>10</v>
      </c>
      <c r="E9" s="2"/>
      <c r="G9" s="27">
        <v>3</v>
      </c>
      <c r="H9" s="28" t="s">
        <v>79</v>
      </c>
      <c r="I9" s="27">
        <v>2</v>
      </c>
      <c r="J9" s="29" t="s">
        <v>7</v>
      </c>
      <c r="K9" s="30"/>
      <c r="L9" s="27">
        <v>50</v>
      </c>
      <c r="M9" s="27" t="s">
        <v>11</v>
      </c>
      <c r="N9" s="31"/>
      <c r="O9" s="31" t="s">
        <v>5</v>
      </c>
      <c r="P9" s="32"/>
    </row>
    <row r="10" spans="1:17" customHeight="1" ht="72">
      <c r="A10" s="9" t="s">
        <v>50</v>
      </c>
      <c r="B10" s="6">
        <f>NOW()</f>
        <v>44340.451041667</v>
      </c>
      <c r="D10" s="2">
        <v>11</v>
      </c>
      <c r="E10" s="2"/>
      <c r="G10" s="27">
        <v>4</v>
      </c>
      <c r="H10" s="28" t="s">
        <v>80</v>
      </c>
      <c r="I10" s="27">
        <v>2</v>
      </c>
      <c r="J10" s="29" t="s">
        <v>10</v>
      </c>
      <c r="K10" s="30"/>
      <c r="L10" s="27">
        <v>50</v>
      </c>
      <c r="M10" s="27" t="s">
        <v>11</v>
      </c>
      <c r="N10" s="31"/>
      <c r="O10" s="31" t="s">
        <v>5</v>
      </c>
      <c r="P10" s="32"/>
    </row>
    <row r="11" spans="1:17" customHeight="1" ht="72">
      <c r="A11" s="9" t="s">
        <v>51</v>
      </c>
      <c r="B11" s="4">
        <f>IF(MONTH(NOW())&gt;7,YEAR(NOW()),YEAR(NOW())-1)</f>
        <v>2020</v>
      </c>
      <c r="D11" s="2">
        <v>12</v>
      </c>
      <c r="E11" s="2"/>
      <c r="G11" s="27">
        <v>4</v>
      </c>
      <c r="H11" s="28" t="s">
        <v>81</v>
      </c>
      <c r="I11" s="27">
        <v>2</v>
      </c>
      <c r="J11" s="29" t="s">
        <v>19</v>
      </c>
      <c r="K11" s="30" t="s">
        <v>82</v>
      </c>
      <c r="L11" s="27">
        <v>100</v>
      </c>
      <c r="M11" s="27" t="s">
        <v>8</v>
      </c>
      <c r="N11" s="31">
        <v>10</v>
      </c>
      <c r="O11" s="31" t="s">
        <v>11</v>
      </c>
      <c r="P11" s="32" t="s">
        <v>83</v>
      </c>
    </row>
    <row r="12" spans="1:17">
      <c r="A12" s="9" t="s">
        <v>52</v>
      </c>
      <c r="B12" s="4" t="str">
        <f>CONCATENATE(B11," - ",B11+1)</f>
        <v>2020 - 2021</v>
      </c>
    </row>
    <row r="13" spans="1:17">
      <c r="A13" s="9" t="s">
        <v>53</v>
      </c>
      <c r="B13" s="4">
        <f>B7-B11</f>
        <v>0</v>
      </c>
      <c r="C13" s="9" t="s">
        <v>33</v>
      </c>
      <c r="D13" s="2">
        <v>3</v>
      </c>
      <c r="G13" s="34" t="str">
        <f>CONCATENATE("Algemene opmerkingen bij het jaarprogramma van  ",G4)</f>
        <v>Algemene opmerkingen bij het jaarprogramma van  NE leerlaag H4 (schooljaar 2020 - 2021)</v>
      </c>
      <c r="H13" s="34"/>
      <c r="I13" s="34"/>
      <c r="J13" s="34"/>
      <c r="K13" s="34"/>
      <c r="L13" s="34"/>
      <c r="M13" s="34"/>
    </row>
    <row r="14" spans="1:17" customHeight="1" ht="72">
      <c r="A14" s="9" t="s">
        <v>54</v>
      </c>
      <c r="B14" s="7">
        <f>B15+B11-B7</f>
        <v>4</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H5 (schooljaar 2021 - 2022)</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4</v>
      </c>
      <c r="G25" s="34" t="str">
        <f>CONCATENATE("Algemene opmerkingen bij het jaarprogramma van  ",G16)</f>
        <v>Algemene opmerkingen bij het jaarprogramma van  NE leerlaag H5 (schooljaar 2021 - 2022)</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H6 (schooljaar 2022 - 2022)</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NE leerlaag H6 (schooljaar 2022 - 2022)</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30</v>
      </c>
      <c r="B2" s="2" t="s">
        <v>56</v>
      </c>
      <c r="G2" s="36" t="str">
        <f>IF(B14&gt;6,"verouderd PTA",CONCATENATE("Dit is het programma van de huidige ",B6,B14," (cohort ",B7," - ",B9,")"))</f>
        <v>Dit is het programma van de huidige H5 (cohort 2019 - 2021)</v>
      </c>
      <c r="H2" s="36"/>
      <c r="I2" s="36"/>
      <c r="J2" s="36"/>
      <c r="K2" s="36"/>
      <c r="L2" s="36"/>
      <c r="M2" s="36"/>
      <c r="O2" s="25"/>
    </row>
    <row r="3" spans="1:17">
      <c r="A3" s="9" t="s">
        <v>31</v>
      </c>
      <c r="B3" s="4">
        <v>0</v>
      </c>
    </row>
    <row r="4" spans="1:17" customHeight="1" ht="30">
      <c r="A4" s="9" t="s">
        <v>32</v>
      </c>
      <c r="B4" s="2" t="s">
        <v>57</v>
      </c>
      <c r="C4" s="9" t="s">
        <v>33</v>
      </c>
      <c r="D4" s="2"/>
      <c r="G4" s="17" t="str">
        <f>CONCATENATE(B4," leerlaag ",B6,"4 (schooljaar ",B7," - ",B7+1,")")</f>
        <v>NE leerlaag H4 (schooljaar 2019 - 2020)</v>
      </c>
    </row>
    <row r="5" spans="1:17" customHeight="1" ht="34.5">
      <c r="A5" s="9" t="s">
        <v>34</v>
      </c>
      <c r="B5" s="2">
        <v>1</v>
      </c>
      <c r="D5" s="7" t="s">
        <v>35</v>
      </c>
      <c r="E5" s="21" t="s">
        <v>36</v>
      </c>
      <c r="G5" s="19" t="s">
        <v>1</v>
      </c>
      <c r="H5" s="20" t="s">
        <v>37</v>
      </c>
      <c r="I5" s="19" t="s">
        <v>38</v>
      </c>
      <c r="J5" s="19" t="s">
        <v>39</v>
      </c>
      <c r="K5" s="20" t="s">
        <v>40</v>
      </c>
      <c r="L5" s="19" t="s">
        <v>41</v>
      </c>
      <c r="M5" s="19" t="s">
        <v>42</v>
      </c>
      <c r="N5" s="19" t="s">
        <v>43</v>
      </c>
      <c r="O5" s="19" t="s">
        <v>44</v>
      </c>
      <c r="P5" s="20" t="s">
        <v>45</v>
      </c>
    </row>
    <row r="6" spans="1:17" customHeight="1" ht="72">
      <c r="A6" s="9" t="s">
        <v>46</v>
      </c>
      <c r="B6" s="2" t="s">
        <v>72</v>
      </c>
      <c r="D6" s="2"/>
      <c r="E6" s="2"/>
      <c r="G6" s="27" t="s">
        <v>5</v>
      </c>
      <c r="H6" s="28"/>
      <c r="I6" s="27"/>
      <c r="J6" s="29" t="s">
        <v>5</v>
      </c>
      <c r="K6" s="30"/>
      <c r="L6" s="27"/>
      <c r="M6" s="27" t="s">
        <v>5</v>
      </c>
      <c r="N6" s="31"/>
      <c r="O6" s="31" t="s">
        <v>5</v>
      </c>
      <c r="P6" s="32"/>
    </row>
    <row r="7" spans="1:17" customHeight="1" ht="72">
      <c r="A7" s="9" t="s">
        <v>47</v>
      </c>
      <c r="B7" s="2">
        <v>2019</v>
      </c>
      <c r="D7" s="2"/>
      <c r="E7" s="2"/>
      <c r="G7" s="27" t="s">
        <v>5</v>
      </c>
      <c r="H7" s="28"/>
      <c r="I7" s="27"/>
      <c r="J7" s="29" t="s">
        <v>5</v>
      </c>
      <c r="K7" s="30"/>
      <c r="L7" s="27"/>
      <c r="M7" s="27" t="s">
        <v>5</v>
      </c>
      <c r="N7" s="31"/>
      <c r="O7" s="31" t="s">
        <v>5</v>
      </c>
      <c r="P7" s="32"/>
    </row>
    <row r="8" spans="1:17" customHeight="1" ht="72">
      <c r="A8" s="9" t="s">
        <v>48</v>
      </c>
      <c r="B8" s="2">
        <v>3</v>
      </c>
      <c r="D8" s="2"/>
      <c r="E8" s="2"/>
      <c r="G8" s="27" t="s">
        <v>5</v>
      </c>
      <c r="H8" s="28"/>
      <c r="I8" s="27"/>
      <c r="J8" s="29" t="s">
        <v>5</v>
      </c>
      <c r="K8" s="30"/>
      <c r="L8" s="27"/>
      <c r="M8" s="27" t="s">
        <v>5</v>
      </c>
      <c r="N8" s="31"/>
      <c r="O8" s="31" t="s">
        <v>5</v>
      </c>
      <c r="P8" s="32"/>
    </row>
    <row r="9" spans="1:17" customHeight="1" ht="72">
      <c r="A9" s="9" t="s">
        <v>49</v>
      </c>
      <c r="B9" s="4">
        <f>IF(B6="A",B7+3,IF(B6="H",B7+2,B7+1))</f>
        <v>2021</v>
      </c>
      <c r="D9" s="2"/>
      <c r="E9" s="2"/>
      <c r="G9" s="27" t="s">
        <v>5</v>
      </c>
      <c r="H9" s="28"/>
      <c r="I9" s="27"/>
      <c r="J9" s="29" t="s">
        <v>5</v>
      </c>
      <c r="K9" s="30"/>
      <c r="L9" s="27"/>
      <c r="M9" s="27" t="s">
        <v>5</v>
      </c>
      <c r="N9" s="31"/>
      <c r="O9" s="31" t="s">
        <v>5</v>
      </c>
      <c r="P9" s="32"/>
    </row>
    <row r="10" spans="1:17" customHeight="1" ht="72">
      <c r="A10" s="9" t="s">
        <v>50</v>
      </c>
      <c r="B10" s="6">
        <f>NOW()</f>
        <v>44340.451041667</v>
      </c>
      <c r="D10" s="2"/>
      <c r="E10" s="2"/>
      <c r="G10" s="27" t="s">
        <v>5</v>
      </c>
      <c r="H10" s="28"/>
      <c r="I10" s="27"/>
      <c r="J10" s="29" t="s">
        <v>5</v>
      </c>
      <c r="K10" s="30"/>
      <c r="L10" s="27"/>
      <c r="M10" s="27" t="s">
        <v>5</v>
      </c>
      <c r="N10" s="31"/>
      <c r="O10" s="31" t="s">
        <v>5</v>
      </c>
      <c r="P10" s="32"/>
    </row>
    <row r="11" spans="1:17" customHeight="1" ht="72">
      <c r="A11" s="9" t="s">
        <v>51</v>
      </c>
      <c r="B11" s="4">
        <f>IF(MONTH(NOW())&gt;7,YEAR(NOW()),YEAR(NOW())-1)</f>
        <v>2020</v>
      </c>
      <c r="D11" s="2"/>
      <c r="E11" s="2"/>
      <c r="G11" s="27" t="s">
        <v>5</v>
      </c>
      <c r="H11" s="28"/>
      <c r="I11" s="27"/>
      <c r="J11" s="29" t="s">
        <v>5</v>
      </c>
      <c r="K11" s="30"/>
      <c r="L11" s="27"/>
      <c r="M11" s="27" t="s">
        <v>5</v>
      </c>
      <c r="N11" s="31"/>
      <c r="O11" s="31" t="s">
        <v>5</v>
      </c>
      <c r="P11" s="32"/>
    </row>
    <row r="12" spans="1:17">
      <c r="A12" s="9" t="s">
        <v>52</v>
      </c>
      <c r="B12" s="4" t="str">
        <f>CONCATENATE(B11," - ",B11+1)</f>
        <v>2020 - 2021</v>
      </c>
    </row>
    <row r="13" spans="1:17">
      <c r="A13" s="9" t="s">
        <v>53</v>
      </c>
      <c r="B13" s="4">
        <f>B7-B11</f>
        <v>-1</v>
      </c>
      <c r="C13" s="9" t="s">
        <v>33</v>
      </c>
      <c r="D13" s="2">
        <v>5</v>
      </c>
      <c r="G13" s="34" t="str">
        <f>CONCATENATE("Algemene opmerkingen bij het jaarprogramma van  ",G4)</f>
        <v>Algemene opmerkingen bij het jaarprogramma van  NE leerlaag H4 (schooljaar 2019 - 2020)</v>
      </c>
      <c r="H13" s="34"/>
      <c r="I13" s="34"/>
      <c r="J13" s="34"/>
      <c r="K13" s="34"/>
      <c r="L13" s="34"/>
      <c r="M13" s="34"/>
    </row>
    <row r="14" spans="1:17" customHeight="1" ht="72">
      <c r="A14" s="9" t="s">
        <v>54</v>
      </c>
      <c r="B14" s="7">
        <f>B15+B11-B7</f>
        <v>5</v>
      </c>
      <c r="G14" s="35"/>
      <c r="H14" s="35"/>
      <c r="I14" s="35"/>
      <c r="J14" s="35"/>
      <c r="K14" s="35"/>
      <c r="L14" s="35"/>
      <c r="M14" s="35"/>
    </row>
    <row r="15" spans="1:17">
      <c r="A15" s="9" t="s">
        <v>55</v>
      </c>
      <c r="B15" s="7">
        <f>IF(B6="M",3,4)</f>
        <v>4</v>
      </c>
    </row>
    <row r="16" spans="1:17" customHeight="1" ht="30.75">
      <c r="C16" s="9" t="s">
        <v>33</v>
      </c>
      <c r="D16" s="2"/>
      <c r="G16" s="17" t="str">
        <f>CONCATENATE(B4," leerlaag ",B6,"5 (schooljaar ",B7+1," - ",B7+2,")")</f>
        <v>NE leerlaag H5 (schooljaar 2020 - 2021)</v>
      </c>
    </row>
    <row r="17" spans="1:17" customHeight="1" ht="34.5">
      <c r="D17" s="7" t="s">
        <v>35</v>
      </c>
      <c r="E17" s="21" t="s">
        <v>36</v>
      </c>
      <c r="G17" s="19" t="s">
        <v>1</v>
      </c>
      <c r="H17" s="20" t="s">
        <v>37</v>
      </c>
      <c r="I17" s="19" t="s">
        <v>38</v>
      </c>
      <c r="J17" s="19" t="s">
        <v>39</v>
      </c>
      <c r="K17" s="20" t="s">
        <v>40</v>
      </c>
      <c r="L17" s="19" t="s">
        <v>41</v>
      </c>
      <c r="M17" s="19" t="s">
        <v>42</v>
      </c>
      <c r="N17" s="19" t="s">
        <v>43</v>
      </c>
      <c r="O17" s="19" t="s">
        <v>44</v>
      </c>
      <c r="P17" s="20" t="s">
        <v>45</v>
      </c>
    </row>
    <row r="18" spans="1:17" customHeight="1" ht="72">
      <c r="D18" s="2">
        <v>13</v>
      </c>
      <c r="E18" s="2"/>
      <c r="G18" s="27">
        <v>1</v>
      </c>
      <c r="H18" s="28" t="s">
        <v>84</v>
      </c>
      <c r="I18" s="27"/>
      <c r="J18" s="29" t="s">
        <v>7</v>
      </c>
      <c r="K18" s="30" t="s">
        <v>60</v>
      </c>
      <c r="L18" s="27">
        <v>100</v>
      </c>
      <c r="M18" s="27" t="s">
        <v>8</v>
      </c>
      <c r="N18" s="31">
        <v>15</v>
      </c>
      <c r="O18" s="31" t="s">
        <v>8</v>
      </c>
      <c r="P18" s="32" t="s">
        <v>85</v>
      </c>
    </row>
    <row r="19" spans="1:17" customHeight="1" ht="72">
      <c r="D19" s="2">
        <v>14</v>
      </c>
      <c r="E19" s="2"/>
      <c r="G19" s="27">
        <v>2</v>
      </c>
      <c r="H19" s="28" t="s">
        <v>86</v>
      </c>
      <c r="I19" s="27"/>
      <c r="J19" s="29" t="s">
        <v>7</v>
      </c>
      <c r="K19" s="30"/>
      <c r="L19" s="27">
        <v>100</v>
      </c>
      <c r="M19" s="27" t="s">
        <v>8</v>
      </c>
      <c r="N19" s="31">
        <v>20</v>
      </c>
      <c r="O19" s="31" t="s">
        <v>8</v>
      </c>
      <c r="P19" s="32" t="s">
        <v>87</v>
      </c>
    </row>
    <row r="20" spans="1:17" customHeight="1" ht="72">
      <c r="D20" s="2">
        <v>15</v>
      </c>
      <c r="E20" s="2"/>
      <c r="G20" s="27">
        <v>3</v>
      </c>
      <c r="H20" s="28" t="s">
        <v>88</v>
      </c>
      <c r="I20" s="27"/>
      <c r="J20" s="29" t="s">
        <v>19</v>
      </c>
      <c r="K20" s="30" t="s">
        <v>89</v>
      </c>
      <c r="L20" s="27">
        <v>100</v>
      </c>
      <c r="M20" s="27" t="s">
        <v>8</v>
      </c>
      <c r="N20" s="31">
        <v>20</v>
      </c>
      <c r="O20" s="31" t="s">
        <v>11</v>
      </c>
      <c r="P20" s="32" t="s">
        <v>90</v>
      </c>
    </row>
    <row r="21" spans="1:17" customHeight="1" ht="72">
      <c r="D21" s="2">
        <v>16</v>
      </c>
      <c r="E21" s="2"/>
      <c r="G21" s="27">
        <v>3</v>
      </c>
      <c r="H21" s="28" t="s">
        <v>91</v>
      </c>
      <c r="I21" s="27"/>
      <c r="J21" s="29" t="s">
        <v>10</v>
      </c>
      <c r="K21" s="30" t="s">
        <v>60</v>
      </c>
      <c r="L21" s="27">
        <v>50</v>
      </c>
      <c r="M21" s="27" t="s">
        <v>8</v>
      </c>
      <c r="N21" s="31">
        <v>15</v>
      </c>
      <c r="O21" s="31" t="s">
        <v>11</v>
      </c>
      <c r="P21" s="32" t="s">
        <v>92</v>
      </c>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33</v>
      </c>
      <c r="D25" s="2">
        <v>6</v>
      </c>
      <c r="G25" s="34" t="str">
        <f>CONCATENATE("Algemene opmerkingen bij het jaarprogramma van  ",G16)</f>
        <v>Algemene opmerkingen bij het jaarprogramma van  NE leerlaag H5 (schooljaar 2020 - 2021)</v>
      </c>
      <c r="H25" s="34"/>
      <c r="I25" s="34"/>
      <c r="J25" s="34"/>
      <c r="K25" s="34"/>
      <c r="L25" s="34"/>
      <c r="M25" s="34"/>
    </row>
    <row r="26" spans="1:17" customHeight="1" ht="72">
      <c r="G26" s="35"/>
      <c r="H26" s="35"/>
      <c r="I26" s="35"/>
      <c r="J26" s="35"/>
      <c r="K26" s="35"/>
      <c r="L26" s="35"/>
      <c r="M26" s="35"/>
    </row>
    <row r="28" spans="1:17" customHeight="1" ht="30.75">
      <c r="C28" s="9" t="s">
        <v>33</v>
      </c>
      <c r="D28" s="2"/>
      <c r="G28" s="17" t="str">
        <f>CONCATENATE(B4," leerlaag ",B6,"6 (schooljaar ",B7+2," - ",B9,")")</f>
        <v>NE leerlaag H6 (schooljaar 2021 - 2021)</v>
      </c>
    </row>
    <row r="29" spans="1:17" customHeight="1" ht="34.5">
      <c r="D29" s="7" t="s">
        <v>35</v>
      </c>
      <c r="E29" s="21" t="s">
        <v>36</v>
      </c>
      <c r="G29" s="19" t="s">
        <v>1</v>
      </c>
      <c r="H29" s="20" t="s">
        <v>37</v>
      </c>
      <c r="I29" s="19" t="s">
        <v>38</v>
      </c>
      <c r="J29" s="19" t="s">
        <v>39</v>
      </c>
      <c r="K29" s="20" t="s">
        <v>40</v>
      </c>
      <c r="L29" s="19" t="s">
        <v>41</v>
      </c>
      <c r="M29" s="19" t="s">
        <v>42</v>
      </c>
      <c r="N29" s="19" t="s">
        <v>43</v>
      </c>
      <c r="O29" s="19" t="s">
        <v>44</v>
      </c>
      <c r="P29" s="20" t="s">
        <v>45</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33</v>
      </c>
      <c r="D37" s="2"/>
      <c r="G37" s="34" t="str">
        <f>CONCATENATE("Algemene opmerkingen bij het jaarprogramma van  ",G28)</f>
        <v>Algemene opmerkingen bij het jaarprogramma van  NE leerlaag H6 (schooljaar 2021 - 2021)</v>
      </c>
      <c r="H37" s="34"/>
      <c r="I37" s="34"/>
      <c r="J37" s="34"/>
      <c r="K37" s="34"/>
      <c r="L37" s="34"/>
      <c r="M37" s="34"/>
    </row>
    <row r="38" spans="1:17" customHeight="1" ht="72">
      <c r="G38" s="35"/>
      <c r="H38" s="35"/>
      <c r="I38" s="35"/>
      <c r="J38" s="35"/>
      <c r="K38" s="35"/>
      <c r="L38" s="35"/>
      <c r="M38" s="35"/>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instellingen</vt:lpstr>
      <vt:lpstr>instructie</vt:lpstr>
      <vt:lpstr>sjabloon</vt:lpstr>
      <vt:lpstr>M 2021</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2021-05-24T10:48:49+00:00</dcterms:modified>
  <dc:title>xlsx-pta-generator</dc:title>
  <dc:description>Dit bestand is eigendom van CSG Augustinus Groningen</dc:description>
  <dc:subject>acomt pta cohorten</dc:subject>
  <cp:keywords>acomt pta cohorten</cp:keywords>
  <cp:category>internal usage only</cp:category>
</cp:coreProperties>
</file>