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2" autoFilterDateGrouping="true" firstSheet="0" minimized="false" showHorizontalScroll="true" showSheetTabs="true" showVerticalScroll="true" tabRatio="600" visibility="visible"/>
  </bookViews>
  <sheets>
    <sheet name="instellingen" sheetId="1" r:id="rId4"/>
    <sheet name="sjabloon" sheetId="2" r:id="rId5"/>
    <sheet name="wensen" sheetId="3" r:id="rId6"/>
    <sheet name="M 2021" sheetId="4" r:id="rId7"/>
    <sheet name="M 2020" sheetId="5" r:id="rId8"/>
    <sheet name="M 2019" sheetId="6" r:id="rId9"/>
    <sheet name="H 2021" sheetId="7" r:id="rId10"/>
    <sheet name="H 2020" sheetId="8" r:id="rId11"/>
    <sheet name="H 2019" sheetId="9" r:id="rId12"/>
    <sheet name="A 2021" sheetId="10" r:id="rId13"/>
    <sheet name="A 2020" sheetId="11" r:id="rId14"/>
    <sheet name="A 2019" sheetId="12" r:id="rId15"/>
    <sheet name="A 2018" sheetId="13" r:id="rId16"/>
  </sheets>
  <definedNames/>
  <calcPr calcId="999999" calcMode="auto" calcCompleted="1" fullCalcOnLoad="0" forceFullCalc="0"/>
</workbook>
</file>

<file path=xl/sharedStrings.xml><?xml version="1.0" encoding="utf-8"?>
<sst xmlns="http://schemas.openxmlformats.org/spreadsheetml/2006/main" uniqueCount="111">
  <si>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</si>
  <si>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</si>
  <si>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</si>
  <si>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</si>
  <si>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</si>
  <si>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</si>
  <si>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</si>
  <si>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</si>
  <si>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</si>
  <si>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</si>
  <si>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</si>
  <si>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</si>
  <si>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</si>
  <si>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</si>
  <si>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</si>
  <si>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</si>
  <si>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</si>
  <si>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</si>
  <si>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</si>
  <si>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</si>
  <si>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</si>
  <si>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</si>
  <si>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</si>
  <si>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</si>
  <si>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</si>
  <si>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t>statusCode</t>
  </si>
  <si>
    <t>fouten?</t>
  </si>
  <si>
    <t>vak</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</si>
  <si>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</si>
  <si>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</si>
  <si>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</si>
  <si>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</si>
  <si>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</si>
  <si>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</si>
  <si>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</si>
  <si>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</si>
  <si>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</si>
  <si>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</si>
  <si>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</si>
  <si>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</si>
  <si>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</si>
  <si>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</si>
  <si>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startJaar</t>
  </si>
  <si>
    <t>cid</t>
  </si>
  <si>
    <t>eindJaar</t>
  </si>
  <si>
    <t>vandaag</t>
  </si>
  <si>
    <t>huidigStartjaar</t>
  </si>
  <si>
    <t>huidigSchooljaar</t>
  </si>
  <si>
    <t>positiePTA</t>
  </si>
  <si>
    <t>groep</t>
  </si>
  <si>
    <t>Voorkomen dat oude versies geupload kunnen worden: combineren met status?</t>
  </si>
  <si>
    <t>mededeling dat een file verouderd is</t>
  </si>
  <si>
    <t>apart tabblad voor toetsweek dat in tweede instantie wordt gegenereerd: DAN de CODE veranderen zodat hij alleen roostermaker inleest!</t>
  </si>
  <si>
    <t>statusCode dus; zorg dat duidelijk is of hij ingelezen is; of er schrijfrecht is; of hij nog actueel is; 111?</t>
  </si>
  <si>
    <t>status van het bestand melden bovenaan of op voorblad: combineer met check op rode of oranje velden: bijbehorende tekst uit instellingen halen zodat je in 1x kunt wijzigen.</t>
  </si>
  <si>
    <t>set_Active sheet bij wegschrijven: je start altijd bij openen bij settingstabblad</t>
  </si>
  <si>
    <t>Als er iets rood is: kengetal in settings veranderen, zodat de inlees wordt geblokeerd. Kan met extra veld en check die al in voorwaardelijke opmaak zit ingebouwd</t>
  </si>
  <si>
    <t>voorblad met instructie: ga niet dingen formatten: dat doen wij</t>
  </si>
  <si>
    <t>bij inlezen ook check op correctheid records</t>
  </si>
  <si>
    <t>Laat PHP namen tabbladen geven met cohortjaren erbij</t>
  </si>
  <si>
    <t>Als je programma's van de huidige examenklassen opneemt moeten die onschrijfbaar worden en krijg je drie extra tabbladen.</t>
  </si>
  <si>
    <t>Schrijf weg in de database en laat dan geheel opnieuw genereren om goed te kunnen vergelijken. Stuur checks naar sectie van uit database gegenereerde versie.</t>
  </si>
  <si>
    <t>Percentages SE en VD alleen bij volledig PTA van examenklassen. Anders kun je het niet uitrekenen.</t>
  </si>
  <si>
    <t>Zijn er tt of mt die niet herkansbaar zijn maar wel SE. Anders kun je automatiseren</t>
  </si>
  <si>
    <t>Kun je tabblad aanmaken via PHP op basis van sjabloon =&gt; kopieren?</t>
  </si>
  <si>
    <t>Verbergen 3e laag als het niet vwo is</t>
  </si>
  <si>
    <t>sorteer op periode, toetssoort? Of domweg wat de invoer was? Nee, dat gaat mis bij selectieve update.</t>
  </si>
  <si>
    <t>tabblad roostermaker toetsweek alleen genereren voor komende / huidige jaar na REWRITE vanuit PHP</t>
  </si>
  <si>
    <t>Hiden van alles (dus ook paars) via PHP. Lock Excel-sjabloon. Werkt dat dan?</t>
  </si>
  <si>
    <t>Als je ja nee wegschrijft: houd je dan wel de dropdown? Of moet je verwijzen naar instellingen? En is dat relevant? JA, want bij controle soms wijziging.</t>
  </si>
  <si>
    <t>Maak inleesdirectory die per beschikbaar vak inleest foreach. Verplaats ingelezen naar aparte map en weer aparte map voor nieuw gegenereerde.</t>
  </si>
  <si>
    <t>Wat gebeurt er als je knipt en plakt van ander tabblad? Hoe zit het met opmaakvoorwaarden, beschikbaarheid dropdown e.d.?</t>
  </si>
  <si>
    <t>schrijfrecht</t>
  </si>
  <si>
    <t>WA</t>
  </si>
  <si>
    <t>M</t>
  </si>
  <si>
    <t>H</t>
  </si>
  <si>
    <t>Moderne Wiskunde 11e editie havo 4 PW hoofdstuk 2 (Tabellen en grafieken) + vaardigheden</t>
  </si>
  <si>
    <t>Moderne Wiskunde 11e editie havo 4 PW  hoofdstuk 1 (Rekenen) + vaardigheden</t>
  </si>
  <si>
    <t>Moderne Wiskunde 11e editie havo 4 PW  hoofdstuk 5 (Lineaire en exponentiële groei) + hoofdstuk 6 (Grafieken en vergelijkingen) + vaardigheden</t>
  </si>
  <si>
    <t>Moderne Wiskunde 11e editie havo 4. Hoofdstuk 4: Systematisch tellen + Hoofdstuk 8: Grafieken en veranderingen + vaardigheden</t>
  </si>
  <si>
    <t>B3, D</t>
  </si>
  <si>
    <t>Moderne Wiskunde 11e editie havo 4 PW  hoofdstuk 3 (Statistische vraagstellingen) + hoofdstuk 7 (Statistische verwerking (zonder ICT)) + vaardigheden</t>
  </si>
  <si>
    <t>Opdracht (inclusief exceltoets)</t>
  </si>
  <si>
    <t>Computer (geen chromebook)</t>
  </si>
  <si>
    <t>E5</t>
  </si>
  <si>
    <t>Bij de tt vervangt de grafische rekenmachine de gewone rekenmachine als toegestaan hulpmiddel. Alle aantekeningen, stencils en extra opgaven die gegeven zijn in de les behoren ook tot de stof voor de tt.</t>
  </si>
  <si>
    <t>Moderne Wiskunde 11e editie havo 5 H1 (Lineaire en exponentiële formules) + H3 (Allerlei formules) + vaardigheden</t>
  </si>
  <si>
    <t>A</t>
  </si>
  <si>
    <t>Moderne Wiskunde 11e editie havo 5 H2 (Verdelingen (zonder ICT)) + H5 (Conclusies uit data) + vaardigheden</t>
  </si>
  <si>
    <t>Moderne Wiskunde 11e editie havo 5 H4 (Toegepast rekenen) + H6 (Werken met formules) + vaardigheden</t>
  </si>
  <si>
    <t>A, Rekenen</t>
  </si>
  <si>
    <t>Hoofdstuk 2 (Verbanden) + Vaardigheden</t>
  </si>
  <si>
    <t>Hoofdstuk 1 (Systematisch tellen) + Vaardigheden</t>
  </si>
  <si>
    <t>Hoofdstuk 4 (Machtsfuncties) + Vaardigheden</t>
  </si>
  <si>
    <t>Hoofdstuk 4 (Machtsfuncties) + Hoofdstuk 5 (Exponentiële functies) + Vaardigheden</t>
  </si>
  <si>
    <t>Hoofdstuk 3 (Statistiek) + Hoofdstuk 7 (Kansen) + Vaardigheden</t>
  </si>
  <si>
    <t>Hoofdstuk 6 (Veranderingen) + Hoofdstuk 8A (De afgeleiden) + Vaardigheden</t>
  </si>
  <si>
    <t>Moderne wiskunde 11e editie wiskunde A deel vwo 5. H1 Formules herleiden; H5 Logaritmische en exponentiële functies en Vaardigheden</t>
  </si>
  <si>
    <t>Moderne wiskunde 11e editie wiskunde A deel vwo 5 H2 Statistiek; H4 Toevalsvariabelen; H7 Binomiale verdeling, Vaardigheden</t>
  </si>
  <si>
    <t>A1, A2, A3, E1 t/m E6</t>
  </si>
  <si>
    <t>Moderne wiskunde 11e editie wiskunde A deel vwo 5 H3 Periodieke functies; H6 Rijen en recursie en Vaardigheden</t>
  </si>
  <si>
    <t>Moderne wiskunde 11e editie wiskunde A deel vwo 5 H8 Samengestelde functies en Vaardigheden</t>
  </si>
  <si>
    <t xml:space="preserve">Wiskunde Alympiade </t>
  </si>
  <si>
    <t>A1, A2, A3, E1</t>
  </si>
  <si>
    <t>Statistisch onderzoek</t>
  </si>
  <si>
    <t>A1, A2, A3, E1 t/m E7, F</t>
  </si>
  <si>
    <t xml:space="preserve">Moderne wiskunde 11e editie, wiskunde A, deel vwo 6, de hoofdstukken 1 en 2. Vaardigheden.  Moderne wiskunde 11e editie wiskunde A deel vwo 5 hoofdstuk 6. Normale verdelingen en hypothese toetsen. Rijen. Vaardigheden. Onderzoeksopdrachten.               </t>
  </si>
  <si>
    <t>A1, A2, A3, E, Rekenen</t>
  </si>
  <si>
    <t xml:space="preserve">Moderne wiskunde 11e editie, wiskunde A, deel vwo 6, de hoofdstukken 3 en 4. Vaardigheden.  Functies bewerken. Differentiëren. Sinusoïden. Vaardigheden.                                                                 </t>
  </si>
  <si>
    <t>A1, A2, A3, Rekenen</t>
  </si>
  <si>
    <t xml:space="preserve">Moderne wiskunde 11e editie, wiskunde A, deel vwo 6, de hoofdstukken 5 en 6. Vaardigheden.  Exponentiële en logaritmische functies. Verbanden. Onderzoeksopdrachten. Combinatoriek. Vaardigheden. </t>
  </si>
</sst>
</file>

<file path=xl/styles.xml><?xml version="1.0" encoding="utf-8"?>
<styleSheet xmlns="http://schemas.openxmlformats.org/spreadsheetml/2006/main" xml:space="preserve">
  <numFmts count="0"/>
  <fonts count="10">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26"/>
      <color rgb="FF000000"/>
      <name val="Segoe UI"/>
    </font>
  </fonts>
  <fills count="12">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s>
  <borders count="5">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36">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lignment horizontal="left" vertical="center" textRotation="0" wrapText="false" shrinkToFit="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235" zoomScaleNormal="235" showGridLines="true" showRowColHeaders="1">
      <selection activeCell="B11" sqref="B11"/>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A4 (cohort 2020 - 2023)</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WA leerlaag A4 (schooljaar 2020 - 2021)</v>
      </c>
    </row>
    <row r="5" spans="1:17" customHeight="1" ht="34.5">
      <c r="A5" s="9" t="s">
        <v>29</v>
      </c>
      <c r="B5" s="2">
        <v>9</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87</v>
      </c>
      <c r="D6" s="2">
        <v>344</v>
      </c>
      <c r="E6" s="2"/>
      <c r="G6" s="27">
        <v>1</v>
      </c>
      <c r="H6" s="28" t="s">
        <v>91</v>
      </c>
      <c r="I6" s="27">
        <v>2</v>
      </c>
      <c r="J6" s="29" t="s">
        <v>7</v>
      </c>
      <c r="K6" s="30"/>
      <c r="L6" s="27">
        <v>50</v>
      </c>
      <c r="M6" s="27" t="s">
        <v>11</v>
      </c>
      <c r="N6" s="31"/>
      <c r="O6" s="31" t="s">
        <v>5</v>
      </c>
      <c r="P6" s="32"/>
    </row>
    <row r="7" spans="1:17" customHeight="1" ht="72">
      <c r="A7" s="9" t="s">
        <v>42</v>
      </c>
      <c r="B7" s="2">
        <v>2020</v>
      </c>
      <c r="D7" s="2">
        <v>345</v>
      </c>
      <c r="E7" s="2"/>
      <c r="G7" s="27">
        <v>1</v>
      </c>
      <c r="H7" s="28" t="s">
        <v>92</v>
      </c>
      <c r="I7" s="27">
        <v>2</v>
      </c>
      <c r="J7" s="29" t="s">
        <v>7</v>
      </c>
      <c r="K7" s="30"/>
      <c r="L7" s="27">
        <v>50</v>
      </c>
      <c r="M7" s="27" t="s">
        <v>11</v>
      </c>
      <c r="N7" s="31"/>
      <c r="O7" s="31" t="s">
        <v>5</v>
      </c>
      <c r="P7" s="32"/>
    </row>
    <row r="8" spans="1:17" customHeight="1" ht="72">
      <c r="A8" s="9" t="s">
        <v>43</v>
      </c>
      <c r="B8" s="2">
        <v>106</v>
      </c>
      <c r="D8" s="2">
        <v>346</v>
      </c>
      <c r="E8" s="2"/>
      <c r="G8" s="27">
        <v>2</v>
      </c>
      <c r="H8" s="28" t="s">
        <v>93</v>
      </c>
      <c r="I8" s="27">
        <v>1</v>
      </c>
      <c r="J8" s="29" t="s">
        <v>7</v>
      </c>
      <c r="K8" s="30"/>
      <c r="L8" s="27">
        <v>50</v>
      </c>
      <c r="M8" s="27" t="s">
        <v>11</v>
      </c>
      <c r="N8" s="31"/>
      <c r="O8" s="31" t="s">
        <v>5</v>
      </c>
      <c r="P8" s="32"/>
    </row>
    <row r="9" spans="1:17" customHeight="1" ht="72">
      <c r="A9" s="9" t="s">
        <v>44</v>
      </c>
      <c r="B9" s="4">
        <f>IF(B6="A",B7+3,IF(B6="H",B7+2,B7+1))</f>
        <v>2023</v>
      </c>
      <c r="D9" s="2">
        <v>347</v>
      </c>
      <c r="E9" s="2"/>
      <c r="G9" s="27">
        <v>2</v>
      </c>
      <c r="H9" s="28" t="s">
        <v>94</v>
      </c>
      <c r="I9" s="27">
        <v>3</v>
      </c>
      <c r="J9" s="29" t="s">
        <v>7</v>
      </c>
      <c r="K9" s="30"/>
      <c r="L9" s="27">
        <v>100</v>
      </c>
      <c r="M9" s="27" t="s">
        <v>11</v>
      </c>
      <c r="N9" s="31"/>
      <c r="O9" s="31" t="s">
        <v>5</v>
      </c>
      <c r="P9" s="32"/>
    </row>
    <row r="10" spans="1:17" customHeight="1" ht="72">
      <c r="A10" s="9" t="s">
        <v>45</v>
      </c>
      <c r="B10" s="6">
        <f>NOW()</f>
        <v>44340.444074074</v>
      </c>
      <c r="D10" s="2">
        <v>348</v>
      </c>
      <c r="E10" s="2"/>
      <c r="G10" s="27">
        <v>3</v>
      </c>
      <c r="H10" s="28" t="s">
        <v>95</v>
      </c>
      <c r="I10" s="27">
        <v>3</v>
      </c>
      <c r="J10" s="29" t="s">
        <v>7</v>
      </c>
      <c r="K10" s="30"/>
      <c r="L10" s="27">
        <v>100</v>
      </c>
      <c r="M10" s="27" t="s">
        <v>11</v>
      </c>
      <c r="N10" s="31"/>
      <c r="O10" s="31" t="s">
        <v>5</v>
      </c>
      <c r="P10" s="32"/>
    </row>
    <row r="11" spans="1:17" customHeight="1" ht="72">
      <c r="A11" s="9" t="s">
        <v>46</v>
      </c>
      <c r="B11" s="4">
        <f>IF(MONTH(NOW())&gt;7,YEAR(NOW()),YEAR(NOW())-1)</f>
        <v>2020</v>
      </c>
      <c r="D11" s="2">
        <v>349</v>
      </c>
      <c r="E11" s="2"/>
      <c r="G11" s="27">
        <v>4</v>
      </c>
      <c r="H11" s="28" t="s">
        <v>96</v>
      </c>
      <c r="I11" s="27">
        <v>3</v>
      </c>
      <c r="J11" s="29" t="s">
        <v>7</v>
      </c>
      <c r="K11" s="30"/>
      <c r="L11" s="27">
        <v>100</v>
      </c>
      <c r="M11" s="27" t="s">
        <v>11</v>
      </c>
      <c r="N11" s="31"/>
      <c r="O11" s="31" t="s">
        <v>5</v>
      </c>
      <c r="P11" s="32"/>
    </row>
    <row r="12" spans="1:17">
      <c r="A12" s="9" t="s">
        <v>47</v>
      </c>
      <c r="B12" s="4" t="str">
        <f>CONCATENATE(B11," - ",B11+1)</f>
        <v>2020 - 2021</v>
      </c>
    </row>
    <row r="13" spans="1:17">
      <c r="A13" s="9" t="s">
        <v>48</v>
      </c>
      <c r="B13" s="4">
        <f>B7-B11</f>
        <v>0</v>
      </c>
      <c r="C13" s="9" t="s">
        <v>28</v>
      </c>
      <c r="D13" s="2">
        <v>262</v>
      </c>
      <c r="G13" s="33" t="str">
        <f>CONCATENATE("Algemene opmerkingen bij het jaarprogramma van  ",G4)</f>
        <v>Algemene opmerkingen bij het jaarprogramma van  WA leerlaag A4 (schooljaar 2020 - 2021)</v>
      </c>
      <c r="H13" s="33"/>
      <c r="I13" s="33"/>
      <c r="J13" s="33"/>
      <c r="K13" s="33"/>
      <c r="L13" s="33"/>
      <c r="M13" s="33"/>
    </row>
    <row r="14" spans="1:17" customHeight="1" ht="72">
      <c r="A14" s="9" t="s">
        <v>49</v>
      </c>
      <c r="B14" s="7">
        <f>4+B11-B7</f>
        <v>4</v>
      </c>
      <c r="G14" s="34" t="s">
        <v>85</v>
      </c>
      <c r="H14" s="34"/>
      <c r="I14" s="34"/>
      <c r="J14" s="34"/>
      <c r="K14" s="34"/>
      <c r="L14" s="34"/>
      <c r="M14" s="34"/>
    </row>
    <row r="16" spans="1:17" customHeight="1" ht="30.75">
      <c r="C16" s="9" t="s">
        <v>28</v>
      </c>
      <c r="D16" s="2"/>
      <c r="G16" s="17" t="str">
        <f>CONCATENATE(B4," leerlaag ",B6,"5 (schooljaar ",B7+1," - ",B7+2,")")</f>
        <v>WA leerlaag A5 (schooljaar 2021 - 2022)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v>263</v>
      </c>
      <c r="G25" s="33" t="str">
        <f>CONCATENATE("Algemene opmerkingen bij het jaarprogramma van  ",G16)</f>
        <v>Algemene opmerkingen bij het jaarprogramma van  WA leerlaag A5 (schooljaar 2021 - 2022)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WA leerlaag A6 (schooljaar 2022 - 2023)</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v>264</v>
      </c>
      <c r="G37" s="33" t="str">
        <f>CONCATENATE("Algemene opmerkingen bij het jaarprogramma van  ",G28)</f>
        <v>Algemene opmerkingen bij het jaarprogramma van  WA leerlaag A6 (schooljaar 2022 - 2023)</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A5 (cohort 2019 - 2022)</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WA leerlaag A4 (schooljaar 2019 - 2020)</v>
      </c>
    </row>
    <row r="5" spans="1:17" customHeight="1" ht="34.5">
      <c r="A5" s="9" t="s">
        <v>29</v>
      </c>
      <c r="B5" s="2">
        <v>9</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87</v>
      </c>
      <c r="D6" s="2"/>
      <c r="E6" s="2"/>
      <c r="G6" s="27" t="s">
        <v>5</v>
      </c>
      <c r="H6" s="28"/>
      <c r="I6" s="27"/>
      <c r="J6" s="29" t="s">
        <v>5</v>
      </c>
      <c r="K6" s="30"/>
      <c r="L6" s="27"/>
      <c r="M6" s="27" t="s">
        <v>5</v>
      </c>
      <c r="N6" s="31"/>
      <c r="O6" s="31" t="s">
        <v>5</v>
      </c>
      <c r="P6" s="32"/>
    </row>
    <row r="7" spans="1:17" customHeight="1" ht="72">
      <c r="A7" s="9" t="s">
        <v>42</v>
      </c>
      <c r="B7" s="2">
        <v>2019</v>
      </c>
      <c r="D7" s="2"/>
      <c r="E7" s="2"/>
      <c r="G7" s="27" t="s">
        <v>5</v>
      </c>
      <c r="H7" s="28"/>
      <c r="I7" s="27"/>
      <c r="J7" s="29" t="s">
        <v>5</v>
      </c>
      <c r="K7" s="30"/>
      <c r="L7" s="27"/>
      <c r="M7" s="27" t="s">
        <v>5</v>
      </c>
      <c r="N7" s="31"/>
      <c r="O7" s="31" t="s">
        <v>5</v>
      </c>
      <c r="P7" s="32"/>
    </row>
    <row r="8" spans="1:17" customHeight="1" ht="72">
      <c r="A8" s="9" t="s">
        <v>43</v>
      </c>
      <c r="B8" s="2">
        <v>107</v>
      </c>
      <c r="D8" s="2"/>
      <c r="E8" s="2"/>
      <c r="G8" s="27" t="s">
        <v>5</v>
      </c>
      <c r="H8" s="28"/>
      <c r="I8" s="27"/>
      <c r="J8" s="29" t="s">
        <v>5</v>
      </c>
      <c r="K8" s="30"/>
      <c r="L8" s="27"/>
      <c r="M8" s="27" t="s">
        <v>5</v>
      </c>
      <c r="N8" s="31"/>
      <c r="O8" s="31" t="s">
        <v>5</v>
      </c>
      <c r="P8" s="32"/>
    </row>
    <row r="9" spans="1:17" customHeight="1" ht="72">
      <c r="A9" s="9" t="s">
        <v>44</v>
      </c>
      <c r="B9" s="4">
        <f>IF(B6="A",B7+3,IF(B6="H",B7+2,B7+1))</f>
        <v>2022</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-1</v>
      </c>
      <c r="C13" s="9" t="s">
        <v>28</v>
      </c>
      <c r="D13" s="2">
        <v>265</v>
      </c>
      <c r="G13" s="33" t="str">
        <f>CONCATENATE("Algemene opmerkingen bij het jaarprogramma van  ",G4)</f>
        <v>Algemene opmerkingen bij het jaarprogramma van  WA leerlaag A4 (schooljaar 2019 - 2020)</v>
      </c>
      <c r="H13" s="33"/>
      <c r="I13" s="33"/>
      <c r="J13" s="33"/>
      <c r="K13" s="33"/>
      <c r="L13" s="33"/>
      <c r="M13" s="33"/>
    </row>
    <row r="14" spans="1:17" customHeight="1" ht="72">
      <c r="A14" s="9" t="s">
        <v>49</v>
      </c>
      <c r="B14" s="7">
        <f>4+B11-B7</f>
        <v>5</v>
      </c>
      <c r="G14" s="34"/>
      <c r="H14" s="34"/>
      <c r="I14" s="34"/>
      <c r="J14" s="34"/>
      <c r="K14" s="34"/>
      <c r="L14" s="34"/>
      <c r="M14" s="34"/>
    </row>
    <row r="16" spans="1:17" customHeight="1" ht="30.75">
      <c r="C16" s="9" t="s">
        <v>28</v>
      </c>
      <c r="D16" s="2"/>
      <c r="G16" s="17" t="str">
        <f>CONCATENATE(B4," leerlaag ",B6,"5 (schooljaar ",B7+1," - ",B7+2,")")</f>
        <v>WA leerlaag A5 (schooljaar 2020 - 2021)</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v>350</v>
      </c>
      <c r="E18" s="2"/>
      <c r="G18" s="27">
        <v>1</v>
      </c>
      <c r="H18" s="28" t="s">
        <v>97</v>
      </c>
      <c r="I18" s="27">
        <v>2</v>
      </c>
      <c r="J18" s="29" t="s">
        <v>7</v>
      </c>
      <c r="K18" s="30"/>
      <c r="L18" s="27">
        <v>100</v>
      </c>
      <c r="M18" s="27" t="s">
        <v>11</v>
      </c>
      <c r="N18" s="31"/>
      <c r="O18" s="31">
        <v>0</v>
      </c>
      <c r="P18" s="32"/>
    </row>
    <row r="19" spans="1:17" customHeight="1" ht="72">
      <c r="D19" s="2">
        <v>351</v>
      </c>
      <c r="E19" s="2"/>
      <c r="G19" s="27">
        <v>2</v>
      </c>
      <c r="H19" s="28" t="s">
        <v>98</v>
      </c>
      <c r="I19" s="27">
        <v>2</v>
      </c>
      <c r="J19" s="29" t="s">
        <v>7</v>
      </c>
      <c r="K19" s="30"/>
      <c r="L19" s="27">
        <v>100</v>
      </c>
      <c r="M19" s="27" t="s">
        <v>8</v>
      </c>
      <c r="N19" s="31">
        <v>2</v>
      </c>
      <c r="O19" s="31" t="s">
        <v>8</v>
      </c>
      <c r="P19" s="32" t="s">
        <v>99</v>
      </c>
    </row>
    <row r="20" spans="1:17" customHeight="1" ht="72">
      <c r="D20" s="2">
        <v>352</v>
      </c>
      <c r="E20" s="2"/>
      <c r="G20" s="27">
        <v>3</v>
      </c>
      <c r="H20" s="28" t="s">
        <v>100</v>
      </c>
      <c r="I20" s="27">
        <v>2</v>
      </c>
      <c r="J20" s="29" t="s">
        <v>7</v>
      </c>
      <c r="K20" s="30"/>
      <c r="L20" s="27">
        <v>100</v>
      </c>
      <c r="M20" s="27" t="s">
        <v>11</v>
      </c>
      <c r="N20" s="31"/>
      <c r="O20" s="31">
        <v>0</v>
      </c>
      <c r="P20" s="32"/>
    </row>
    <row r="21" spans="1:17" customHeight="1" ht="72">
      <c r="D21" s="2">
        <v>353</v>
      </c>
      <c r="E21" s="2"/>
      <c r="G21" s="27">
        <v>4</v>
      </c>
      <c r="H21" s="28" t="s">
        <v>101</v>
      </c>
      <c r="I21" s="27">
        <v>2</v>
      </c>
      <c r="J21" s="29" t="s">
        <v>7</v>
      </c>
      <c r="K21" s="30"/>
      <c r="L21" s="27">
        <v>100</v>
      </c>
      <c r="M21" s="27" t="s">
        <v>11</v>
      </c>
      <c r="N21" s="31"/>
      <c r="O21" s="31">
        <v>0</v>
      </c>
      <c r="P21" s="32"/>
    </row>
    <row r="22" spans="1:17" customHeight="1" ht="72">
      <c r="D22" s="2">
        <v>354</v>
      </c>
      <c r="E22" s="2"/>
      <c r="G22" s="27">
        <v>2</v>
      </c>
      <c r="H22" s="28" t="s">
        <v>102</v>
      </c>
      <c r="I22" s="27">
        <v>1</v>
      </c>
      <c r="J22" s="29" t="s">
        <v>19</v>
      </c>
      <c r="K22" s="30"/>
      <c r="L22" s="27"/>
      <c r="M22" s="27" t="s">
        <v>8</v>
      </c>
      <c r="N22" s="31">
        <v>1</v>
      </c>
      <c r="O22" s="31" t="s">
        <v>11</v>
      </c>
      <c r="P22" s="32" t="s">
        <v>103</v>
      </c>
    </row>
    <row r="23" spans="1:17" customHeight="1" ht="72">
      <c r="D23" s="2">
        <v>355</v>
      </c>
      <c r="E23" s="2"/>
      <c r="G23" s="27">
        <v>4</v>
      </c>
      <c r="H23" s="28" t="s">
        <v>104</v>
      </c>
      <c r="I23" s="27">
        <v>1</v>
      </c>
      <c r="J23" s="29" t="s">
        <v>19</v>
      </c>
      <c r="K23" s="30"/>
      <c r="L23" s="27"/>
      <c r="M23" s="27" t="s">
        <v>8</v>
      </c>
      <c r="N23" s="31">
        <v>1</v>
      </c>
      <c r="O23" s="31" t="s">
        <v>11</v>
      </c>
      <c r="P23" s="32" t="s">
        <v>105</v>
      </c>
    </row>
    <row r="25" spans="1:17">
      <c r="C25" s="9" t="s">
        <v>28</v>
      </c>
      <c r="D25" s="2">
        <v>266</v>
      </c>
      <c r="G25" s="33" t="str">
        <f>CONCATENATE("Algemene opmerkingen bij het jaarprogramma van  ",G16)</f>
        <v>Algemene opmerkingen bij het jaarprogramma van  WA leerlaag A5 (schooljaar 2020 - 2021)</v>
      </c>
      <c r="H25" s="33"/>
      <c r="I25" s="33"/>
      <c r="J25" s="33"/>
      <c r="K25" s="33"/>
      <c r="L25" s="33"/>
      <c r="M25" s="33"/>
    </row>
    <row r="26" spans="1:17" customHeight="1" ht="72">
      <c r="G26" s="34" t="s">
        <v>85</v>
      </c>
      <c r="H26" s="34"/>
      <c r="I26" s="34"/>
      <c r="J26" s="34"/>
      <c r="K26" s="34"/>
      <c r="L26" s="34"/>
      <c r="M26" s="34"/>
    </row>
    <row r="28" spans="1:17" customHeight="1" ht="30.75">
      <c r="C28" s="9" t="s">
        <v>28</v>
      </c>
      <c r="D28" s="2"/>
      <c r="G28" s="17" t="str">
        <f>CONCATENATE(B4," leerlaag ",B6,"6 (schooljaar ",B7+2," - ",B9,")")</f>
        <v>WA leerlaag A6 (schooljaar 2021 - 2022)</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v>267</v>
      </c>
      <c r="G37" s="33" t="str">
        <f>CONCATENATE("Algemene opmerkingen bij het jaarprogramma van  ",G28)</f>
        <v>Algemene opmerkingen bij het jaarprogramma van  WA leerlaag A6 (schooljaar 2021 - 2022)</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1"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A6 (cohort 2018 - 2021)</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WA leerlaag A4 (schooljaar 2018 - 2019)</v>
      </c>
    </row>
    <row r="5" spans="1:17" customHeight="1" ht="34.5">
      <c r="A5" s="9" t="s">
        <v>29</v>
      </c>
      <c r="B5" s="2">
        <v>9</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87</v>
      </c>
      <c r="D6" s="2"/>
      <c r="E6" s="2"/>
      <c r="G6" s="27" t="s">
        <v>5</v>
      </c>
      <c r="H6" s="28"/>
      <c r="I6" s="27"/>
      <c r="J6" s="29" t="s">
        <v>5</v>
      </c>
      <c r="K6" s="30"/>
      <c r="L6" s="27"/>
      <c r="M6" s="27" t="s">
        <v>5</v>
      </c>
      <c r="N6" s="31"/>
      <c r="O6" s="31" t="s">
        <v>5</v>
      </c>
      <c r="P6" s="32"/>
    </row>
    <row r="7" spans="1:17" customHeight="1" ht="72">
      <c r="A7" s="9" t="s">
        <v>42</v>
      </c>
      <c r="B7" s="2">
        <v>2018</v>
      </c>
      <c r="D7" s="2"/>
      <c r="E7" s="2"/>
      <c r="G7" s="27" t="s">
        <v>5</v>
      </c>
      <c r="H7" s="28"/>
      <c r="I7" s="27"/>
      <c r="J7" s="29" t="s">
        <v>5</v>
      </c>
      <c r="K7" s="30"/>
      <c r="L7" s="27"/>
      <c r="M7" s="27" t="s">
        <v>5</v>
      </c>
      <c r="N7" s="31"/>
      <c r="O7" s="31" t="s">
        <v>5</v>
      </c>
      <c r="P7" s="32"/>
    </row>
    <row r="8" spans="1:17" customHeight="1" ht="72">
      <c r="A8" s="9" t="s">
        <v>43</v>
      </c>
      <c r="B8" s="2">
        <v>108</v>
      </c>
      <c r="D8" s="2"/>
      <c r="E8" s="2"/>
      <c r="G8" s="27" t="s">
        <v>5</v>
      </c>
      <c r="H8" s="28"/>
      <c r="I8" s="27"/>
      <c r="J8" s="29" t="s">
        <v>5</v>
      </c>
      <c r="K8" s="30"/>
      <c r="L8" s="27"/>
      <c r="M8" s="27" t="s">
        <v>5</v>
      </c>
      <c r="N8" s="31"/>
      <c r="O8" s="31" t="s">
        <v>5</v>
      </c>
      <c r="P8" s="32"/>
    </row>
    <row r="9" spans="1:17" customHeight="1" ht="72">
      <c r="A9" s="9" t="s">
        <v>44</v>
      </c>
      <c r="B9" s="4">
        <f>IF(B6="A",B7+3,IF(B6="H",B7+2,B7+1))</f>
        <v>2021</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v>
      </c>
      <c r="C13" s="9" t="s">
        <v>28</v>
      </c>
      <c r="D13" s="2">
        <v>268</v>
      </c>
      <c r="G13" s="33" t="str">
        <f>CONCATENATE("Algemene opmerkingen bij het jaarprogramma van  ",G4)</f>
        <v>Algemene opmerkingen bij het jaarprogramma van  WA leerlaag A4 (schooljaar 2018 - 2019)</v>
      </c>
      <c r="H13" s="33"/>
      <c r="I13" s="33"/>
      <c r="J13" s="33"/>
      <c r="K13" s="33"/>
      <c r="L13" s="33"/>
      <c r="M13" s="33"/>
    </row>
    <row r="14" spans="1:17" customHeight="1" ht="72">
      <c r="A14" s="9" t="s">
        <v>49</v>
      </c>
      <c r="B14" s="7">
        <f>4+B11-B7</f>
        <v>6</v>
      </c>
      <c r="G14" s="34"/>
      <c r="H14" s="34"/>
      <c r="I14" s="34"/>
      <c r="J14" s="34"/>
      <c r="K14" s="34"/>
      <c r="L14" s="34"/>
      <c r="M14" s="34"/>
    </row>
    <row r="16" spans="1:17" customHeight="1" ht="30.75">
      <c r="C16" s="9" t="s">
        <v>28</v>
      </c>
      <c r="D16" s="2"/>
      <c r="G16" s="17" t="str">
        <f>CONCATENATE(B4," leerlaag ",B6,"5 (schooljaar ",B7+1," - ",B7+2,")")</f>
        <v>WA leerlaag A5 (schooljaar 2019 - 2020)</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v>269</v>
      </c>
      <c r="G25" s="33" t="str">
        <f>CONCATENATE("Algemene opmerkingen bij het jaarprogramma van  ",G16)</f>
        <v>Algemene opmerkingen bij het jaarprogramma van  WA leerlaag A5 (schooljaar 2019 - 2020)</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WA leerlaag A6 (schooljaar 2020 - 2021)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v>356</v>
      </c>
      <c r="E30" s="2"/>
      <c r="G30" s="27">
        <v>1</v>
      </c>
      <c r="H30" s="28" t="s">
        <v>106</v>
      </c>
      <c r="I30" s="27"/>
      <c r="J30" s="29" t="s">
        <v>7</v>
      </c>
      <c r="K30" s="30"/>
      <c r="L30" s="27">
        <v>100</v>
      </c>
      <c r="M30" s="27" t="s">
        <v>8</v>
      </c>
      <c r="N30" s="31">
        <v>4</v>
      </c>
      <c r="O30" s="31" t="s">
        <v>8</v>
      </c>
      <c r="P30" s="32" t="s">
        <v>107</v>
      </c>
    </row>
    <row r="31" spans="1:17" customHeight="1" ht="72">
      <c r="D31" s="2">
        <v>357</v>
      </c>
      <c r="E31" s="2"/>
      <c r="G31" s="27">
        <v>2</v>
      </c>
      <c r="H31" s="28" t="s">
        <v>108</v>
      </c>
      <c r="I31" s="27"/>
      <c r="J31" s="29" t="s">
        <v>7</v>
      </c>
      <c r="K31" s="30"/>
      <c r="L31" s="27">
        <v>100</v>
      </c>
      <c r="M31" s="27" t="s">
        <v>8</v>
      </c>
      <c r="N31" s="31">
        <v>4</v>
      </c>
      <c r="O31" s="31" t="s">
        <v>8</v>
      </c>
      <c r="P31" s="32" t="s">
        <v>109</v>
      </c>
    </row>
    <row r="32" spans="1:17" customHeight="1" ht="72">
      <c r="D32" s="2">
        <v>358</v>
      </c>
      <c r="E32" s="2"/>
      <c r="G32" s="27">
        <v>3</v>
      </c>
      <c r="H32" s="28" t="s">
        <v>110</v>
      </c>
      <c r="I32" s="27"/>
      <c r="J32" s="29" t="s">
        <v>7</v>
      </c>
      <c r="K32" s="30"/>
      <c r="L32" s="27">
        <v>100</v>
      </c>
      <c r="M32" s="27" t="s">
        <v>8</v>
      </c>
      <c r="N32" s="31">
        <v>4</v>
      </c>
      <c r="O32" s="31" t="s">
        <v>8</v>
      </c>
      <c r="P32" s="32" t="s">
        <v>109</v>
      </c>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v>270</v>
      </c>
      <c r="G37" s="33" t="str">
        <f>CONCATENATE("Algemene opmerkingen bij het jaarprogramma van  ",G28)</f>
        <v>Algemene opmerkingen bij het jaarprogramma van  WA leerlaag A6 (schooljaar 2020 - 2021)</v>
      </c>
      <c r="H37" s="33"/>
      <c r="I37" s="33"/>
      <c r="J37" s="33"/>
      <c r="K37" s="33"/>
      <c r="L37" s="33"/>
      <c r="M37" s="33"/>
    </row>
    <row r="38" spans="1:17" customHeight="1" ht="72">
      <c r="G38" s="34" t="s">
        <v>85</v>
      </c>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22"/>
  <sheetViews>
    <sheetView tabSelected="0" workbookViewId="0" zoomScale="160" zoomScaleNormal="160" showGridLines="true" showRowColHeaders="1">
      <selection activeCell="A23" sqref="A23"/>
    </sheetView>
  </sheetViews>
  <sheetFormatPr defaultRowHeight="14.4" outlineLevelRow="0" outlineLevelCol="0"/>
  <sheetData>
    <row r="1" spans="1:1">
      <c r="A1" t="s">
        <v>50</v>
      </c>
    </row>
    <row r="2" spans="1:1">
      <c r="A2" t="s">
        <v>51</v>
      </c>
    </row>
    <row r="3" spans="1:1">
      <c r="A3" t="s">
        <v>52</v>
      </c>
    </row>
    <row r="4" spans="1:1">
      <c r="A4" t="s">
        <v>53</v>
      </c>
    </row>
    <row r="5" spans="1:1">
      <c r="A5" t="s">
        <v>54</v>
      </c>
    </row>
    <row r="6" spans="1:1">
      <c r="A6" t="s">
        <v>55</v>
      </c>
    </row>
    <row r="7" spans="1:1">
      <c r="A7" t="s">
        <v>56</v>
      </c>
    </row>
    <row r="8" spans="1:1">
      <c r="A8" t="s">
        <v>57</v>
      </c>
    </row>
    <row r="9" spans="1:1">
      <c r="A9" t="s">
        <v>58</v>
      </c>
    </row>
    <row r="10" spans="1:1">
      <c r="A10" t="s">
        <v>59</v>
      </c>
    </row>
    <row r="11" spans="1:1">
      <c r="A11" t="s">
        <v>60</v>
      </c>
    </row>
    <row r="12" spans="1:1">
      <c r="A12" t="s">
        <v>61</v>
      </c>
    </row>
    <row r="13" spans="1:1">
      <c r="A13" t="s">
        <v>62</v>
      </c>
    </row>
    <row r="14" spans="1:1">
      <c r="A14" t="s">
        <v>63</v>
      </c>
    </row>
    <row r="15" spans="1:1">
      <c r="A15" t="s">
        <v>64</v>
      </c>
    </row>
    <row r="16" spans="1:1">
      <c r="A16" t="s">
        <v>65</v>
      </c>
    </row>
    <row r="17" spans="1:1">
      <c r="A17" t="s">
        <v>66</v>
      </c>
    </row>
    <row r="18" spans="1:1">
      <c r="A18" t="s">
        <v>67</v>
      </c>
    </row>
    <row r="19" spans="1:1">
      <c r="A19" t="s">
        <v>68</v>
      </c>
    </row>
    <row r="20" spans="1:1">
      <c r="A20" t="s">
        <v>69</v>
      </c>
    </row>
    <row r="21" spans="1:1">
      <c r="A21" t="s">
        <v>70</v>
      </c>
    </row>
    <row r="22" spans="1:1">
      <c r="A22" t="s">
        <v>71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M5 (cohort 2019 - 2020)</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WA leerlaag M4 (schooljaar 2019 - 2020)</v>
      </c>
    </row>
    <row r="5" spans="1:17" customHeight="1" ht="34.5">
      <c r="A5" s="9" t="s">
        <v>29</v>
      </c>
      <c r="B5" s="2">
        <v>9</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74</v>
      </c>
      <c r="D6" s="2"/>
      <c r="E6" s="2"/>
      <c r="G6" s="27" t="s">
        <v>5</v>
      </c>
      <c r="H6" s="28"/>
      <c r="I6" s="27"/>
      <c r="J6" s="29" t="s">
        <v>5</v>
      </c>
      <c r="K6" s="30"/>
      <c r="L6" s="27"/>
      <c r="M6" s="27" t="s">
        <v>5</v>
      </c>
      <c r="N6" s="31"/>
      <c r="O6" s="31" t="s">
        <v>5</v>
      </c>
      <c r="P6" s="32"/>
    </row>
    <row r="7" spans="1:17" customHeight="1" ht="72">
      <c r="A7" s="9" t="s">
        <v>42</v>
      </c>
      <c r="B7" s="2">
        <v>2019</v>
      </c>
      <c r="D7" s="2"/>
      <c r="E7" s="2"/>
      <c r="G7" s="27" t="s">
        <v>5</v>
      </c>
      <c r="H7" s="28"/>
      <c r="I7" s="27"/>
      <c r="J7" s="29" t="s">
        <v>5</v>
      </c>
      <c r="K7" s="30"/>
      <c r="L7" s="27"/>
      <c r="M7" s="27" t="s">
        <v>5</v>
      </c>
      <c r="N7" s="31"/>
      <c r="O7" s="31" t="s">
        <v>5</v>
      </c>
      <c r="P7" s="32"/>
    </row>
    <row r="8" spans="1:17" customHeight="1" ht="72">
      <c r="A8" s="9" t="s">
        <v>43</v>
      </c>
      <c r="B8" s="2">
        <v>103</v>
      </c>
      <c r="D8" s="2"/>
      <c r="E8" s="2"/>
      <c r="G8" s="27" t="s">
        <v>5</v>
      </c>
      <c r="H8" s="28"/>
      <c r="I8" s="27"/>
      <c r="J8" s="29" t="s">
        <v>5</v>
      </c>
      <c r="K8" s="30"/>
      <c r="L8" s="27"/>
      <c r="M8" s="27" t="s">
        <v>5</v>
      </c>
      <c r="N8" s="31"/>
      <c r="O8" s="31" t="s">
        <v>5</v>
      </c>
      <c r="P8" s="32"/>
    </row>
    <row r="9" spans="1:17" customHeight="1" ht="72">
      <c r="A9" s="9" t="s">
        <v>44</v>
      </c>
      <c r="B9" s="4">
        <f>IF(B6="A",B7+3,IF(B6="H",B7+2,B7+1))</f>
        <v>2020</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-1</v>
      </c>
      <c r="C13" s="9" t="s">
        <v>28</v>
      </c>
      <c r="D13" s="2">
        <v>256</v>
      </c>
      <c r="G13" s="33" t="str">
        <f>CONCATENATE("Algemene opmerkingen bij het jaarprogramma van  ",G4)</f>
        <v>Algemene opmerkingen bij het jaarprogramma van  WA leerlaag M4 (schooljaar 2019 - 2020)</v>
      </c>
      <c r="H13" s="33"/>
      <c r="I13" s="33"/>
      <c r="J13" s="33"/>
      <c r="K13" s="33"/>
      <c r="L13" s="33"/>
      <c r="M13" s="33"/>
    </row>
    <row r="14" spans="1:17" customHeight="1" ht="72">
      <c r="A14" s="9" t="s">
        <v>49</v>
      </c>
      <c r="B14" s="7">
        <f>4+B11-B7</f>
        <v>5</v>
      </c>
      <c r="G14" s="34"/>
      <c r="H14" s="34"/>
      <c r="I14" s="34"/>
      <c r="J14" s="34"/>
      <c r="K14" s="34"/>
      <c r="L14" s="34"/>
      <c r="M14" s="34"/>
    </row>
    <row r="16" spans="1:17" customHeight="1" ht="30.75">
      <c r="C16" s="9" t="s">
        <v>28</v>
      </c>
      <c r="D16" s="2"/>
      <c r="G16" s="17" t="str">
        <f>CONCATENATE(B4," leerlaag ",B6,"5 (schooljaar ",B7+1," - ",B7+2,")")</f>
        <v>WA leerlaag M5 (schooljaar 2020 - 2021)</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v>257</v>
      </c>
      <c r="G25" s="33" t="str">
        <f>CONCATENATE("Algemene opmerkingen bij het jaarprogramma van  ",G16)</f>
        <v>Algemene opmerkingen bij het jaarprogramma van  WA leerlaag M5 (schooljaar 2020 - 2021)</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WA leerlaag M6 (schooljaar 2021 - 2020)</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WA leerlaag M6 (schooljaar 2021 - 2020)</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H4 (cohort 2020 - 2022)</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WA leerlaag H4 (schooljaar 2020 - 2021)</v>
      </c>
    </row>
    <row r="5" spans="1:17" customHeight="1" ht="34.5">
      <c r="A5" s="9" t="s">
        <v>29</v>
      </c>
      <c r="B5" s="2">
        <v>9</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75</v>
      </c>
      <c r="D6" s="2">
        <v>335</v>
      </c>
      <c r="E6" s="2"/>
      <c r="G6" s="27">
        <v>1</v>
      </c>
      <c r="H6" s="28" t="s">
        <v>76</v>
      </c>
      <c r="I6" s="27">
        <v>1</v>
      </c>
      <c r="J6" s="29" t="s">
        <v>7</v>
      </c>
      <c r="K6" s="30"/>
      <c r="L6" s="27">
        <v>50</v>
      </c>
      <c r="M6" s="27" t="s">
        <v>11</v>
      </c>
      <c r="N6" s="31"/>
      <c r="O6" s="31" t="s">
        <v>5</v>
      </c>
      <c r="P6" s="32"/>
    </row>
    <row r="7" spans="1:17" customHeight="1" ht="72">
      <c r="A7" s="9" t="s">
        <v>42</v>
      </c>
      <c r="B7" s="2">
        <v>2020</v>
      </c>
      <c r="D7" s="2">
        <v>336</v>
      </c>
      <c r="E7" s="2"/>
      <c r="G7" s="27">
        <v>1</v>
      </c>
      <c r="H7" s="28" t="s">
        <v>77</v>
      </c>
      <c r="I7" s="27">
        <v>2</v>
      </c>
      <c r="J7" s="29" t="s">
        <v>7</v>
      </c>
      <c r="K7" s="30"/>
      <c r="L7" s="27">
        <v>100</v>
      </c>
      <c r="M7" s="27" t="s">
        <v>11</v>
      </c>
      <c r="N7" s="31"/>
      <c r="O7" s="31" t="s">
        <v>5</v>
      </c>
      <c r="P7" s="32"/>
    </row>
    <row r="8" spans="1:17" customHeight="1" ht="72">
      <c r="A8" s="9" t="s">
        <v>43</v>
      </c>
      <c r="B8" s="2">
        <v>104</v>
      </c>
      <c r="D8" s="2">
        <v>337</v>
      </c>
      <c r="E8" s="2"/>
      <c r="G8" s="27">
        <v>2</v>
      </c>
      <c r="H8" s="28" t="s">
        <v>78</v>
      </c>
      <c r="I8" s="27">
        <v>2</v>
      </c>
      <c r="J8" s="29" t="s">
        <v>7</v>
      </c>
      <c r="K8" s="30"/>
      <c r="L8" s="27">
        <v>100</v>
      </c>
      <c r="M8" s="27" t="s">
        <v>11</v>
      </c>
      <c r="N8" s="31"/>
      <c r="O8" s="31" t="s">
        <v>5</v>
      </c>
      <c r="P8" s="32"/>
    </row>
    <row r="9" spans="1:17" customHeight="1" ht="72">
      <c r="A9" s="9" t="s">
        <v>44</v>
      </c>
      <c r="B9" s="4">
        <f>IF(B6="A",B7+3,IF(B6="H",B7+2,B7+1))</f>
        <v>2022</v>
      </c>
      <c r="D9" s="2">
        <v>338</v>
      </c>
      <c r="E9" s="2"/>
      <c r="G9" s="27">
        <v>3</v>
      </c>
      <c r="H9" s="28" t="s">
        <v>79</v>
      </c>
      <c r="I9" s="27">
        <v>3</v>
      </c>
      <c r="J9" s="29" t="s">
        <v>7</v>
      </c>
      <c r="K9" s="30"/>
      <c r="L9" s="27">
        <v>100</v>
      </c>
      <c r="M9" s="27" t="s">
        <v>8</v>
      </c>
      <c r="N9" s="31">
        <v>3</v>
      </c>
      <c r="O9" s="31" t="s">
        <v>8</v>
      </c>
      <c r="P9" s="32" t="s">
        <v>80</v>
      </c>
    </row>
    <row r="10" spans="1:17" customHeight="1" ht="72">
      <c r="A10" s="9" t="s">
        <v>45</v>
      </c>
      <c r="B10" s="6">
        <f>NOW()</f>
        <v>44340.444074074</v>
      </c>
      <c r="D10" s="2">
        <v>339</v>
      </c>
      <c r="E10" s="2"/>
      <c r="G10" s="27">
        <v>4</v>
      </c>
      <c r="H10" s="28" t="s">
        <v>81</v>
      </c>
      <c r="I10" s="27">
        <v>2</v>
      </c>
      <c r="J10" s="29" t="s">
        <v>7</v>
      </c>
      <c r="K10" s="30"/>
      <c r="L10" s="27">
        <v>100</v>
      </c>
      <c r="M10" s="27" t="s">
        <v>11</v>
      </c>
      <c r="N10" s="31"/>
      <c r="O10" s="31" t="s">
        <v>5</v>
      </c>
      <c r="P10" s="32"/>
    </row>
    <row r="11" spans="1:17" customHeight="1" ht="72">
      <c r="A11" s="9" t="s">
        <v>46</v>
      </c>
      <c r="B11" s="4">
        <f>IF(MONTH(NOW())&gt;7,YEAR(NOW()),YEAR(NOW())-1)</f>
        <v>2020</v>
      </c>
      <c r="D11" s="2">
        <v>340</v>
      </c>
      <c r="E11" s="2"/>
      <c r="G11" s="27">
        <v>3</v>
      </c>
      <c r="H11" s="28" t="s">
        <v>82</v>
      </c>
      <c r="I11" s="27">
        <v>2</v>
      </c>
      <c r="J11" s="29" t="s">
        <v>19</v>
      </c>
      <c r="K11" s="30" t="s">
        <v>83</v>
      </c>
      <c r="L11" s="27"/>
      <c r="M11" s="27" t="s">
        <v>8</v>
      </c>
      <c r="N11" s="31">
        <v>2</v>
      </c>
      <c r="O11" s="31" t="s">
        <v>11</v>
      </c>
      <c r="P11" s="32" t="s">
        <v>84</v>
      </c>
    </row>
    <row r="12" spans="1:17">
      <c r="A12" s="9" t="s">
        <v>47</v>
      </c>
      <c r="B12" s="4" t="str">
        <f>CONCATENATE(B11," - ",B11+1)</f>
        <v>2020 - 2021</v>
      </c>
    </row>
    <row r="13" spans="1:17">
      <c r="A13" s="9" t="s">
        <v>48</v>
      </c>
      <c r="B13" s="4">
        <f>B7-B11</f>
        <v>0</v>
      </c>
      <c r="C13" s="9" t="s">
        <v>28</v>
      </c>
      <c r="D13" s="2">
        <v>258</v>
      </c>
      <c r="G13" s="33" t="str">
        <f>CONCATENATE("Algemene opmerkingen bij het jaarprogramma van  ",G4)</f>
        <v>Algemene opmerkingen bij het jaarprogramma van  WA leerlaag H4 (schooljaar 2020 - 2021)</v>
      </c>
      <c r="H13" s="33"/>
      <c r="I13" s="33"/>
      <c r="J13" s="33"/>
      <c r="K13" s="33"/>
      <c r="L13" s="33"/>
      <c r="M13" s="33"/>
    </row>
    <row r="14" spans="1:17" customHeight="1" ht="72">
      <c r="A14" s="9" t="s">
        <v>49</v>
      </c>
      <c r="B14" s="7">
        <f>4+B11-B7</f>
        <v>4</v>
      </c>
      <c r="G14" s="34" t="s">
        <v>85</v>
      </c>
      <c r="H14" s="34"/>
      <c r="I14" s="34"/>
      <c r="J14" s="34"/>
      <c r="K14" s="34"/>
      <c r="L14" s="34"/>
      <c r="M14" s="34"/>
    </row>
    <row r="16" spans="1:17" customHeight="1" ht="30.75">
      <c r="C16" s="9" t="s">
        <v>28</v>
      </c>
      <c r="D16" s="2"/>
      <c r="G16" s="17" t="str">
        <f>CONCATENATE(B4," leerlaag ",B6,"5 (schooljaar ",B7+1," - ",B7+2,")")</f>
        <v>WA leerlaag H5 (schooljaar 2021 - 2022)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v>259</v>
      </c>
      <c r="G25" s="33" t="str">
        <f>CONCATENATE("Algemene opmerkingen bij het jaarprogramma van  ",G16)</f>
        <v>Algemene opmerkingen bij het jaarprogramma van  WA leerlaag H5 (schooljaar 2021 - 2022)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WA leerlaag H6 (schooljaar 2022 - 2022)</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WA leerlaag H6 (schooljaar 2022 - 2022)</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H5 (cohort 2019 - 2021)</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WA leerlaag H4 (schooljaar 2019 - 2020)</v>
      </c>
    </row>
    <row r="5" spans="1:17" customHeight="1" ht="34.5">
      <c r="A5" s="9" t="s">
        <v>29</v>
      </c>
      <c r="B5" s="2">
        <v>9</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75</v>
      </c>
      <c r="D6" s="2"/>
      <c r="E6" s="2"/>
      <c r="G6" s="27" t="s">
        <v>5</v>
      </c>
      <c r="H6" s="28"/>
      <c r="I6" s="27"/>
      <c r="J6" s="29" t="s">
        <v>5</v>
      </c>
      <c r="K6" s="30"/>
      <c r="L6" s="27"/>
      <c r="M6" s="27" t="s">
        <v>5</v>
      </c>
      <c r="N6" s="31"/>
      <c r="O6" s="31" t="s">
        <v>5</v>
      </c>
      <c r="P6" s="32"/>
    </row>
    <row r="7" spans="1:17" customHeight="1" ht="72">
      <c r="A7" s="9" t="s">
        <v>42</v>
      </c>
      <c r="B7" s="2">
        <v>2019</v>
      </c>
      <c r="D7" s="2"/>
      <c r="E7" s="2"/>
      <c r="G7" s="27" t="s">
        <v>5</v>
      </c>
      <c r="H7" s="28"/>
      <c r="I7" s="27"/>
      <c r="J7" s="29" t="s">
        <v>5</v>
      </c>
      <c r="K7" s="30"/>
      <c r="L7" s="27"/>
      <c r="M7" s="27" t="s">
        <v>5</v>
      </c>
      <c r="N7" s="31"/>
      <c r="O7" s="31" t="s">
        <v>5</v>
      </c>
      <c r="P7" s="32"/>
    </row>
    <row r="8" spans="1:17" customHeight="1" ht="72">
      <c r="A8" s="9" t="s">
        <v>43</v>
      </c>
      <c r="B8" s="2">
        <v>105</v>
      </c>
      <c r="D8" s="2"/>
      <c r="E8" s="2"/>
      <c r="G8" s="27" t="s">
        <v>5</v>
      </c>
      <c r="H8" s="28"/>
      <c r="I8" s="27"/>
      <c r="J8" s="29" t="s">
        <v>5</v>
      </c>
      <c r="K8" s="30"/>
      <c r="L8" s="27"/>
      <c r="M8" s="27" t="s">
        <v>5</v>
      </c>
      <c r="N8" s="31"/>
      <c r="O8" s="31" t="s">
        <v>5</v>
      </c>
      <c r="P8" s="32"/>
    </row>
    <row r="9" spans="1:17" customHeight="1" ht="72">
      <c r="A9" s="9" t="s">
        <v>44</v>
      </c>
      <c r="B9" s="4">
        <f>IF(B6="A",B7+3,IF(B6="H",B7+2,B7+1))</f>
        <v>2021</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-1</v>
      </c>
      <c r="C13" s="9" t="s">
        <v>28</v>
      </c>
      <c r="D13" s="2">
        <v>260</v>
      </c>
      <c r="G13" s="33" t="str">
        <f>CONCATENATE("Algemene opmerkingen bij het jaarprogramma van  ",G4)</f>
        <v>Algemene opmerkingen bij het jaarprogramma van  WA leerlaag H4 (schooljaar 2019 - 2020)</v>
      </c>
      <c r="H13" s="33"/>
      <c r="I13" s="33"/>
      <c r="J13" s="33"/>
      <c r="K13" s="33"/>
      <c r="L13" s="33"/>
      <c r="M13" s="33"/>
    </row>
    <row r="14" spans="1:17" customHeight="1" ht="72">
      <c r="A14" s="9" t="s">
        <v>49</v>
      </c>
      <c r="B14" s="7">
        <f>4+B11-B7</f>
        <v>5</v>
      </c>
      <c r="G14" s="34"/>
      <c r="H14" s="34"/>
      <c r="I14" s="34"/>
      <c r="J14" s="34"/>
      <c r="K14" s="34"/>
      <c r="L14" s="34"/>
      <c r="M14" s="34"/>
    </row>
    <row r="16" spans="1:17" customHeight="1" ht="30.75">
      <c r="C16" s="9" t="s">
        <v>28</v>
      </c>
      <c r="D16" s="2"/>
      <c r="G16" s="17" t="str">
        <f>CONCATENATE(B4," leerlaag ",B6,"5 (schooljaar ",B7+1," - ",B7+2,")")</f>
        <v>WA leerlaag H5 (schooljaar 2020 - 2021)</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v>341</v>
      </c>
      <c r="E18" s="2"/>
      <c r="G18" s="27">
        <v>1</v>
      </c>
      <c r="H18" s="28" t="s">
        <v>86</v>
      </c>
      <c r="I18" s="27"/>
      <c r="J18" s="29" t="s">
        <v>7</v>
      </c>
      <c r="K18" s="30"/>
      <c r="L18" s="27">
        <v>100</v>
      </c>
      <c r="M18" s="27" t="s">
        <v>8</v>
      </c>
      <c r="N18" s="31">
        <v>3</v>
      </c>
      <c r="O18" s="31" t="s">
        <v>8</v>
      </c>
      <c r="P18" s="32" t="s">
        <v>87</v>
      </c>
    </row>
    <row r="19" spans="1:17" customHeight="1" ht="72">
      <c r="D19" s="2">
        <v>342</v>
      </c>
      <c r="E19" s="2"/>
      <c r="G19" s="27">
        <v>2</v>
      </c>
      <c r="H19" s="28" t="s">
        <v>88</v>
      </c>
      <c r="I19" s="27"/>
      <c r="J19" s="29" t="s">
        <v>7</v>
      </c>
      <c r="K19" s="30"/>
      <c r="L19" s="27">
        <v>100</v>
      </c>
      <c r="M19" s="27" t="s">
        <v>8</v>
      </c>
      <c r="N19" s="31">
        <v>3</v>
      </c>
      <c r="O19" s="31" t="s">
        <v>8</v>
      </c>
      <c r="P19" s="32" t="s">
        <v>87</v>
      </c>
    </row>
    <row r="20" spans="1:17" customHeight="1" ht="72">
      <c r="D20" s="2">
        <v>343</v>
      </c>
      <c r="E20" s="2"/>
      <c r="G20" s="27">
        <v>3</v>
      </c>
      <c r="H20" s="28" t="s">
        <v>89</v>
      </c>
      <c r="I20" s="27"/>
      <c r="J20" s="29" t="s">
        <v>7</v>
      </c>
      <c r="K20" s="30"/>
      <c r="L20" s="27">
        <v>100</v>
      </c>
      <c r="M20" s="27" t="s">
        <v>8</v>
      </c>
      <c r="N20" s="31">
        <v>3</v>
      </c>
      <c r="O20" s="31" t="s">
        <v>8</v>
      </c>
      <c r="P20" s="32" t="s">
        <v>90</v>
      </c>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v>261</v>
      </c>
      <c r="G25" s="33" t="str">
        <f>CONCATENATE("Algemene opmerkingen bij het jaarprogramma van  ",G16)</f>
        <v>Algemene opmerkingen bij het jaarprogramma van  WA leerlaag H5 (schooljaar 2020 - 2021)</v>
      </c>
      <c r="H25" s="33"/>
      <c r="I25" s="33"/>
      <c r="J25" s="33"/>
      <c r="K25" s="33"/>
      <c r="L25" s="33"/>
      <c r="M25" s="33"/>
    </row>
    <row r="26" spans="1:17" customHeight="1" ht="72">
      <c r="G26" s="34" t="s">
        <v>85</v>
      </c>
      <c r="H26" s="34"/>
      <c r="I26" s="34"/>
      <c r="J26" s="34"/>
      <c r="K26" s="34"/>
      <c r="L26" s="34"/>
      <c r="M26" s="34"/>
    </row>
    <row r="28" spans="1:17" customHeight="1" ht="30.75">
      <c r="C28" s="9" t="s">
        <v>28</v>
      </c>
      <c r="D28" s="2"/>
      <c r="G28" s="17" t="str">
        <f>CONCATENATE(B4," leerlaag ",B6,"6 (schooljaar ",B7+2," - ",B9,")")</f>
        <v>WA leerlaag H6 (schooljaar 2021 - 2021)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WA leerlaag H6 (schooljaar 2021 - 2021)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instellingen</vt:lpstr>
      <vt:lpstr>sjabloon</vt:lpstr>
      <vt:lpstr>wensen</vt:lpstr>
      <vt:lpstr>M 2021</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2021-04-08T10:11:12+00:00</dcterms:modified>
  <dc:title>xlsx-pta-generator</dc:title>
  <dc:description>Dit bestand is eigendom van CSG Augustinus Groningen</dc:description>
  <dc:subject>acomt pta cohorten</dc:subject>
  <cp:keywords>acomt pta cohorten</cp:keywords>
  <cp:category>internal usage only</cp:category>
</cp:coreProperties>
</file>