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2" autoFilterDateGrouping="true" firstSheet="0" minimized="false" showHorizontalScroll="true" showSheetTabs="true" showVerticalScroll="true" tabRatio="600" visibility="visible"/>
  </bookViews>
  <sheets>
    <sheet name="instellingen" sheetId="1" r:id="rId4"/>
    <sheet name="sjabloon" sheetId="2" r:id="rId5"/>
    <sheet name="wensen" sheetId="3" r:id="rId6"/>
    <sheet name="M 2021" sheetId="4" r:id="rId7"/>
    <sheet name="M 2020" sheetId="5" r:id="rId8"/>
    <sheet name="M 2019" sheetId="6" r:id="rId9"/>
    <sheet name="H 2021" sheetId="7" r:id="rId10"/>
    <sheet name="H 2020" sheetId="8" r:id="rId11"/>
    <sheet name="H 2019" sheetId="9" r:id="rId12"/>
    <sheet name="A 2021" sheetId="10" r:id="rId13"/>
    <sheet name="A 2020" sheetId="11" r:id="rId14"/>
    <sheet name="A 2019" sheetId="12" r:id="rId15"/>
    <sheet name="A 2018" sheetId="13" r:id="rId16"/>
  </sheets>
  <definedNames/>
  <calcPr calcId="999999" calcMode="auto" calcCompleted="1" fullCalcOnLoad="0" forceFullCalc="0"/>
</workbook>
</file>

<file path=xl/sharedStrings.xml><?xml version="1.0" encoding="utf-8"?>
<sst xmlns="http://schemas.openxmlformats.org/spreadsheetml/2006/main" uniqueCount="110">
  <si>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</si>
  <si>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</si>
  <si>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</si>
  <si>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</si>
  <si>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</si>
  <si>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</si>
  <si>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</si>
  <si>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</si>
  <si>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</si>
  <si>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</si>
  <si>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</si>
  <si>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</si>
  <si>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</si>
  <si>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</si>
  <si>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</si>
  <si>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</si>
  <si>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</si>
  <si>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</si>
  <si>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</si>
  <si>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</si>
  <si>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</si>
  <si>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</si>
  <si>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</si>
  <si>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</si>
  <si>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</si>
  <si>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t>statusCode</t>
  </si>
  <si>
    <t>fouten?</t>
  </si>
  <si>
    <t>vak</t>
  </si>
  <si>
    <t>cjid</t>
  </si>
  <si>
    <t>vid</t>
  </si>
  <si>
    <t>id</t>
  </si>
  <si>
    <t>somCode</t>
  </si>
  <si>
    <t>leerstofomschrijving</t>
  </si>
  <si>
    <t>weging VD</t>
  </si>
  <si>
    <t>soort toets</t>
  </si>
  <si>
    <t>afwijkende hulpmiddelen / bijzonderheden</t>
  </si>
  <si>
    <t>duur (min)</t>
  </si>
  <si>
    <t>SE?</t>
  </si>
  <si>
    <t>weging SE</t>
  </si>
  <si>
    <t>herkans-baar?</t>
  </si>
  <si>
    <t>verplichte SE-domeinen</t>
  </si>
  <si>
    <t>niveau</t>
  </si>
  <si>
    <t>startJaar</t>
  </si>
  <si>
    <t>cid</t>
  </si>
  <si>
    <t>eindJaar</t>
  </si>
  <si>
    <t>vandaag</t>
  </si>
  <si>
    <t>huidigStartjaar</t>
  </si>
  <si>
    <t>huidigSchooljaar</t>
  </si>
  <si>
    <t>positiePTA</t>
  </si>
  <si>
    <t>groep</t>
  </si>
  <si>
    <t>Voorkomen dat oude versies geupload kunnen worden: combineren met status?</t>
  </si>
  <si>
    <t>mededeling dat een file verouderd is</t>
  </si>
  <si>
    <t>apart tabblad voor toetsweek dat in tweede instantie wordt gegenereerd: DAN de CODE veranderen zodat hij alleen roostermaker inleest!</t>
  </si>
  <si>
    <t>statusCode dus; zorg dat duidelijk is of hij ingelezen is; of er schrijfrecht is; of hij nog actueel is; 111?</t>
  </si>
  <si>
    <t>status van het bestand melden bovenaan of op voorblad: combineer met check op rode of oranje velden: bijbehorende tekst uit instellingen halen zodat je in 1x kunt wijzigen.</t>
  </si>
  <si>
    <t>set_Active sheet bij wegschrijven: je start altijd bij openen bij settingstabblad</t>
  </si>
  <si>
    <t>Als er iets rood is: kengetal in settings veranderen, zodat de inlees wordt geblokeerd. Kan met extra veld en check die al in voorwaardelijke opmaak zit ingebouwd</t>
  </si>
  <si>
    <t>voorblad met instructie: ga niet dingen formatten: dat doen wij</t>
  </si>
  <si>
    <t>bij inlezen ook check op correctheid records</t>
  </si>
  <si>
    <t>Laat PHP namen tabbladen geven met cohortjaren erbij</t>
  </si>
  <si>
    <t>Als je programma's van de huidige examenklassen opneemt moeten die onschrijfbaar worden en krijg je drie extra tabbladen.</t>
  </si>
  <si>
    <t>Schrijf weg in de database en laat dan geheel opnieuw genereren om goed te kunnen vergelijken. Stuur checks naar sectie van uit database gegenereerde versie.</t>
  </si>
  <si>
    <t>Percentages SE en VD alleen bij volledig PTA van examenklassen. Anders kun je het niet uitrekenen.</t>
  </si>
  <si>
    <t>Zijn er tt of mt die niet herkansbaar zijn maar wel SE. Anders kun je automatiseren</t>
  </si>
  <si>
    <t>Kun je tabblad aanmaken via PHP op basis van sjabloon =&gt; kopieren?</t>
  </si>
  <si>
    <t>Verbergen 3e laag als het niet vwo is</t>
  </si>
  <si>
    <t>sorteer op periode, toetssoort? Of domweg wat de invoer was? Nee, dat gaat mis bij selectieve update.</t>
  </si>
  <si>
    <t>tabblad roostermaker toetsweek alleen genereren voor komende / huidige jaar na REWRITE vanuit PHP</t>
  </si>
  <si>
    <t>Hiden van alles (dus ook paars) via PHP. Lock Excel-sjabloon. Werkt dat dan?</t>
  </si>
  <si>
    <t>Als je ja nee wegschrijft: houd je dan wel de dropdown? Of moet je verwijzen naar instellingen? En is dat relevant? JA, want bij controle soms wijziging.</t>
  </si>
  <si>
    <t>Maak inleesdirectory die per beschikbaar vak inleest foreach. Verplaats ingelezen naar aparte map en weer aparte map voor nieuw gegenereerde.</t>
  </si>
  <si>
    <t>Wat gebeurt er als je knipt en plakt van ander tabblad? Hoe zit het met opmaakvoorwaarden, beschikbaarheid dropdown e.d.?</t>
  </si>
  <si>
    <t>schrijfrecht</t>
  </si>
  <si>
    <t>WB</t>
  </si>
  <si>
    <t>M</t>
  </si>
  <si>
    <t>H</t>
  </si>
  <si>
    <t>Hoofdstuk 1: Vergelijkingen (paragraaf 1.1 t/m 1.3) + Hoofdstuk 2: Functies en grafieken (paragraaf 2.1 t/m 2.5)</t>
  </si>
  <si>
    <t>Hoofdstuk 1: Vergelijkingen (paragraaf 1.4 t/m 1.7) + Hoofdstuk 2: Functies en grafieken (paragraaf 2.6 en 2.7). Stof van paragraaf 1.1 t/m 1.3 en 2.1 t/m 2.5 wordt bekend verondersteld.</t>
  </si>
  <si>
    <t>Hoofdstuk 7: Lijnen en afstanden + Paragraaf 5.4: Afstanden in een rooster</t>
  </si>
  <si>
    <t>Hoofdstuk 5: Afstanden en hoeken. Hoofdstuk 7: Lijnen en afstanden</t>
  </si>
  <si>
    <t>A1, A2, A3, C1, C2</t>
  </si>
  <si>
    <t>Hoofdstuk 3: Machtsfuncties. Hoofdstuk 4: Exponentiële functies</t>
  </si>
  <si>
    <t>A1, A2, A3, B1, B2</t>
  </si>
  <si>
    <t>Hoofsdtuk 6: Afgeleide functies + Hoofdstuk 8: Periodieke functies</t>
  </si>
  <si>
    <t>Bij de tt vervangt de grafische rekenmachine de gewone rekenmachine als toegestaan hulpmiddel. Alle aantekeningen, stencils en extra opgaven die gegeven zijn in de les behoren ook tot de stof voor het SE.</t>
  </si>
  <si>
    <t>Moderne Wiskunde 5 havo B, 11e editie Hoofdstuk 1: Logaritmische functies ; Hoofdstuk 2: Functies bewerken Vaardigheden, uitgedeelde stencils Details: zie studiewijzer</t>
  </si>
  <si>
    <t>A1, A2, A3, rekenen</t>
  </si>
  <si>
    <t>Moderne Wiskunde 5 havo B, 11e editie Hoofdstuk 3: Goniometrische functies  Hoofdstuk 4: Differentiëren Vaardigheden, uitgedeelde stencils Details: zie studiewijzer</t>
  </si>
  <si>
    <t>A1, A2, A3, D1, D2, D3, D4, rekenen</t>
  </si>
  <si>
    <t>Moderne Wiskunde 5 havo B, 11e editie Hoofdstuk 5: Cirkels  Hoofdstuk 6: Verbanden Vaardigheden, uitgedeelde stencils Details: zie studiewijzer</t>
  </si>
  <si>
    <t xml:space="preserve"> </t>
  </si>
  <si>
    <t>A</t>
  </si>
  <si>
    <t xml:space="preserve">H1 Vergelijkingen  Vaardigheden </t>
  </si>
  <si>
    <t xml:space="preserve">H1 Vergelijkingen en H2 Functies en grafieken Vaardigheden </t>
  </si>
  <si>
    <t>H5 Lijnen H8 Vectoren Vaardigheden</t>
  </si>
  <si>
    <t>H3 Machtsfuncties en H4 Exponentièle functies Vaardigheden</t>
  </si>
  <si>
    <t>H6 Afgeleide functies Vaardigheden</t>
  </si>
  <si>
    <t>H6 Afgeleide functies H7 Periodieke functies Vaardigheden</t>
  </si>
  <si>
    <t>Moderne wiskunde 11e editie, wiskunde B, deel vwo 5 H1. Logaritmische functies. H2. Functies bewerken. Vaardigheden</t>
  </si>
  <si>
    <t>Keuzeonderwerp</t>
  </si>
  <si>
    <t>A1, A2, A3, F</t>
  </si>
  <si>
    <t xml:space="preserve">Moderne wiskunde 11e editie, wiskunde B, deel vwo 5 H3. Kettingregel. H4. Integreren. Vaardigheden </t>
  </si>
  <si>
    <t>Wiskunde B-dag</t>
  </si>
  <si>
    <t>Moderne wiskunde 11e editie, wiskunde B, deel vwo 5 H5. Cirkels. H7. Meetkunde: rekenen of beredeneren. Vaardigheden</t>
  </si>
  <si>
    <t>A1, A2, A3, E1</t>
  </si>
  <si>
    <t>Moderne wiskunde 11e editie, wiskunde B, deel vwo 5 H6. Product-en quotiëntfuncties. H8. Goniometrische functies. Vaardigheden</t>
  </si>
  <si>
    <t>Moderne wiskunde 11e editie, wiskunde B, deel vwo 6 H1. Exponentiële en logaritmische functies. H2. Toepassingen van integreren. Vaardigheden</t>
  </si>
  <si>
    <t>Moderne wiskunde 11e editie, wiskunde B, deel vwo 6 H3. Bewegingsvergelijkingen. H6. Afsluiting meetkunde. Vaardigheden</t>
  </si>
  <si>
    <t>A1, A2, A3, E1, rekenen</t>
  </si>
  <si>
    <t>Moderne wiskunde 11e editie, wiskunde B, deel vwo 6 H4. Goniometrische functies. H5. Functies onderzoeken. Vaardigheden</t>
  </si>
</sst>
</file>

<file path=xl/styles.xml><?xml version="1.0" encoding="utf-8"?>
<styleSheet xmlns="http://schemas.openxmlformats.org/spreadsheetml/2006/main" xml:space="preserve">
  <numFmts count="0"/>
  <fonts count="10">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26"/>
      <color rgb="FF000000"/>
      <name val="Segoe UI"/>
    </font>
  </fonts>
  <fills count="12">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s>
  <borders count="5">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s>
  <cellStyleXfs count="1">
    <xf numFmtId="0" fontId="0" fillId="0" borderId="0"/>
  </cellStyleXfs>
  <cellXfs count="36">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9" numFmtId="0" fillId="4" borderId="0" applyFont="1" applyNumberFormat="0" applyFill="1" applyBorder="0" applyAlignment="1">
      <alignment horizontal="left" vertical="center" textRotation="0" wrapText="false" shrinkToFit="false"/>
    </xf>
  </cellXfs>
  <cellStyles count="1">
    <cellStyle name="Normal" xfId="0" builtinId="0"/>
  </cellStyles>
  <dxfs count="9">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235" zoomScaleNormal="235" showGridLines="true" showRowColHeaders="1">
      <selection activeCell="B11" sqref="B11"/>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v>0</v>
      </c>
      <c r="G2" s="35" t="str">
        <f>IF(B14&gt;6,"verouderd PTA",CONCATENATE("Dit is het programma van de huidige ",B6,B14," (cohort ",B7," - ",B9,")"))</f>
        <v>verouderd PTA</v>
      </c>
      <c r="H2" s="35"/>
      <c r="I2" s="35"/>
      <c r="J2" s="35"/>
      <c r="K2" s="35"/>
      <c r="L2" s="35"/>
      <c r="M2" s="35"/>
      <c r="O2" s="25"/>
    </row>
    <row r="3" spans="1:17">
      <c r="A3" s="9" t="s">
        <v>26</v>
      </c>
      <c r="B3" s="4">
        <v>0</v>
      </c>
    </row>
    <row r="4" spans="1:17" customHeight="1" ht="30">
      <c r="A4" s="9" t="s">
        <v>27</v>
      </c>
      <c r="B4" s="2"/>
      <c r="C4" s="9" t="s">
        <v>28</v>
      </c>
      <c r="D4" s="2"/>
      <c r="G4" s="17" t="str">
        <f>CONCATENATE(B4," leerlaag ",B6,"4 (schooljaar ",B7," - ",B7+1,")")</f>
        <v> leerlaag 4 (schooljaar  - 1)</v>
      </c>
    </row>
    <row r="5" spans="1:17" customHeight="1" ht="34.5">
      <c r="A5" s="9" t="s">
        <v>29</v>
      </c>
      <c r="B5" s="2"/>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c r="D6" s="2"/>
      <c r="E6" s="2"/>
      <c r="G6" s="27" t="s">
        <v>5</v>
      </c>
      <c r="H6" s="28"/>
      <c r="I6" s="27"/>
      <c r="J6" s="29" t="s">
        <v>5</v>
      </c>
      <c r="K6" s="30"/>
      <c r="L6" s="27"/>
      <c r="M6" s="27" t="s">
        <v>5</v>
      </c>
      <c r="N6" s="31"/>
      <c r="O6" s="31" t="s">
        <v>5</v>
      </c>
      <c r="P6" s="32"/>
    </row>
    <row r="7" spans="1:17" customHeight="1" ht="72">
      <c r="A7" s="9" t="s">
        <v>42</v>
      </c>
      <c r="B7" s="2"/>
      <c r="D7" s="2"/>
      <c r="E7" s="2"/>
      <c r="G7" s="27" t="s">
        <v>5</v>
      </c>
      <c r="H7" s="28"/>
      <c r="I7" s="27"/>
      <c r="J7" s="29" t="s">
        <v>5</v>
      </c>
      <c r="K7" s="30"/>
      <c r="L7" s="27"/>
      <c r="M7" s="27" t="s">
        <v>5</v>
      </c>
      <c r="N7" s="31"/>
      <c r="O7" s="31" t="s">
        <v>5</v>
      </c>
      <c r="P7" s="32"/>
    </row>
    <row r="8" spans="1:17" customHeight="1" ht="72">
      <c r="A8" s="9" t="s">
        <v>43</v>
      </c>
      <c r="B8" s="2"/>
      <c r="D8" s="2"/>
      <c r="E8" s="2"/>
      <c r="G8" s="27" t="s">
        <v>5</v>
      </c>
      <c r="H8" s="28"/>
      <c r="I8" s="27"/>
      <c r="J8" s="29" t="s">
        <v>5</v>
      </c>
      <c r="K8" s="30"/>
      <c r="L8" s="27"/>
      <c r="M8" s="27" t="s">
        <v>5</v>
      </c>
      <c r="N8" s="31"/>
      <c r="O8" s="31" t="s">
        <v>5</v>
      </c>
      <c r="P8" s="32"/>
    </row>
    <row r="9" spans="1:17" customHeight="1" ht="72">
      <c r="A9" s="9" t="s">
        <v>44</v>
      </c>
      <c r="B9" s="4">
        <f>IF(B6="A",B7+3,IF(B6="H",B7+2,B7+1))</f>
        <v>1</v>
      </c>
      <c r="D9" s="2"/>
      <c r="E9" s="2"/>
      <c r="G9" s="27" t="s">
        <v>5</v>
      </c>
      <c r="H9" s="28"/>
      <c r="I9" s="27"/>
      <c r="J9" s="29" t="s">
        <v>5</v>
      </c>
      <c r="K9" s="30"/>
      <c r="L9" s="27"/>
      <c r="M9" s="27" t="s">
        <v>5</v>
      </c>
      <c r="N9" s="31"/>
      <c r="O9" s="31" t="s">
        <v>5</v>
      </c>
      <c r="P9" s="32"/>
    </row>
    <row r="10" spans="1:17" customHeight="1" ht="72">
      <c r="A10" s="9" t="s">
        <v>45</v>
      </c>
      <c r="B10" s="6">
        <f>NOW()</f>
        <v>44340.444074074</v>
      </c>
      <c r="D10" s="2"/>
      <c r="E10" s="2"/>
      <c r="G10" s="27" t="s">
        <v>5</v>
      </c>
      <c r="H10" s="28"/>
      <c r="I10" s="27"/>
      <c r="J10" s="29" t="s">
        <v>5</v>
      </c>
      <c r="K10" s="30"/>
      <c r="L10" s="27"/>
      <c r="M10" s="27" t="s">
        <v>5</v>
      </c>
      <c r="N10" s="31"/>
      <c r="O10" s="31" t="s">
        <v>5</v>
      </c>
      <c r="P10" s="32"/>
    </row>
    <row r="11" spans="1:17" customHeight="1" ht="72">
      <c r="A11" s="9" t="s">
        <v>46</v>
      </c>
      <c r="B11" s="4">
        <f>IF(MONTH(NOW())&gt;7,YEAR(NOW()),YEAR(NOW())-1)</f>
        <v>2020</v>
      </c>
      <c r="D11" s="2"/>
      <c r="E11" s="2"/>
      <c r="G11" s="27" t="s">
        <v>5</v>
      </c>
      <c r="H11" s="28"/>
      <c r="I11" s="27"/>
      <c r="J11" s="29" t="s">
        <v>5</v>
      </c>
      <c r="K11" s="30"/>
      <c r="L11" s="27"/>
      <c r="M11" s="27" t="s">
        <v>5</v>
      </c>
      <c r="N11" s="31"/>
      <c r="O11" s="31" t="s">
        <v>5</v>
      </c>
      <c r="P11" s="32"/>
    </row>
    <row r="12" spans="1:17">
      <c r="A12" s="9" t="s">
        <v>47</v>
      </c>
      <c r="B12" s="4" t="str">
        <f>CONCATENATE(B11," - ",B11+1)</f>
        <v>2020 - 2021</v>
      </c>
    </row>
    <row r="13" spans="1:17">
      <c r="A13" s="9" t="s">
        <v>48</v>
      </c>
      <c r="B13" s="4">
        <f>B7-B11</f>
        <v>-2020</v>
      </c>
      <c r="C13" s="9" t="s">
        <v>28</v>
      </c>
      <c r="D13" s="2"/>
      <c r="G13" s="33" t="str">
        <f>CONCATENATE("Algemene opmerkingen bij het jaarprogramma van  ",G4)</f>
        <v>Algemene opmerkingen bij het jaarprogramma van   leerlaag 4 (schooljaar  - 1)</v>
      </c>
      <c r="H13" s="33"/>
      <c r="I13" s="33"/>
      <c r="J13" s="33"/>
      <c r="K13" s="33"/>
      <c r="L13" s="33"/>
      <c r="M13" s="33"/>
    </row>
    <row r="14" spans="1:17" customHeight="1" ht="72">
      <c r="A14" s="9" t="s">
        <v>49</v>
      </c>
      <c r="B14" s="7">
        <f>4+B11-B7</f>
        <v>2024</v>
      </c>
      <c r="G14" s="34"/>
      <c r="H14" s="34"/>
      <c r="I14" s="34"/>
      <c r="J14" s="34"/>
      <c r="K14" s="34"/>
      <c r="L14" s="34"/>
      <c r="M14" s="34"/>
    </row>
    <row r="16" spans="1:17" customHeight="1" ht="30.75">
      <c r="C16" s="9" t="s">
        <v>28</v>
      </c>
      <c r="D16" s="2"/>
      <c r="G16" s="17" t="str">
        <f>CONCATENATE(B4," leerlaag ",B6,"5 (schooljaar ",B7+1," - ",B7+2,")")</f>
        <v> leerlaag 5 (schooljaar 1 - 2)</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c r="G25" s="33" t="str">
        <f>CONCATENATE("Algemene opmerkingen bij het jaarprogramma van  ",G16)</f>
        <v>Algemene opmerkingen bij het jaarprogramma van   leerlaag 5 (schooljaar 1 - 2)</v>
      </c>
      <c r="H25" s="33"/>
      <c r="I25" s="33"/>
      <c r="J25" s="33"/>
      <c r="K25" s="33"/>
      <c r="L25" s="33"/>
      <c r="M25" s="33"/>
    </row>
    <row r="26" spans="1:17" customHeight="1" ht="72">
      <c r="G26" s="34"/>
      <c r="H26" s="34"/>
      <c r="I26" s="34"/>
      <c r="J26" s="34"/>
      <c r="K26" s="34"/>
      <c r="L26" s="34"/>
      <c r="M26" s="34"/>
    </row>
    <row r="28" spans="1:17" customHeight="1" ht="30.75">
      <c r="C28" s="9" t="s">
        <v>28</v>
      </c>
      <c r="D28" s="2"/>
      <c r="G28" s="17" t="str">
        <f>CONCATENATE(B4," leerlaag ",B6,"6 (schooljaar ",B7+2," - ",B9,")")</f>
        <v> leerlaag 6 (schooljaar 2 - 1)</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c r="G37" s="33" t="str">
        <f>CONCATENATE("Algemene opmerkingen bij het jaarprogramma van  ",G28)</f>
        <v>Algemene opmerkingen bij het jaarprogramma van   leerlaag 6 (schooljaar 2 - 1)</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t="s">
        <v>72</v>
      </c>
      <c r="G2" s="35" t="str">
        <f>IF(B14&gt;6,"verouderd PTA",CONCATENATE("Dit is het programma van de huidige ",B6,B14," (cohort ",B7," - ",B9,")"))</f>
        <v>Dit is het programma van de huidige A4 (cohort 2020 - 2023)</v>
      </c>
      <c r="H2" s="35"/>
      <c r="I2" s="35"/>
      <c r="J2" s="35"/>
      <c r="K2" s="35"/>
      <c r="L2" s="35"/>
      <c r="M2" s="35"/>
      <c r="O2" s="25"/>
    </row>
    <row r="3" spans="1:17">
      <c r="A3" s="9" t="s">
        <v>26</v>
      </c>
      <c r="B3" s="4">
        <v>0</v>
      </c>
    </row>
    <row r="4" spans="1:17" customHeight="1" ht="30">
      <c r="A4" s="9" t="s">
        <v>27</v>
      </c>
      <c r="B4" s="2" t="s">
        <v>73</v>
      </c>
      <c r="C4" s="9" t="s">
        <v>28</v>
      </c>
      <c r="D4" s="2"/>
      <c r="G4" s="17" t="str">
        <f>CONCATENATE(B4," leerlaag ",B6,"4 (schooljaar ",B7," - ",B7+1,")")</f>
        <v>WB leerlaag A4 (schooljaar 2020 - 2021)</v>
      </c>
    </row>
    <row r="5" spans="1:17" customHeight="1" ht="34.5">
      <c r="A5" s="9" t="s">
        <v>29</v>
      </c>
      <c r="B5" s="2">
        <v>10</v>
      </c>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t="s">
        <v>91</v>
      </c>
      <c r="D6" s="2">
        <v>370</v>
      </c>
      <c r="E6" s="2"/>
      <c r="G6" s="27">
        <v>1</v>
      </c>
      <c r="H6" s="28" t="s">
        <v>92</v>
      </c>
      <c r="I6" s="27">
        <v>1</v>
      </c>
      <c r="J6" s="29" t="s">
        <v>7</v>
      </c>
      <c r="K6" s="30"/>
      <c r="L6" s="27">
        <v>50</v>
      </c>
      <c r="M6" s="27" t="s">
        <v>11</v>
      </c>
      <c r="N6" s="31"/>
      <c r="O6" s="31">
        <v>0</v>
      </c>
      <c r="P6" s="32"/>
    </row>
    <row r="7" spans="1:17" customHeight="1" ht="72">
      <c r="A7" s="9" t="s">
        <v>42</v>
      </c>
      <c r="B7" s="2">
        <v>2020</v>
      </c>
      <c r="D7" s="2">
        <v>371</v>
      </c>
      <c r="E7" s="2"/>
      <c r="G7" s="27">
        <v>1</v>
      </c>
      <c r="H7" s="28" t="s">
        <v>93</v>
      </c>
      <c r="I7" s="27">
        <v>2</v>
      </c>
      <c r="J7" s="29" t="s">
        <v>7</v>
      </c>
      <c r="K7" s="30"/>
      <c r="L7" s="27">
        <v>100</v>
      </c>
      <c r="M7" s="27" t="s">
        <v>11</v>
      </c>
      <c r="N7" s="31"/>
      <c r="O7" s="31">
        <v>0</v>
      </c>
      <c r="P7" s="32"/>
    </row>
    <row r="8" spans="1:17" customHeight="1" ht="72">
      <c r="A8" s="9" t="s">
        <v>43</v>
      </c>
      <c r="B8" s="2">
        <v>112</v>
      </c>
      <c r="D8" s="2">
        <v>372</v>
      </c>
      <c r="E8" s="2"/>
      <c r="G8" s="27">
        <v>2</v>
      </c>
      <c r="H8" s="28" t="s">
        <v>94</v>
      </c>
      <c r="I8" s="27">
        <v>3</v>
      </c>
      <c r="J8" s="29" t="s">
        <v>7</v>
      </c>
      <c r="K8" s="30"/>
      <c r="L8" s="27">
        <v>100</v>
      </c>
      <c r="M8" s="27" t="s">
        <v>11</v>
      </c>
      <c r="N8" s="31"/>
      <c r="O8" s="31">
        <v>0</v>
      </c>
      <c r="P8" s="32"/>
    </row>
    <row r="9" spans="1:17" customHeight="1" ht="72">
      <c r="A9" s="9" t="s">
        <v>44</v>
      </c>
      <c r="B9" s="4">
        <f>IF(B6="A",B7+3,IF(B6="H",B7+2,B7+1))</f>
        <v>2023</v>
      </c>
      <c r="D9" s="2">
        <v>373</v>
      </c>
      <c r="E9" s="2"/>
      <c r="G9" s="27">
        <v>3</v>
      </c>
      <c r="H9" s="28" t="s">
        <v>95</v>
      </c>
      <c r="I9" s="27">
        <v>3</v>
      </c>
      <c r="J9" s="29" t="s">
        <v>7</v>
      </c>
      <c r="K9" s="30"/>
      <c r="L9" s="27">
        <v>100</v>
      </c>
      <c r="M9" s="27" t="s">
        <v>11</v>
      </c>
      <c r="N9" s="31"/>
      <c r="O9" s="31">
        <v>0</v>
      </c>
      <c r="P9" s="32"/>
    </row>
    <row r="10" spans="1:17" customHeight="1" ht="72">
      <c r="A10" s="9" t="s">
        <v>45</v>
      </c>
      <c r="B10" s="6">
        <f>NOW()</f>
        <v>44340.444074074</v>
      </c>
      <c r="D10" s="2">
        <v>374</v>
      </c>
      <c r="E10" s="2"/>
      <c r="G10" s="27">
        <v>4</v>
      </c>
      <c r="H10" s="28" t="s">
        <v>96</v>
      </c>
      <c r="I10" s="27">
        <v>1</v>
      </c>
      <c r="J10" s="29" t="s">
        <v>7</v>
      </c>
      <c r="K10" s="30"/>
      <c r="L10" s="27">
        <v>50</v>
      </c>
      <c r="M10" s="27" t="s">
        <v>11</v>
      </c>
      <c r="N10" s="31"/>
      <c r="O10" s="31">
        <v>0</v>
      </c>
      <c r="P10" s="32"/>
    </row>
    <row r="11" spans="1:17" customHeight="1" ht="72">
      <c r="A11" s="9" t="s">
        <v>46</v>
      </c>
      <c r="B11" s="4">
        <f>IF(MONTH(NOW())&gt;7,YEAR(NOW()),YEAR(NOW())-1)</f>
        <v>2020</v>
      </c>
      <c r="D11" s="2">
        <v>375</v>
      </c>
      <c r="E11" s="2"/>
      <c r="G11" s="27">
        <v>4</v>
      </c>
      <c r="H11" s="28" t="s">
        <v>97</v>
      </c>
      <c r="I11" s="27">
        <v>2</v>
      </c>
      <c r="J11" s="29" t="s">
        <v>7</v>
      </c>
      <c r="K11" s="30"/>
      <c r="L11" s="27">
        <v>100</v>
      </c>
      <c r="M11" s="27" t="s">
        <v>11</v>
      </c>
      <c r="N11" s="31"/>
      <c r="O11" s="31">
        <v>0</v>
      </c>
      <c r="P11" s="32"/>
    </row>
    <row r="12" spans="1:17">
      <c r="A12" s="9" t="s">
        <v>47</v>
      </c>
      <c r="B12" s="4" t="str">
        <f>CONCATENATE(B11," - ",B11+1)</f>
        <v>2020 - 2021</v>
      </c>
    </row>
    <row r="13" spans="1:17">
      <c r="A13" s="9" t="s">
        <v>48</v>
      </c>
      <c r="B13" s="4">
        <f>B7-B11</f>
        <v>0</v>
      </c>
      <c r="C13" s="9" t="s">
        <v>28</v>
      </c>
      <c r="D13" s="2">
        <v>277</v>
      </c>
      <c r="G13" s="33" t="str">
        <f>CONCATENATE("Algemene opmerkingen bij het jaarprogramma van  ",G4)</f>
        <v>Algemene opmerkingen bij het jaarprogramma van  WB leerlaag A4 (schooljaar 2020 - 2021)</v>
      </c>
      <c r="H13" s="33"/>
      <c r="I13" s="33"/>
      <c r="J13" s="33"/>
      <c r="K13" s="33"/>
      <c r="L13" s="33"/>
      <c r="M13" s="33"/>
    </row>
    <row r="14" spans="1:17" customHeight="1" ht="72">
      <c r="A14" s="9" t="s">
        <v>49</v>
      </c>
      <c r="B14" s="7">
        <f>4+B11-B7</f>
        <v>4</v>
      </c>
      <c r="G14" s="34" t="s">
        <v>84</v>
      </c>
      <c r="H14" s="34"/>
      <c r="I14" s="34"/>
      <c r="J14" s="34"/>
      <c r="K14" s="34"/>
      <c r="L14" s="34"/>
      <c r="M14" s="34"/>
    </row>
    <row r="16" spans="1:17" customHeight="1" ht="30.75">
      <c r="C16" s="9" t="s">
        <v>28</v>
      </c>
      <c r="D16" s="2"/>
      <c r="G16" s="17" t="str">
        <f>CONCATENATE(B4," leerlaag ",B6,"5 (schooljaar ",B7+1," - ",B7+2,")")</f>
        <v>WB leerlaag A5 (schooljaar 2021 - 2022)</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v>278</v>
      </c>
      <c r="G25" s="33" t="str">
        <f>CONCATENATE("Algemene opmerkingen bij het jaarprogramma van  ",G16)</f>
        <v>Algemene opmerkingen bij het jaarprogramma van  WB leerlaag A5 (schooljaar 2021 - 2022)</v>
      </c>
      <c r="H25" s="33"/>
      <c r="I25" s="33"/>
      <c r="J25" s="33"/>
      <c r="K25" s="33"/>
      <c r="L25" s="33"/>
      <c r="M25" s="33"/>
    </row>
    <row r="26" spans="1:17" customHeight="1" ht="72">
      <c r="G26" s="34"/>
      <c r="H26" s="34"/>
      <c r="I26" s="34"/>
      <c r="J26" s="34"/>
      <c r="K26" s="34"/>
      <c r="L26" s="34"/>
      <c r="M26" s="34"/>
    </row>
    <row r="28" spans="1:17" customHeight="1" ht="30.75">
      <c r="C28" s="9" t="s">
        <v>28</v>
      </c>
      <c r="D28" s="2"/>
      <c r="G28" s="17" t="str">
        <f>CONCATENATE(B4," leerlaag ",B6,"6 (schooljaar ",B7+2," - ",B9,")")</f>
        <v>WB leerlaag A6 (schooljaar 2022 - 2023)</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v>279</v>
      </c>
      <c r="G37" s="33" t="str">
        <f>CONCATENATE("Algemene opmerkingen bij het jaarprogramma van  ",G28)</f>
        <v>Algemene opmerkingen bij het jaarprogramma van  WB leerlaag A6 (schooljaar 2022 - 2023)</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t="s">
        <v>72</v>
      </c>
      <c r="G2" s="35" t="str">
        <f>IF(B14&gt;6,"verouderd PTA",CONCATENATE("Dit is het programma van de huidige ",B6,B14," (cohort ",B7," - ",B9,")"))</f>
        <v>Dit is het programma van de huidige A5 (cohort 2019 - 2022)</v>
      </c>
      <c r="H2" s="35"/>
      <c r="I2" s="35"/>
      <c r="J2" s="35"/>
      <c r="K2" s="35"/>
      <c r="L2" s="35"/>
      <c r="M2" s="35"/>
      <c r="O2" s="25"/>
    </row>
    <row r="3" spans="1:17">
      <c r="A3" s="9" t="s">
        <v>26</v>
      </c>
      <c r="B3" s="4">
        <v>0</v>
      </c>
    </row>
    <row r="4" spans="1:17" customHeight="1" ht="30">
      <c r="A4" s="9" t="s">
        <v>27</v>
      </c>
      <c r="B4" s="2" t="s">
        <v>73</v>
      </c>
      <c r="C4" s="9" t="s">
        <v>28</v>
      </c>
      <c r="D4" s="2"/>
      <c r="G4" s="17" t="str">
        <f>CONCATENATE(B4," leerlaag ",B6,"4 (schooljaar ",B7," - ",B7+1,")")</f>
        <v>WB leerlaag A4 (schooljaar 2019 - 2020)</v>
      </c>
    </row>
    <row r="5" spans="1:17" customHeight="1" ht="34.5">
      <c r="A5" s="9" t="s">
        <v>29</v>
      </c>
      <c r="B5" s="2">
        <v>10</v>
      </c>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t="s">
        <v>91</v>
      </c>
      <c r="D6" s="2"/>
      <c r="E6" s="2"/>
      <c r="G6" s="27" t="s">
        <v>5</v>
      </c>
      <c r="H6" s="28"/>
      <c r="I6" s="27"/>
      <c r="J6" s="29" t="s">
        <v>5</v>
      </c>
      <c r="K6" s="30"/>
      <c r="L6" s="27"/>
      <c r="M6" s="27" t="s">
        <v>5</v>
      </c>
      <c r="N6" s="31"/>
      <c r="O6" s="31" t="s">
        <v>5</v>
      </c>
      <c r="P6" s="32"/>
    </row>
    <row r="7" spans="1:17" customHeight="1" ht="72">
      <c r="A7" s="9" t="s">
        <v>42</v>
      </c>
      <c r="B7" s="2">
        <v>2019</v>
      </c>
      <c r="D7" s="2"/>
      <c r="E7" s="2"/>
      <c r="G7" s="27" t="s">
        <v>5</v>
      </c>
      <c r="H7" s="28"/>
      <c r="I7" s="27"/>
      <c r="J7" s="29" t="s">
        <v>5</v>
      </c>
      <c r="K7" s="30"/>
      <c r="L7" s="27"/>
      <c r="M7" s="27" t="s">
        <v>5</v>
      </c>
      <c r="N7" s="31"/>
      <c r="O7" s="31" t="s">
        <v>5</v>
      </c>
      <c r="P7" s="32"/>
    </row>
    <row r="8" spans="1:17" customHeight="1" ht="72">
      <c r="A8" s="9" t="s">
        <v>43</v>
      </c>
      <c r="B8" s="2">
        <v>113</v>
      </c>
      <c r="D8" s="2"/>
      <c r="E8" s="2"/>
      <c r="G8" s="27" t="s">
        <v>5</v>
      </c>
      <c r="H8" s="28"/>
      <c r="I8" s="27"/>
      <c r="J8" s="29" t="s">
        <v>5</v>
      </c>
      <c r="K8" s="30"/>
      <c r="L8" s="27"/>
      <c r="M8" s="27" t="s">
        <v>5</v>
      </c>
      <c r="N8" s="31"/>
      <c r="O8" s="31" t="s">
        <v>5</v>
      </c>
      <c r="P8" s="32"/>
    </row>
    <row r="9" spans="1:17" customHeight="1" ht="72">
      <c r="A9" s="9" t="s">
        <v>44</v>
      </c>
      <c r="B9" s="4">
        <f>IF(B6="A",B7+3,IF(B6="H",B7+2,B7+1))</f>
        <v>2022</v>
      </c>
      <c r="D9" s="2"/>
      <c r="E9" s="2"/>
      <c r="G9" s="27" t="s">
        <v>5</v>
      </c>
      <c r="H9" s="28"/>
      <c r="I9" s="27"/>
      <c r="J9" s="29" t="s">
        <v>5</v>
      </c>
      <c r="K9" s="30"/>
      <c r="L9" s="27"/>
      <c r="M9" s="27" t="s">
        <v>5</v>
      </c>
      <c r="N9" s="31"/>
      <c r="O9" s="31" t="s">
        <v>5</v>
      </c>
      <c r="P9" s="32"/>
    </row>
    <row r="10" spans="1:17" customHeight="1" ht="72">
      <c r="A10" s="9" t="s">
        <v>45</v>
      </c>
      <c r="B10" s="6">
        <f>NOW()</f>
        <v>44340.444074074</v>
      </c>
      <c r="D10" s="2"/>
      <c r="E10" s="2"/>
      <c r="G10" s="27" t="s">
        <v>5</v>
      </c>
      <c r="H10" s="28"/>
      <c r="I10" s="27"/>
      <c r="J10" s="29" t="s">
        <v>5</v>
      </c>
      <c r="K10" s="30"/>
      <c r="L10" s="27"/>
      <c r="M10" s="27" t="s">
        <v>5</v>
      </c>
      <c r="N10" s="31"/>
      <c r="O10" s="31" t="s">
        <v>5</v>
      </c>
      <c r="P10" s="32"/>
    </row>
    <row r="11" spans="1:17" customHeight="1" ht="72">
      <c r="A11" s="9" t="s">
        <v>46</v>
      </c>
      <c r="B11" s="4">
        <f>IF(MONTH(NOW())&gt;7,YEAR(NOW()),YEAR(NOW())-1)</f>
        <v>2020</v>
      </c>
      <c r="D11" s="2"/>
      <c r="E11" s="2"/>
      <c r="G11" s="27" t="s">
        <v>5</v>
      </c>
      <c r="H11" s="28"/>
      <c r="I11" s="27"/>
      <c r="J11" s="29" t="s">
        <v>5</v>
      </c>
      <c r="K11" s="30"/>
      <c r="L11" s="27"/>
      <c r="M11" s="27" t="s">
        <v>5</v>
      </c>
      <c r="N11" s="31"/>
      <c r="O11" s="31" t="s">
        <v>5</v>
      </c>
      <c r="P11" s="32"/>
    </row>
    <row r="12" spans="1:17">
      <c r="A12" s="9" t="s">
        <v>47</v>
      </c>
      <c r="B12" s="4" t="str">
        <f>CONCATENATE(B11," - ",B11+1)</f>
        <v>2020 - 2021</v>
      </c>
    </row>
    <row r="13" spans="1:17">
      <c r="A13" s="9" t="s">
        <v>48</v>
      </c>
      <c r="B13" s="4">
        <f>B7-B11</f>
        <v>-1</v>
      </c>
      <c r="C13" s="9" t="s">
        <v>28</v>
      </c>
      <c r="D13" s="2">
        <v>280</v>
      </c>
      <c r="G13" s="33" t="str">
        <f>CONCATENATE("Algemene opmerkingen bij het jaarprogramma van  ",G4)</f>
        <v>Algemene opmerkingen bij het jaarprogramma van  WB leerlaag A4 (schooljaar 2019 - 2020)</v>
      </c>
      <c r="H13" s="33"/>
      <c r="I13" s="33"/>
      <c r="J13" s="33"/>
      <c r="K13" s="33"/>
      <c r="L13" s="33"/>
      <c r="M13" s="33"/>
    </row>
    <row r="14" spans="1:17" customHeight="1" ht="72">
      <c r="A14" s="9" t="s">
        <v>49</v>
      </c>
      <c r="B14" s="7">
        <f>4+B11-B7</f>
        <v>5</v>
      </c>
      <c r="G14" s="34"/>
      <c r="H14" s="34"/>
      <c r="I14" s="34"/>
      <c r="J14" s="34"/>
      <c r="K14" s="34"/>
      <c r="L14" s="34"/>
      <c r="M14" s="34"/>
    </row>
    <row r="16" spans="1:17" customHeight="1" ht="30.75">
      <c r="C16" s="9" t="s">
        <v>28</v>
      </c>
      <c r="D16" s="2"/>
      <c r="G16" s="17" t="str">
        <f>CONCATENATE(B4," leerlaag ",B6,"5 (schooljaar ",B7+1," - ",B7+2,")")</f>
        <v>WB leerlaag A5 (schooljaar 2020 - 2021)</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v>376</v>
      </c>
      <c r="E18" s="2"/>
      <c r="G18" s="27">
        <v>1</v>
      </c>
      <c r="H18" s="28" t="s">
        <v>98</v>
      </c>
      <c r="I18" s="27">
        <v>2</v>
      </c>
      <c r="J18" s="29" t="s">
        <v>7</v>
      </c>
      <c r="K18" s="30"/>
      <c r="L18" s="27">
        <v>100</v>
      </c>
      <c r="M18" s="27" t="s">
        <v>11</v>
      </c>
      <c r="N18" s="31"/>
      <c r="O18" s="31" t="s">
        <v>5</v>
      </c>
      <c r="P18" s="32"/>
    </row>
    <row r="19" spans="1:17" customHeight="1" ht="72">
      <c r="D19" s="2">
        <v>377</v>
      </c>
      <c r="E19" s="2"/>
      <c r="G19" s="27">
        <v>1</v>
      </c>
      <c r="H19" s="28" t="s">
        <v>99</v>
      </c>
      <c r="I19" s="27">
        <v>1</v>
      </c>
      <c r="J19" s="29" t="s">
        <v>19</v>
      </c>
      <c r="K19" s="30"/>
      <c r="L19" s="27"/>
      <c r="M19" s="27" t="s">
        <v>8</v>
      </c>
      <c r="N19" s="31">
        <v>1</v>
      </c>
      <c r="O19" s="31" t="s">
        <v>11</v>
      </c>
      <c r="P19" s="32" t="s">
        <v>100</v>
      </c>
    </row>
    <row r="20" spans="1:17" customHeight="1" ht="72">
      <c r="D20" s="2">
        <v>378</v>
      </c>
      <c r="E20" s="2"/>
      <c r="G20" s="27">
        <v>2</v>
      </c>
      <c r="H20" s="28" t="s">
        <v>101</v>
      </c>
      <c r="I20" s="27">
        <v>2</v>
      </c>
      <c r="J20" s="29" t="s">
        <v>7</v>
      </c>
      <c r="K20" s="30"/>
      <c r="L20" s="27">
        <v>100</v>
      </c>
      <c r="M20" s="27" t="s">
        <v>11</v>
      </c>
      <c r="N20" s="31"/>
      <c r="O20" s="31" t="s">
        <v>5</v>
      </c>
      <c r="P20" s="32"/>
    </row>
    <row r="21" spans="1:17" customHeight="1" ht="72">
      <c r="D21" s="2">
        <v>379</v>
      </c>
      <c r="E21" s="2"/>
      <c r="G21" s="27">
        <v>2</v>
      </c>
      <c r="H21" s="28" t="s">
        <v>102</v>
      </c>
      <c r="I21" s="27">
        <v>1</v>
      </c>
      <c r="J21" s="29" t="s">
        <v>19</v>
      </c>
      <c r="K21" s="30"/>
      <c r="L21" s="27"/>
      <c r="M21" s="27" t="s">
        <v>8</v>
      </c>
      <c r="N21" s="31">
        <v>2</v>
      </c>
      <c r="O21" s="31" t="s">
        <v>11</v>
      </c>
      <c r="P21" s="32" t="s">
        <v>100</v>
      </c>
    </row>
    <row r="22" spans="1:17" customHeight="1" ht="72">
      <c r="D22" s="2">
        <v>380</v>
      </c>
      <c r="E22" s="2"/>
      <c r="G22" s="27">
        <v>3</v>
      </c>
      <c r="H22" s="28" t="s">
        <v>103</v>
      </c>
      <c r="I22" s="27">
        <v>2</v>
      </c>
      <c r="J22" s="29" t="s">
        <v>7</v>
      </c>
      <c r="K22" s="30"/>
      <c r="L22" s="27">
        <v>100</v>
      </c>
      <c r="M22" s="27" t="s">
        <v>8</v>
      </c>
      <c r="N22" s="31">
        <v>1</v>
      </c>
      <c r="O22" s="31" t="s">
        <v>8</v>
      </c>
      <c r="P22" s="32" t="s">
        <v>104</v>
      </c>
    </row>
    <row r="23" spans="1:17" customHeight="1" ht="72">
      <c r="D23" s="2">
        <v>381</v>
      </c>
      <c r="E23" s="2"/>
      <c r="G23" s="27">
        <v>4</v>
      </c>
      <c r="H23" s="28" t="s">
        <v>105</v>
      </c>
      <c r="I23" s="27">
        <v>2</v>
      </c>
      <c r="J23" s="29" t="s">
        <v>7</v>
      </c>
      <c r="K23" s="30"/>
      <c r="L23" s="27">
        <v>100</v>
      </c>
      <c r="M23" s="27" t="s">
        <v>11</v>
      </c>
      <c r="N23" s="31"/>
      <c r="O23" s="31" t="s">
        <v>5</v>
      </c>
      <c r="P23" s="32"/>
    </row>
    <row r="25" spans="1:17">
      <c r="C25" s="9" t="s">
        <v>28</v>
      </c>
      <c r="D25" s="2">
        <v>281</v>
      </c>
      <c r="G25" s="33" t="str">
        <f>CONCATENATE("Algemene opmerkingen bij het jaarprogramma van  ",G16)</f>
        <v>Algemene opmerkingen bij het jaarprogramma van  WB leerlaag A5 (schooljaar 2020 - 2021)</v>
      </c>
      <c r="H25" s="33"/>
      <c r="I25" s="33"/>
      <c r="J25" s="33"/>
      <c r="K25" s="33"/>
      <c r="L25" s="33"/>
      <c r="M25" s="33"/>
    </row>
    <row r="26" spans="1:17" customHeight="1" ht="72">
      <c r="G26" s="34" t="s">
        <v>84</v>
      </c>
      <c r="H26" s="34"/>
      <c r="I26" s="34"/>
      <c r="J26" s="34"/>
      <c r="K26" s="34"/>
      <c r="L26" s="34"/>
      <c r="M26" s="34"/>
    </row>
    <row r="28" spans="1:17" customHeight="1" ht="30.75">
      <c r="C28" s="9" t="s">
        <v>28</v>
      </c>
      <c r="D28" s="2"/>
      <c r="G28" s="17" t="str">
        <f>CONCATENATE(B4," leerlaag ",B6,"6 (schooljaar ",B7+2," - ",B9,")")</f>
        <v>WB leerlaag A6 (schooljaar 2021 - 2022)</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v>282</v>
      </c>
      <c r="G37" s="33" t="str">
        <f>CONCATENATE("Algemene opmerkingen bij het jaarprogramma van  ",G28)</f>
        <v>Algemene opmerkingen bij het jaarprogramma van  WB leerlaag A6 (schooljaar 2021 - 2022)</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1"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t="s">
        <v>72</v>
      </c>
      <c r="G2" s="35" t="str">
        <f>IF(B14&gt;6,"verouderd PTA",CONCATENATE("Dit is het programma van de huidige ",B6,B14," (cohort ",B7," - ",B9,")"))</f>
        <v>Dit is het programma van de huidige A6 (cohort 2018 - 2021)</v>
      </c>
      <c r="H2" s="35"/>
      <c r="I2" s="35"/>
      <c r="J2" s="35"/>
      <c r="K2" s="35"/>
      <c r="L2" s="35"/>
      <c r="M2" s="35"/>
      <c r="O2" s="25"/>
    </row>
    <row r="3" spans="1:17">
      <c r="A3" s="9" t="s">
        <v>26</v>
      </c>
      <c r="B3" s="4">
        <v>0</v>
      </c>
    </row>
    <row r="4" spans="1:17" customHeight="1" ht="30">
      <c r="A4" s="9" t="s">
        <v>27</v>
      </c>
      <c r="B4" s="2" t="s">
        <v>73</v>
      </c>
      <c r="C4" s="9" t="s">
        <v>28</v>
      </c>
      <c r="D4" s="2"/>
      <c r="G4" s="17" t="str">
        <f>CONCATENATE(B4," leerlaag ",B6,"4 (schooljaar ",B7," - ",B7+1,")")</f>
        <v>WB leerlaag A4 (schooljaar 2018 - 2019)</v>
      </c>
    </row>
    <row r="5" spans="1:17" customHeight="1" ht="34.5">
      <c r="A5" s="9" t="s">
        <v>29</v>
      </c>
      <c r="B5" s="2">
        <v>10</v>
      </c>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t="s">
        <v>91</v>
      </c>
      <c r="D6" s="2"/>
      <c r="E6" s="2"/>
      <c r="G6" s="27" t="s">
        <v>5</v>
      </c>
      <c r="H6" s="28"/>
      <c r="I6" s="27"/>
      <c r="J6" s="29" t="s">
        <v>5</v>
      </c>
      <c r="K6" s="30"/>
      <c r="L6" s="27"/>
      <c r="M6" s="27" t="s">
        <v>5</v>
      </c>
      <c r="N6" s="31"/>
      <c r="O6" s="31" t="s">
        <v>5</v>
      </c>
      <c r="P6" s="32"/>
    </row>
    <row r="7" spans="1:17" customHeight="1" ht="72">
      <c r="A7" s="9" t="s">
        <v>42</v>
      </c>
      <c r="B7" s="2">
        <v>2018</v>
      </c>
      <c r="D7" s="2"/>
      <c r="E7" s="2"/>
      <c r="G7" s="27" t="s">
        <v>5</v>
      </c>
      <c r="H7" s="28"/>
      <c r="I7" s="27"/>
      <c r="J7" s="29" t="s">
        <v>5</v>
      </c>
      <c r="K7" s="30"/>
      <c r="L7" s="27"/>
      <c r="M7" s="27" t="s">
        <v>5</v>
      </c>
      <c r="N7" s="31"/>
      <c r="O7" s="31" t="s">
        <v>5</v>
      </c>
      <c r="P7" s="32"/>
    </row>
    <row r="8" spans="1:17" customHeight="1" ht="72">
      <c r="A8" s="9" t="s">
        <v>43</v>
      </c>
      <c r="B8" s="2">
        <v>114</v>
      </c>
      <c r="D8" s="2"/>
      <c r="E8" s="2"/>
      <c r="G8" s="27" t="s">
        <v>5</v>
      </c>
      <c r="H8" s="28"/>
      <c r="I8" s="27"/>
      <c r="J8" s="29" t="s">
        <v>5</v>
      </c>
      <c r="K8" s="30"/>
      <c r="L8" s="27"/>
      <c r="M8" s="27" t="s">
        <v>5</v>
      </c>
      <c r="N8" s="31"/>
      <c r="O8" s="31" t="s">
        <v>5</v>
      </c>
      <c r="P8" s="32"/>
    </row>
    <row r="9" spans="1:17" customHeight="1" ht="72">
      <c r="A9" s="9" t="s">
        <v>44</v>
      </c>
      <c r="B9" s="4">
        <f>IF(B6="A",B7+3,IF(B6="H",B7+2,B7+1))</f>
        <v>2021</v>
      </c>
      <c r="D9" s="2"/>
      <c r="E9" s="2"/>
      <c r="G9" s="27" t="s">
        <v>5</v>
      </c>
      <c r="H9" s="28"/>
      <c r="I9" s="27"/>
      <c r="J9" s="29" t="s">
        <v>5</v>
      </c>
      <c r="K9" s="30"/>
      <c r="L9" s="27"/>
      <c r="M9" s="27" t="s">
        <v>5</v>
      </c>
      <c r="N9" s="31"/>
      <c r="O9" s="31" t="s">
        <v>5</v>
      </c>
      <c r="P9" s="32"/>
    </row>
    <row r="10" spans="1:17" customHeight="1" ht="72">
      <c r="A10" s="9" t="s">
        <v>45</v>
      </c>
      <c r="B10" s="6">
        <f>NOW()</f>
        <v>44340.444074074</v>
      </c>
      <c r="D10" s="2"/>
      <c r="E10" s="2"/>
      <c r="G10" s="27" t="s">
        <v>5</v>
      </c>
      <c r="H10" s="28"/>
      <c r="I10" s="27"/>
      <c r="J10" s="29" t="s">
        <v>5</v>
      </c>
      <c r="K10" s="30"/>
      <c r="L10" s="27"/>
      <c r="M10" s="27" t="s">
        <v>5</v>
      </c>
      <c r="N10" s="31"/>
      <c r="O10" s="31" t="s">
        <v>5</v>
      </c>
      <c r="P10" s="32"/>
    </row>
    <row r="11" spans="1:17" customHeight="1" ht="72">
      <c r="A11" s="9" t="s">
        <v>46</v>
      </c>
      <c r="B11" s="4">
        <f>IF(MONTH(NOW())&gt;7,YEAR(NOW()),YEAR(NOW())-1)</f>
        <v>2020</v>
      </c>
      <c r="D11" s="2"/>
      <c r="E11" s="2"/>
      <c r="G11" s="27" t="s">
        <v>5</v>
      </c>
      <c r="H11" s="28"/>
      <c r="I11" s="27"/>
      <c r="J11" s="29" t="s">
        <v>5</v>
      </c>
      <c r="K11" s="30"/>
      <c r="L11" s="27"/>
      <c r="M11" s="27" t="s">
        <v>5</v>
      </c>
      <c r="N11" s="31"/>
      <c r="O11" s="31" t="s">
        <v>5</v>
      </c>
      <c r="P11" s="32"/>
    </row>
    <row r="12" spans="1:17">
      <c r="A12" s="9" t="s">
        <v>47</v>
      </c>
      <c r="B12" s="4" t="str">
        <f>CONCATENATE(B11," - ",B11+1)</f>
        <v>2020 - 2021</v>
      </c>
    </row>
    <row r="13" spans="1:17">
      <c r="A13" s="9" t="s">
        <v>48</v>
      </c>
      <c r="B13" s="4">
        <f>B7-B11</f>
        <v>-2</v>
      </c>
      <c r="C13" s="9" t="s">
        <v>28</v>
      </c>
      <c r="D13" s="2">
        <v>283</v>
      </c>
      <c r="G13" s="33" t="str">
        <f>CONCATENATE("Algemene opmerkingen bij het jaarprogramma van  ",G4)</f>
        <v>Algemene opmerkingen bij het jaarprogramma van  WB leerlaag A4 (schooljaar 2018 - 2019)</v>
      </c>
      <c r="H13" s="33"/>
      <c r="I13" s="33"/>
      <c r="J13" s="33"/>
      <c r="K13" s="33"/>
      <c r="L13" s="33"/>
      <c r="M13" s="33"/>
    </row>
    <row r="14" spans="1:17" customHeight="1" ht="72">
      <c r="A14" s="9" t="s">
        <v>49</v>
      </c>
      <c r="B14" s="7">
        <f>4+B11-B7</f>
        <v>6</v>
      </c>
      <c r="G14" s="34"/>
      <c r="H14" s="34"/>
      <c r="I14" s="34"/>
      <c r="J14" s="34"/>
      <c r="K14" s="34"/>
      <c r="L14" s="34"/>
      <c r="M14" s="34"/>
    </row>
    <row r="16" spans="1:17" customHeight="1" ht="30.75">
      <c r="C16" s="9" t="s">
        <v>28</v>
      </c>
      <c r="D16" s="2"/>
      <c r="G16" s="17" t="str">
        <f>CONCATENATE(B4," leerlaag ",B6,"5 (schooljaar ",B7+1," - ",B7+2,")")</f>
        <v>WB leerlaag A5 (schooljaar 2019 - 2020)</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v>284</v>
      </c>
      <c r="G25" s="33" t="str">
        <f>CONCATENATE("Algemene opmerkingen bij het jaarprogramma van  ",G16)</f>
        <v>Algemene opmerkingen bij het jaarprogramma van  WB leerlaag A5 (schooljaar 2019 - 2020)</v>
      </c>
      <c r="H25" s="33"/>
      <c r="I25" s="33"/>
      <c r="J25" s="33"/>
      <c r="K25" s="33"/>
      <c r="L25" s="33"/>
      <c r="M25" s="33"/>
    </row>
    <row r="26" spans="1:17" customHeight="1" ht="72">
      <c r="G26" s="34"/>
      <c r="H26" s="34"/>
      <c r="I26" s="34"/>
      <c r="J26" s="34"/>
      <c r="K26" s="34"/>
      <c r="L26" s="34"/>
      <c r="M26" s="34"/>
    </row>
    <row r="28" spans="1:17" customHeight="1" ht="30.75">
      <c r="C28" s="9" t="s">
        <v>28</v>
      </c>
      <c r="D28" s="2"/>
      <c r="G28" s="17" t="str">
        <f>CONCATENATE(B4," leerlaag ",B6,"6 (schooljaar ",B7+2," - ",B9,")")</f>
        <v>WB leerlaag A6 (schooljaar 2020 - 2021)</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v>382</v>
      </c>
      <c r="E30" s="2"/>
      <c r="G30" s="27">
        <v>1</v>
      </c>
      <c r="H30" s="28" t="s">
        <v>106</v>
      </c>
      <c r="I30" s="27"/>
      <c r="J30" s="29" t="s">
        <v>7</v>
      </c>
      <c r="K30" s="30"/>
      <c r="L30" s="27"/>
      <c r="M30" s="27" t="s">
        <v>8</v>
      </c>
      <c r="N30" s="31">
        <v>4</v>
      </c>
      <c r="O30" s="31" t="s">
        <v>8</v>
      </c>
      <c r="P30" s="32" t="s">
        <v>86</v>
      </c>
    </row>
    <row r="31" spans="1:17" customHeight="1" ht="72">
      <c r="D31" s="2">
        <v>383</v>
      </c>
      <c r="E31" s="2"/>
      <c r="G31" s="27">
        <v>2</v>
      </c>
      <c r="H31" s="28" t="s">
        <v>107</v>
      </c>
      <c r="I31" s="27"/>
      <c r="J31" s="29" t="s">
        <v>7</v>
      </c>
      <c r="K31" s="30"/>
      <c r="L31" s="27"/>
      <c r="M31" s="27" t="s">
        <v>8</v>
      </c>
      <c r="N31" s="31">
        <v>4</v>
      </c>
      <c r="O31" s="31" t="s">
        <v>8</v>
      </c>
      <c r="P31" s="32" t="s">
        <v>108</v>
      </c>
    </row>
    <row r="32" spans="1:17" customHeight="1" ht="72">
      <c r="D32" s="2">
        <v>384</v>
      </c>
      <c r="E32" s="2"/>
      <c r="G32" s="27">
        <v>3</v>
      </c>
      <c r="H32" s="28" t="s">
        <v>109</v>
      </c>
      <c r="I32" s="27"/>
      <c r="J32" s="29" t="s">
        <v>7</v>
      </c>
      <c r="K32" s="30"/>
      <c r="L32" s="27"/>
      <c r="M32" s="27" t="s">
        <v>8</v>
      </c>
      <c r="N32" s="31">
        <v>4</v>
      </c>
      <c r="O32" s="31" t="s">
        <v>8</v>
      </c>
      <c r="P32" s="32" t="s">
        <v>86</v>
      </c>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v>285</v>
      </c>
      <c r="G37" s="33" t="str">
        <f>CONCATENATE("Algemene opmerkingen bij het jaarprogramma van  ",G28)</f>
        <v>Algemene opmerkingen bij het jaarprogramma van  WB leerlaag A6 (schooljaar 2020 - 2021)</v>
      </c>
      <c r="H37" s="33"/>
      <c r="I37" s="33"/>
      <c r="J37" s="33"/>
      <c r="K37" s="33"/>
      <c r="L37" s="33"/>
      <c r="M37" s="33"/>
    </row>
    <row r="38" spans="1:17" customHeight="1" ht="72">
      <c r="G38" s="34" t="s">
        <v>84</v>
      </c>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v>0</v>
      </c>
      <c r="G2" s="35" t="str">
        <f>IF(B14&gt;6,"verouderd PTA",CONCATENATE("Dit is het programma van de huidige ",B6,B14," (cohort ",B7," - ",B9,")"))</f>
        <v>verouderd PTA</v>
      </c>
      <c r="H2" s="35"/>
      <c r="I2" s="35"/>
      <c r="J2" s="35"/>
      <c r="K2" s="35"/>
      <c r="L2" s="35"/>
      <c r="M2" s="35"/>
      <c r="O2" s="25"/>
    </row>
    <row r="3" spans="1:17">
      <c r="A3" s="9" t="s">
        <v>26</v>
      </c>
      <c r="B3" s="4">
        <v>0</v>
      </c>
    </row>
    <row r="4" spans="1:17" customHeight="1" ht="30">
      <c r="A4" s="9" t="s">
        <v>27</v>
      </c>
      <c r="B4" s="2"/>
      <c r="C4" s="9" t="s">
        <v>28</v>
      </c>
      <c r="D4" s="2"/>
      <c r="G4" s="17" t="str">
        <f>CONCATENATE(B4," leerlaag ",B6,"4 (schooljaar ",B7," - ",B7+1,")")</f>
        <v> leerlaag 4 (schooljaar  - 1)</v>
      </c>
    </row>
    <row r="5" spans="1:17" customHeight="1" ht="34.5">
      <c r="A5" s="9" t="s">
        <v>29</v>
      </c>
      <c r="B5" s="2"/>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c r="D6" s="2"/>
      <c r="E6" s="2"/>
      <c r="G6" s="27" t="s">
        <v>5</v>
      </c>
      <c r="H6" s="28"/>
      <c r="I6" s="27"/>
      <c r="J6" s="29" t="s">
        <v>5</v>
      </c>
      <c r="K6" s="30"/>
      <c r="L6" s="27"/>
      <c r="M6" s="27" t="s">
        <v>5</v>
      </c>
      <c r="N6" s="31"/>
      <c r="O6" s="31" t="s">
        <v>5</v>
      </c>
      <c r="P6" s="32"/>
    </row>
    <row r="7" spans="1:17" customHeight="1" ht="72">
      <c r="A7" s="9" t="s">
        <v>42</v>
      </c>
      <c r="B7" s="2"/>
      <c r="D7" s="2"/>
      <c r="E7" s="2"/>
      <c r="G7" s="27" t="s">
        <v>5</v>
      </c>
      <c r="H7" s="28"/>
      <c r="I7" s="27"/>
      <c r="J7" s="29" t="s">
        <v>5</v>
      </c>
      <c r="K7" s="30"/>
      <c r="L7" s="27"/>
      <c r="M7" s="27" t="s">
        <v>5</v>
      </c>
      <c r="N7" s="31"/>
      <c r="O7" s="31" t="s">
        <v>5</v>
      </c>
      <c r="P7" s="32"/>
    </row>
    <row r="8" spans="1:17" customHeight="1" ht="72">
      <c r="A8" s="9" t="s">
        <v>43</v>
      </c>
      <c r="B8" s="2"/>
      <c r="D8" s="2"/>
      <c r="E8" s="2"/>
      <c r="G8" s="27" t="s">
        <v>5</v>
      </c>
      <c r="H8" s="28"/>
      <c r="I8" s="27"/>
      <c r="J8" s="29" t="s">
        <v>5</v>
      </c>
      <c r="K8" s="30"/>
      <c r="L8" s="27"/>
      <c r="M8" s="27" t="s">
        <v>5</v>
      </c>
      <c r="N8" s="31"/>
      <c r="O8" s="31" t="s">
        <v>5</v>
      </c>
      <c r="P8" s="32"/>
    </row>
    <row r="9" spans="1:17" customHeight="1" ht="72">
      <c r="A9" s="9" t="s">
        <v>44</v>
      </c>
      <c r="B9" s="4">
        <f>IF(B6="A",B7+3,IF(B6="H",B7+2,B7+1))</f>
        <v>1</v>
      </c>
      <c r="D9" s="2"/>
      <c r="E9" s="2"/>
      <c r="G9" s="27" t="s">
        <v>5</v>
      </c>
      <c r="H9" s="28"/>
      <c r="I9" s="27"/>
      <c r="J9" s="29" t="s">
        <v>5</v>
      </c>
      <c r="K9" s="30"/>
      <c r="L9" s="27"/>
      <c r="M9" s="27" t="s">
        <v>5</v>
      </c>
      <c r="N9" s="31"/>
      <c r="O9" s="31" t="s">
        <v>5</v>
      </c>
      <c r="P9" s="32"/>
    </row>
    <row r="10" spans="1:17" customHeight="1" ht="72">
      <c r="A10" s="9" t="s">
        <v>45</v>
      </c>
      <c r="B10" s="6">
        <f>NOW()</f>
        <v>44340.444074074</v>
      </c>
      <c r="D10" s="2"/>
      <c r="E10" s="2"/>
      <c r="G10" s="27" t="s">
        <v>5</v>
      </c>
      <c r="H10" s="28"/>
      <c r="I10" s="27"/>
      <c r="J10" s="29" t="s">
        <v>5</v>
      </c>
      <c r="K10" s="30"/>
      <c r="L10" s="27"/>
      <c r="M10" s="27" t="s">
        <v>5</v>
      </c>
      <c r="N10" s="31"/>
      <c r="O10" s="31" t="s">
        <v>5</v>
      </c>
      <c r="P10" s="32"/>
    </row>
    <row r="11" spans="1:17" customHeight="1" ht="72">
      <c r="A11" s="9" t="s">
        <v>46</v>
      </c>
      <c r="B11" s="4">
        <f>IF(MONTH(NOW())&gt;7,YEAR(NOW()),YEAR(NOW())-1)</f>
        <v>2020</v>
      </c>
      <c r="D11" s="2"/>
      <c r="E11" s="2"/>
      <c r="G11" s="27" t="s">
        <v>5</v>
      </c>
      <c r="H11" s="28"/>
      <c r="I11" s="27"/>
      <c r="J11" s="29" t="s">
        <v>5</v>
      </c>
      <c r="K11" s="30"/>
      <c r="L11" s="27"/>
      <c r="M11" s="27" t="s">
        <v>5</v>
      </c>
      <c r="N11" s="31"/>
      <c r="O11" s="31" t="s">
        <v>5</v>
      </c>
      <c r="P11" s="32"/>
    </row>
    <row r="12" spans="1:17">
      <c r="A12" s="9" t="s">
        <v>47</v>
      </c>
      <c r="B12" s="4" t="str">
        <f>CONCATENATE(B11," - ",B11+1)</f>
        <v>2020 - 2021</v>
      </c>
    </row>
    <row r="13" spans="1:17">
      <c r="A13" s="9" t="s">
        <v>48</v>
      </c>
      <c r="B13" s="4">
        <f>B7-B11</f>
        <v>-2020</v>
      </c>
      <c r="C13" s="9" t="s">
        <v>28</v>
      </c>
      <c r="D13" s="2"/>
      <c r="G13" s="33" t="str">
        <f>CONCATENATE("Algemene opmerkingen bij het jaarprogramma van  ",G4)</f>
        <v>Algemene opmerkingen bij het jaarprogramma van   leerlaag 4 (schooljaar  - 1)</v>
      </c>
      <c r="H13" s="33"/>
      <c r="I13" s="33"/>
      <c r="J13" s="33"/>
      <c r="K13" s="33"/>
      <c r="L13" s="33"/>
      <c r="M13" s="33"/>
    </row>
    <row r="14" spans="1:17" customHeight="1" ht="72">
      <c r="A14" s="9" t="s">
        <v>49</v>
      </c>
      <c r="B14" s="7">
        <f>4+B11-B7</f>
        <v>2024</v>
      </c>
      <c r="G14" s="34"/>
      <c r="H14" s="34"/>
      <c r="I14" s="34"/>
      <c r="J14" s="34"/>
      <c r="K14" s="34"/>
      <c r="L14" s="34"/>
      <c r="M14" s="34"/>
    </row>
    <row r="16" spans="1:17" customHeight="1" ht="30.75">
      <c r="C16" s="9" t="s">
        <v>28</v>
      </c>
      <c r="D16" s="2"/>
      <c r="G16" s="17" t="str">
        <f>CONCATENATE(B4," leerlaag ",B6,"5 (schooljaar ",B7+1," - ",B7+2,")")</f>
        <v> leerlaag 5 (schooljaar 1 - 2)</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c r="G25" s="33" t="str">
        <f>CONCATENATE("Algemene opmerkingen bij het jaarprogramma van  ",G16)</f>
        <v>Algemene opmerkingen bij het jaarprogramma van   leerlaag 5 (schooljaar 1 - 2)</v>
      </c>
      <c r="H25" s="33"/>
      <c r="I25" s="33"/>
      <c r="J25" s="33"/>
      <c r="K25" s="33"/>
      <c r="L25" s="33"/>
      <c r="M25" s="33"/>
    </row>
    <row r="26" spans="1:17" customHeight="1" ht="72">
      <c r="G26" s="34"/>
      <c r="H26" s="34"/>
      <c r="I26" s="34"/>
      <c r="J26" s="34"/>
      <c r="K26" s="34"/>
      <c r="L26" s="34"/>
      <c r="M26" s="34"/>
    </row>
    <row r="28" spans="1:17" customHeight="1" ht="30.75">
      <c r="C28" s="9" t="s">
        <v>28</v>
      </c>
      <c r="D28" s="2"/>
      <c r="G28" s="17" t="str">
        <f>CONCATENATE(B4," leerlaag ",B6,"6 (schooljaar ",B7+2," - ",B9,")")</f>
        <v> leerlaag 6 (schooljaar 2 - 1)</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c r="G37" s="33" t="str">
        <f>CONCATENATE("Algemene opmerkingen bij het jaarprogramma van  ",G28)</f>
        <v>Algemene opmerkingen bij het jaarprogramma van   leerlaag 6 (schooljaar 2 - 1)</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22"/>
  <sheetViews>
    <sheetView tabSelected="0" workbookViewId="0" zoomScale="160" zoomScaleNormal="160" showGridLines="true" showRowColHeaders="1">
      <selection activeCell="A23" sqref="A23"/>
    </sheetView>
  </sheetViews>
  <sheetFormatPr defaultRowHeight="14.4" outlineLevelRow="0" outlineLevelCol="0"/>
  <sheetData>
    <row r="1" spans="1:1">
      <c r="A1" t="s">
        <v>50</v>
      </c>
    </row>
    <row r="2" spans="1:1">
      <c r="A2" t="s">
        <v>51</v>
      </c>
    </row>
    <row r="3" spans="1:1">
      <c r="A3" t="s">
        <v>52</v>
      </c>
    </row>
    <row r="4" spans="1:1">
      <c r="A4" t="s">
        <v>53</v>
      </c>
    </row>
    <row r="5" spans="1:1">
      <c r="A5" t="s">
        <v>54</v>
      </c>
    </row>
    <row r="6" spans="1:1">
      <c r="A6" t="s">
        <v>55</v>
      </c>
    </row>
    <row r="7" spans="1:1">
      <c r="A7" t="s">
        <v>56</v>
      </c>
    </row>
    <row r="8" spans="1:1">
      <c r="A8" t="s">
        <v>57</v>
      </c>
    </row>
    <row r="9" spans="1:1">
      <c r="A9" t="s">
        <v>58</v>
      </c>
    </row>
    <row r="10" spans="1:1">
      <c r="A10" t="s">
        <v>59</v>
      </c>
    </row>
    <row r="11" spans="1:1">
      <c r="A11" t="s">
        <v>60</v>
      </c>
    </row>
    <row r="12" spans="1:1">
      <c r="A12" t="s">
        <v>61</v>
      </c>
    </row>
    <row r="13" spans="1:1">
      <c r="A13" t="s">
        <v>62</v>
      </c>
    </row>
    <row r="14" spans="1:1">
      <c r="A14" t="s">
        <v>63</v>
      </c>
    </row>
    <row r="15" spans="1:1">
      <c r="A15" t="s">
        <v>64</v>
      </c>
    </row>
    <row r="16" spans="1:1">
      <c r="A16" t="s">
        <v>65</v>
      </c>
    </row>
    <row r="17" spans="1:1">
      <c r="A17" t="s">
        <v>66</v>
      </c>
    </row>
    <row r="18" spans="1:1">
      <c r="A18" t="s">
        <v>67</v>
      </c>
    </row>
    <row r="19" spans="1:1">
      <c r="A19" t="s">
        <v>68</v>
      </c>
    </row>
    <row r="20" spans="1:1">
      <c r="A20" t="s">
        <v>69</v>
      </c>
    </row>
    <row r="21" spans="1:1">
      <c r="A21" t="s">
        <v>70</v>
      </c>
    </row>
    <row r="22" spans="1:1">
      <c r="A22" t="s">
        <v>71</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v>0</v>
      </c>
      <c r="G2" s="35" t="str">
        <f>IF(B14&gt;6,"verouderd PTA",CONCATENATE("Dit is het programma van de huidige ",B6,B14," (cohort ",B7," - ",B9,")"))</f>
        <v>verouderd PTA</v>
      </c>
      <c r="H2" s="35"/>
      <c r="I2" s="35"/>
      <c r="J2" s="35"/>
      <c r="K2" s="35"/>
      <c r="L2" s="35"/>
      <c r="M2" s="35"/>
      <c r="O2" s="25"/>
    </row>
    <row r="3" spans="1:17">
      <c r="A3" s="9" t="s">
        <v>26</v>
      </c>
      <c r="B3" s="4">
        <v>0</v>
      </c>
    </row>
    <row r="4" spans="1:17" customHeight="1" ht="30">
      <c r="A4" s="9" t="s">
        <v>27</v>
      </c>
      <c r="B4" s="2"/>
      <c r="C4" s="9" t="s">
        <v>28</v>
      </c>
      <c r="D4" s="2"/>
      <c r="G4" s="17" t="str">
        <f>CONCATENATE(B4," leerlaag ",B6,"4 (schooljaar ",B7," - ",B7+1,")")</f>
        <v> leerlaag 4 (schooljaar  - 1)</v>
      </c>
    </row>
    <row r="5" spans="1:17" customHeight="1" ht="34.5">
      <c r="A5" s="9" t="s">
        <v>29</v>
      </c>
      <c r="B5" s="2"/>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c r="D6" s="2"/>
      <c r="E6" s="2"/>
      <c r="G6" s="27" t="s">
        <v>5</v>
      </c>
      <c r="H6" s="28"/>
      <c r="I6" s="27"/>
      <c r="J6" s="29" t="s">
        <v>5</v>
      </c>
      <c r="K6" s="30"/>
      <c r="L6" s="27"/>
      <c r="M6" s="27" t="s">
        <v>5</v>
      </c>
      <c r="N6" s="31"/>
      <c r="O6" s="31" t="s">
        <v>5</v>
      </c>
      <c r="P6" s="32"/>
    </row>
    <row r="7" spans="1:17" customHeight="1" ht="72">
      <c r="A7" s="9" t="s">
        <v>42</v>
      </c>
      <c r="B7" s="2"/>
      <c r="D7" s="2"/>
      <c r="E7" s="2"/>
      <c r="G7" s="27" t="s">
        <v>5</v>
      </c>
      <c r="H7" s="28"/>
      <c r="I7" s="27"/>
      <c r="J7" s="29" t="s">
        <v>5</v>
      </c>
      <c r="K7" s="30"/>
      <c r="L7" s="27"/>
      <c r="M7" s="27" t="s">
        <v>5</v>
      </c>
      <c r="N7" s="31"/>
      <c r="O7" s="31" t="s">
        <v>5</v>
      </c>
      <c r="P7" s="32"/>
    </row>
    <row r="8" spans="1:17" customHeight="1" ht="72">
      <c r="A8" s="9" t="s">
        <v>43</v>
      </c>
      <c r="B8" s="2"/>
      <c r="D8" s="2"/>
      <c r="E8" s="2"/>
      <c r="G8" s="27" t="s">
        <v>5</v>
      </c>
      <c r="H8" s="28"/>
      <c r="I8" s="27"/>
      <c r="J8" s="29" t="s">
        <v>5</v>
      </c>
      <c r="K8" s="30"/>
      <c r="L8" s="27"/>
      <c r="M8" s="27" t="s">
        <v>5</v>
      </c>
      <c r="N8" s="31"/>
      <c r="O8" s="31" t="s">
        <v>5</v>
      </c>
      <c r="P8" s="32"/>
    </row>
    <row r="9" spans="1:17" customHeight="1" ht="72">
      <c r="A9" s="9" t="s">
        <v>44</v>
      </c>
      <c r="B9" s="4">
        <f>IF(B6="A",B7+3,IF(B6="H",B7+2,B7+1))</f>
        <v>1</v>
      </c>
      <c r="D9" s="2"/>
      <c r="E9" s="2"/>
      <c r="G9" s="27" t="s">
        <v>5</v>
      </c>
      <c r="H9" s="28"/>
      <c r="I9" s="27"/>
      <c r="J9" s="29" t="s">
        <v>5</v>
      </c>
      <c r="K9" s="30"/>
      <c r="L9" s="27"/>
      <c r="M9" s="27" t="s">
        <v>5</v>
      </c>
      <c r="N9" s="31"/>
      <c r="O9" s="31" t="s">
        <v>5</v>
      </c>
      <c r="P9" s="32"/>
    </row>
    <row r="10" spans="1:17" customHeight="1" ht="72">
      <c r="A10" s="9" t="s">
        <v>45</v>
      </c>
      <c r="B10" s="6">
        <f>NOW()</f>
        <v>44340.444074074</v>
      </c>
      <c r="D10" s="2"/>
      <c r="E10" s="2"/>
      <c r="G10" s="27" t="s">
        <v>5</v>
      </c>
      <c r="H10" s="28"/>
      <c r="I10" s="27"/>
      <c r="J10" s="29" t="s">
        <v>5</v>
      </c>
      <c r="K10" s="30"/>
      <c r="L10" s="27"/>
      <c r="M10" s="27" t="s">
        <v>5</v>
      </c>
      <c r="N10" s="31"/>
      <c r="O10" s="31" t="s">
        <v>5</v>
      </c>
      <c r="P10" s="32"/>
    </row>
    <row r="11" spans="1:17" customHeight="1" ht="72">
      <c r="A11" s="9" t="s">
        <v>46</v>
      </c>
      <c r="B11" s="4">
        <f>IF(MONTH(NOW())&gt;7,YEAR(NOW()),YEAR(NOW())-1)</f>
        <v>2020</v>
      </c>
      <c r="D11" s="2"/>
      <c r="E11" s="2"/>
      <c r="G11" s="27" t="s">
        <v>5</v>
      </c>
      <c r="H11" s="28"/>
      <c r="I11" s="27"/>
      <c r="J11" s="29" t="s">
        <v>5</v>
      </c>
      <c r="K11" s="30"/>
      <c r="L11" s="27"/>
      <c r="M11" s="27" t="s">
        <v>5</v>
      </c>
      <c r="N11" s="31"/>
      <c r="O11" s="31" t="s">
        <v>5</v>
      </c>
      <c r="P11" s="32"/>
    </row>
    <row r="12" spans="1:17">
      <c r="A12" s="9" t="s">
        <v>47</v>
      </c>
      <c r="B12" s="4" t="str">
        <f>CONCATENATE(B11," - ",B11+1)</f>
        <v>2020 - 2021</v>
      </c>
    </row>
    <row r="13" spans="1:17">
      <c r="A13" s="9" t="s">
        <v>48</v>
      </c>
      <c r="B13" s="4">
        <f>B7-B11</f>
        <v>-2020</v>
      </c>
      <c r="C13" s="9" t="s">
        <v>28</v>
      </c>
      <c r="D13" s="2"/>
      <c r="G13" s="33" t="str">
        <f>CONCATENATE("Algemene opmerkingen bij het jaarprogramma van  ",G4)</f>
        <v>Algemene opmerkingen bij het jaarprogramma van   leerlaag 4 (schooljaar  - 1)</v>
      </c>
      <c r="H13" s="33"/>
      <c r="I13" s="33"/>
      <c r="J13" s="33"/>
      <c r="K13" s="33"/>
      <c r="L13" s="33"/>
      <c r="M13" s="33"/>
    </row>
    <row r="14" spans="1:17" customHeight="1" ht="72">
      <c r="A14" s="9" t="s">
        <v>49</v>
      </c>
      <c r="B14" s="7">
        <f>4+B11-B7</f>
        <v>2024</v>
      </c>
      <c r="G14" s="34"/>
      <c r="H14" s="34"/>
      <c r="I14" s="34"/>
      <c r="J14" s="34"/>
      <c r="K14" s="34"/>
      <c r="L14" s="34"/>
      <c r="M14" s="34"/>
    </row>
    <row r="16" spans="1:17" customHeight="1" ht="30.75">
      <c r="C16" s="9" t="s">
        <v>28</v>
      </c>
      <c r="D16" s="2"/>
      <c r="G16" s="17" t="str">
        <f>CONCATENATE(B4," leerlaag ",B6,"5 (schooljaar ",B7+1," - ",B7+2,")")</f>
        <v> leerlaag 5 (schooljaar 1 - 2)</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c r="G25" s="33" t="str">
        <f>CONCATENATE("Algemene opmerkingen bij het jaarprogramma van  ",G16)</f>
        <v>Algemene opmerkingen bij het jaarprogramma van   leerlaag 5 (schooljaar 1 - 2)</v>
      </c>
      <c r="H25" s="33"/>
      <c r="I25" s="33"/>
      <c r="J25" s="33"/>
      <c r="K25" s="33"/>
      <c r="L25" s="33"/>
      <c r="M25" s="33"/>
    </row>
    <row r="26" spans="1:17" customHeight="1" ht="72">
      <c r="G26" s="34"/>
      <c r="H26" s="34"/>
      <c r="I26" s="34"/>
      <c r="J26" s="34"/>
      <c r="K26" s="34"/>
      <c r="L26" s="34"/>
      <c r="M26" s="34"/>
    </row>
    <row r="28" spans="1:17" customHeight="1" ht="30.75">
      <c r="C28" s="9" t="s">
        <v>28</v>
      </c>
      <c r="D28" s="2"/>
      <c r="G28" s="17" t="str">
        <f>CONCATENATE(B4," leerlaag ",B6,"6 (schooljaar ",B7+2," - ",B9,")")</f>
        <v> leerlaag 6 (schooljaar 2 - 1)</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c r="G37" s="33" t="str">
        <f>CONCATENATE("Algemene opmerkingen bij het jaarprogramma van  ",G28)</f>
        <v>Algemene opmerkingen bij het jaarprogramma van   leerlaag 6 (schooljaar 2 - 1)</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v>0</v>
      </c>
      <c r="G2" s="35" t="str">
        <f>IF(B14&gt;6,"verouderd PTA",CONCATENATE("Dit is het programma van de huidige ",B6,B14," (cohort ",B7," - ",B9,")"))</f>
        <v>verouderd PTA</v>
      </c>
      <c r="H2" s="35"/>
      <c r="I2" s="35"/>
      <c r="J2" s="35"/>
      <c r="K2" s="35"/>
      <c r="L2" s="35"/>
      <c r="M2" s="35"/>
      <c r="O2" s="25"/>
    </row>
    <row r="3" spans="1:17">
      <c r="A3" s="9" t="s">
        <v>26</v>
      </c>
      <c r="B3" s="4">
        <v>0</v>
      </c>
    </row>
    <row r="4" spans="1:17" customHeight="1" ht="30">
      <c r="A4" s="9" t="s">
        <v>27</v>
      </c>
      <c r="B4" s="2"/>
      <c r="C4" s="9" t="s">
        <v>28</v>
      </c>
      <c r="D4" s="2"/>
      <c r="G4" s="17" t="str">
        <f>CONCATENATE(B4," leerlaag ",B6,"4 (schooljaar ",B7," - ",B7+1,")")</f>
        <v> leerlaag 4 (schooljaar  - 1)</v>
      </c>
    </row>
    <row r="5" spans="1:17" customHeight="1" ht="34.5">
      <c r="A5" s="9" t="s">
        <v>29</v>
      </c>
      <c r="B5" s="2"/>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c r="D6" s="2"/>
      <c r="E6" s="2"/>
      <c r="G6" s="27" t="s">
        <v>5</v>
      </c>
      <c r="H6" s="28"/>
      <c r="I6" s="27"/>
      <c r="J6" s="29" t="s">
        <v>5</v>
      </c>
      <c r="K6" s="30"/>
      <c r="L6" s="27"/>
      <c r="M6" s="27" t="s">
        <v>5</v>
      </c>
      <c r="N6" s="31"/>
      <c r="O6" s="31" t="s">
        <v>5</v>
      </c>
      <c r="P6" s="32"/>
    </row>
    <row r="7" spans="1:17" customHeight="1" ht="72">
      <c r="A7" s="9" t="s">
        <v>42</v>
      </c>
      <c r="B7" s="2"/>
      <c r="D7" s="2"/>
      <c r="E7" s="2"/>
      <c r="G7" s="27" t="s">
        <v>5</v>
      </c>
      <c r="H7" s="28"/>
      <c r="I7" s="27"/>
      <c r="J7" s="29" t="s">
        <v>5</v>
      </c>
      <c r="K7" s="30"/>
      <c r="L7" s="27"/>
      <c r="M7" s="27" t="s">
        <v>5</v>
      </c>
      <c r="N7" s="31"/>
      <c r="O7" s="31" t="s">
        <v>5</v>
      </c>
      <c r="P7" s="32"/>
    </row>
    <row r="8" spans="1:17" customHeight="1" ht="72">
      <c r="A8" s="9" t="s">
        <v>43</v>
      </c>
      <c r="B8" s="2"/>
      <c r="D8" s="2"/>
      <c r="E8" s="2"/>
      <c r="G8" s="27" t="s">
        <v>5</v>
      </c>
      <c r="H8" s="28"/>
      <c r="I8" s="27"/>
      <c r="J8" s="29" t="s">
        <v>5</v>
      </c>
      <c r="K8" s="30"/>
      <c r="L8" s="27"/>
      <c r="M8" s="27" t="s">
        <v>5</v>
      </c>
      <c r="N8" s="31"/>
      <c r="O8" s="31" t="s">
        <v>5</v>
      </c>
      <c r="P8" s="32"/>
    </row>
    <row r="9" spans="1:17" customHeight="1" ht="72">
      <c r="A9" s="9" t="s">
        <v>44</v>
      </c>
      <c r="B9" s="4">
        <f>IF(B6="A",B7+3,IF(B6="H",B7+2,B7+1))</f>
        <v>1</v>
      </c>
      <c r="D9" s="2"/>
      <c r="E9" s="2"/>
      <c r="G9" s="27" t="s">
        <v>5</v>
      </c>
      <c r="H9" s="28"/>
      <c r="I9" s="27"/>
      <c r="J9" s="29" t="s">
        <v>5</v>
      </c>
      <c r="K9" s="30"/>
      <c r="L9" s="27"/>
      <c r="M9" s="27" t="s">
        <v>5</v>
      </c>
      <c r="N9" s="31"/>
      <c r="O9" s="31" t="s">
        <v>5</v>
      </c>
      <c r="P9" s="32"/>
    </row>
    <row r="10" spans="1:17" customHeight="1" ht="72">
      <c r="A10" s="9" t="s">
        <v>45</v>
      </c>
      <c r="B10" s="6">
        <f>NOW()</f>
        <v>44340.444074074</v>
      </c>
      <c r="D10" s="2"/>
      <c r="E10" s="2"/>
      <c r="G10" s="27" t="s">
        <v>5</v>
      </c>
      <c r="H10" s="28"/>
      <c r="I10" s="27"/>
      <c r="J10" s="29" t="s">
        <v>5</v>
      </c>
      <c r="K10" s="30"/>
      <c r="L10" s="27"/>
      <c r="M10" s="27" t="s">
        <v>5</v>
      </c>
      <c r="N10" s="31"/>
      <c r="O10" s="31" t="s">
        <v>5</v>
      </c>
      <c r="P10" s="32"/>
    </row>
    <row r="11" spans="1:17" customHeight="1" ht="72">
      <c r="A11" s="9" t="s">
        <v>46</v>
      </c>
      <c r="B11" s="4">
        <f>IF(MONTH(NOW())&gt;7,YEAR(NOW()),YEAR(NOW())-1)</f>
        <v>2020</v>
      </c>
      <c r="D11" s="2"/>
      <c r="E11" s="2"/>
      <c r="G11" s="27" t="s">
        <v>5</v>
      </c>
      <c r="H11" s="28"/>
      <c r="I11" s="27"/>
      <c r="J11" s="29" t="s">
        <v>5</v>
      </c>
      <c r="K11" s="30"/>
      <c r="L11" s="27"/>
      <c r="M11" s="27" t="s">
        <v>5</v>
      </c>
      <c r="N11" s="31"/>
      <c r="O11" s="31" t="s">
        <v>5</v>
      </c>
      <c r="P11" s="32"/>
    </row>
    <row r="12" spans="1:17">
      <c r="A12" s="9" t="s">
        <v>47</v>
      </c>
      <c r="B12" s="4" t="str">
        <f>CONCATENATE(B11," - ",B11+1)</f>
        <v>2020 - 2021</v>
      </c>
    </row>
    <row r="13" spans="1:17">
      <c r="A13" s="9" t="s">
        <v>48</v>
      </c>
      <c r="B13" s="4">
        <f>B7-B11</f>
        <v>-2020</v>
      </c>
      <c r="C13" s="9" t="s">
        <v>28</v>
      </c>
      <c r="D13" s="2"/>
      <c r="G13" s="33" t="str">
        <f>CONCATENATE("Algemene opmerkingen bij het jaarprogramma van  ",G4)</f>
        <v>Algemene opmerkingen bij het jaarprogramma van   leerlaag 4 (schooljaar  - 1)</v>
      </c>
      <c r="H13" s="33"/>
      <c r="I13" s="33"/>
      <c r="J13" s="33"/>
      <c r="K13" s="33"/>
      <c r="L13" s="33"/>
      <c r="M13" s="33"/>
    </row>
    <row r="14" spans="1:17" customHeight="1" ht="72">
      <c r="A14" s="9" t="s">
        <v>49</v>
      </c>
      <c r="B14" s="7">
        <f>4+B11-B7</f>
        <v>2024</v>
      </c>
      <c r="G14" s="34"/>
      <c r="H14" s="34"/>
      <c r="I14" s="34"/>
      <c r="J14" s="34"/>
      <c r="K14" s="34"/>
      <c r="L14" s="34"/>
      <c r="M14" s="34"/>
    </row>
    <row r="16" spans="1:17" customHeight="1" ht="30.75">
      <c r="C16" s="9" t="s">
        <v>28</v>
      </c>
      <c r="D16" s="2"/>
      <c r="G16" s="17" t="str">
        <f>CONCATENATE(B4," leerlaag ",B6,"5 (schooljaar ",B7+1," - ",B7+2,")")</f>
        <v> leerlaag 5 (schooljaar 1 - 2)</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c r="G25" s="33" t="str">
        <f>CONCATENATE("Algemene opmerkingen bij het jaarprogramma van  ",G16)</f>
        <v>Algemene opmerkingen bij het jaarprogramma van   leerlaag 5 (schooljaar 1 - 2)</v>
      </c>
      <c r="H25" s="33"/>
      <c r="I25" s="33"/>
      <c r="J25" s="33"/>
      <c r="K25" s="33"/>
      <c r="L25" s="33"/>
      <c r="M25" s="33"/>
    </row>
    <row r="26" spans="1:17" customHeight="1" ht="72">
      <c r="G26" s="34"/>
      <c r="H26" s="34"/>
      <c r="I26" s="34"/>
      <c r="J26" s="34"/>
      <c r="K26" s="34"/>
      <c r="L26" s="34"/>
      <c r="M26" s="34"/>
    </row>
    <row r="28" spans="1:17" customHeight="1" ht="30.75">
      <c r="C28" s="9" t="s">
        <v>28</v>
      </c>
      <c r="D28" s="2"/>
      <c r="G28" s="17" t="str">
        <f>CONCATENATE(B4," leerlaag ",B6,"6 (schooljaar ",B7+2," - ",B9,")")</f>
        <v> leerlaag 6 (schooljaar 2 - 1)</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c r="G37" s="33" t="str">
        <f>CONCATENATE("Algemene opmerkingen bij het jaarprogramma van  ",G28)</f>
        <v>Algemene opmerkingen bij het jaarprogramma van   leerlaag 6 (schooljaar 2 - 1)</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t="s">
        <v>72</v>
      </c>
      <c r="G2" s="35" t="str">
        <f>IF(B14&gt;6,"verouderd PTA",CONCATENATE("Dit is het programma van de huidige ",B6,B14," (cohort ",B7," - ",B9,")"))</f>
        <v>Dit is het programma van de huidige M5 (cohort 2019 - 2020)</v>
      </c>
      <c r="H2" s="35"/>
      <c r="I2" s="35"/>
      <c r="J2" s="35"/>
      <c r="K2" s="35"/>
      <c r="L2" s="35"/>
      <c r="M2" s="35"/>
      <c r="O2" s="25"/>
    </row>
    <row r="3" spans="1:17">
      <c r="A3" s="9" t="s">
        <v>26</v>
      </c>
      <c r="B3" s="4">
        <v>0</v>
      </c>
    </row>
    <row r="4" spans="1:17" customHeight="1" ht="30">
      <c r="A4" s="9" t="s">
        <v>27</v>
      </c>
      <c r="B4" s="2" t="s">
        <v>73</v>
      </c>
      <c r="C4" s="9" t="s">
        <v>28</v>
      </c>
      <c r="D4" s="2"/>
      <c r="G4" s="17" t="str">
        <f>CONCATENATE(B4," leerlaag ",B6,"4 (schooljaar ",B7," - ",B7+1,")")</f>
        <v>WB leerlaag M4 (schooljaar 2019 - 2020)</v>
      </c>
    </row>
    <row r="5" spans="1:17" customHeight="1" ht="34.5">
      <c r="A5" s="9" t="s">
        <v>29</v>
      </c>
      <c r="B5" s="2">
        <v>10</v>
      </c>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t="s">
        <v>74</v>
      </c>
      <c r="D6" s="2"/>
      <c r="E6" s="2"/>
      <c r="G6" s="27" t="s">
        <v>5</v>
      </c>
      <c r="H6" s="28"/>
      <c r="I6" s="27"/>
      <c r="J6" s="29" t="s">
        <v>5</v>
      </c>
      <c r="K6" s="30"/>
      <c r="L6" s="27"/>
      <c r="M6" s="27" t="s">
        <v>5</v>
      </c>
      <c r="N6" s="31"/>
      <c r="O6" s="31" t="s">
        <v>5</v>
      </c>
      <c r="P6" s="32"/>
    </row>
    <row r="7" spans="1:17" customHeight="1" ht="72">
      <c r="A7" s="9" t="s">
        <v>42</v>
      </c>
      <c r="B7" s="2">
        <v>2019</v>
      </c>
      <c r="D7" s="2"/>
      <c r="E7" s="2"/>
      <c r="G7" s="27" t="s">
        <v>5</v>
      </c>
      <c r="H7" s="28"/>
      <c r="I7" s="27"/>
      <c r="J7" s="29" t="s">
        <v>5</v>
      </c>
      <c r="K7" s="30"/>
      <c r="L7" s="27"/>
      <c r="M7" s="27" t="s">
        <v>5</v>
      </c>
      <c r="N7" s="31"/>
      <c r="O7" s="31" t="s">
        <v>5</v>
      </c>
      <c r="P7" s="32"/>
    </row>
    <row r="8" spans="1:17" customHeight="1" ht="72">
      <c r="A8" s="9" t="s">
        <v>43</v>
      </c>
      <c r="B8" s="2">
        <v>109</v>
      </c>
      <c r="D8" s="2"/>
      <c r="E8" s="2"/>
      <c r="G8" s="27" t="s">
        <v>5</v>
      </c>
      <c r="H8" s="28"/>
      <c r="I8" s="27"/>
      <c r="J8" s="29" t="s">
        <v>5</v>
      </c>
      <c r="K8" s="30"/>
      <c r="L8" s="27"/>
      <c r="M8" s="27" t="s">
        <v>5</v>
      </c>
      <c r="N8" s="31"/>
      <c r="O8" s="31" t="s">
        <v>5</v>
      </c>
      <c r="P8" s="32"/>
    </row>
    <row r="9" spans="1:17" customHeight="1" ht="72">
      <c r="A9" s="9" t="s">
        <v>44</v>
      </c>
      <c r="B9" s="4">
        <f>IF(B6="A",B7+3,IF(B6="H",B7+2,B7+1))</f>
        <v>2020</v>
      </c>
      <c r="D9" s="2"/>
      <c r="E9" s="2"/>
      <c r="G9" s="27" t="s">
        <v>5</v>
      </c>
      <c r="H9" s="28"/>
      <c r="I9" s="27"/>
      <c r="J9" s="29" t="s">
        <v>5</v>
      </c>
      <c r="K9" s="30"/>
      <c r="L9" s="27"/>
      <c r="M9" s="27" t="s">
        <v>5</v>
      </c>
      <c r="N9" s="31"/>
      <c r="O9" s="31" t="s">
        <v>5</v>
      </c>
      <c r="P9" s="32"/>
    </row>
    <row r="10" spans="1:17" customHeight="1" ht="72">
      <c r="A10" s="9" t="s">
        <v>45</v>
      </c>
      <c r="B10" s="6">
        <f>NOW()</f>
        <v>44340.444074074</v>
      </c>
      <c r="D10" s="2"/>
      <c r="E10" s="2"/>
      <c r="G10" s="27" t="s">
        <v>5</v>
      </c>
      <c r="H10" s="28"/>
      <c r="I10" s="27"/>
      <c r="J10" s="29" t="s">
        <v>5</v>
      </c>
      <c r="K10" s="30"/>
      <c r="L10" s="27"/>
      <c r="M10" s="27" t="s">
        <v>5</v>
      </c>
      <c r="N10" s="31"/>
      <c r="O10" s="31" t="s">
        <v>5</v>
      </c>
      <c r="P10" s="32"/>
    </row>
    <row r="11" spans="1:17" customHeight="1" ht="72">
      <c r="A11" s="9" t="s">
        <v>46</v>
      </c>
      <c r="B11" s="4">
        <f>IF(MONTH(NOW())&gt;7,YEAR(NOW()),YEAR(NOW())-1)</f>
        <v>2020</v>
      </c>
      <c r="D11" s="2"/>
      <c r="E11" s="2"/>
      <c r="G11" s="27" t="s">
        <v>5</v>
      </c>
      <c r="H11" s="28"/>
      <c r="I11" s="27"/>
      <c r="J11" s="29" t="s">
        <v>5</v>
      </c>
      <c r="K11" s="30"/>
      <c r="L11" s="27"/>
      <c r="M11" s="27" t="s">
        <v>5</v>
      </c>
      <c r="N11" s="31"/>
      <c r="O11" s="31" t="s">
        <v>5</v>
      </c>
      <c r="P11" s="32"/>
    </row>
    <row r="12" spans="1:17">
      <c r="A12" s="9" t="s">
        <v>47</v>
      </c>
      <c r="B12" s="4" t="str">
        <f>CONCATENATE(B11," - ",B11+1)</f>
        <v>2020 - 2021</v>
      </c>
    </row>
    <row r="13" spans="1:17">
      <c r="A13" s="9" t="s">
        <v>48</v>
      </c>
      <c r="B13" s="4">
        <f>B7-B11</f>
        <v>-1</v>
      </c>
      <c r="C13" s="9" t="s">
        <v>28</v>
      </c>
      <c r="D13" s="2">
        <v>271</v>
      </c>
      <c r="G13" s="33" t="str">
        <f>CONCATENATE("Algemene opmerkingen bij het jaarprogramma van  ",G4)</f>
        <v>Algemene opmerkingen bij het jaarprogramma van  WB leerlaag M4 (schooljaar 2019 - 2020)</v>
      </c>
      <c r="H13" s="33"/>
      <c r="I13" s="33"/>
      <c r="J13" s="33"/>
      <c r="K13" s="33"/>
      <c r="L13" s="33"/>
      <c r="M13" s="33"/>
    </row>
    <row r="14" spans="1:17" customHeight="1" ht="72">
      <c r="A14" s="9" t="s">
        <v>49</v>
      </c>
      <c r="B14" s="7">
        <f>4+B11-B7</f>
        <v>5</v>
      </c>
      <c r="G14" s="34"/>
      <c r="H14" s="34"/>
      <c r="I14" s="34"/>
      <c r="J14" s="34"/>
      <c r="K14" s="34"/>
      <c r="L14" s="34"/>
      <c r="M14" s="34"/>
    </row>
    <row r="16" spans="1:17" customHeight="1" ht="30.75">
      <c r="C16" s="9" t="s">
        <v>28</v>
      </c>
      <c r="D16" s="2"/>
      <c r="G16" s="17" t="str">
        <f>CONCATENATE(B4," leerlaag ",B6,"5 (schooljaar ",B7+1," - ",B7+2,")")</f>
        <v>WB leerlaag M5 (schooljaar 2020 - 2021)</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v>272</v>
      </c>
      <c r="G25" s="33" t="str">
        <f>CONCATENATE("Algemene opmerkingen bij het jaarprogramma van  ",G16)</f>
        <v>Algemene opmerkingen bij het jaarprogramma van  WB leerlaag M5 (schooljaar 2020 - 2021)</v>
      </c>
      <c r="H25" s="33"/>
      <c r="I25" s="33"/>
      <c r="J25" s="33"/>
      <c r="K25" s="33"/>
      <c r="L25" s="33"/>
      <c r="M25" s="33"/>
    </row>
    <row r="26" spans="1:17" customHeight="1" ht="72">
      <c r="G26" s="34"/>
      <c r="H26" s="34"/>
      <c r="I26" s="34"/>
      <c r="J26" s="34"/>
      <c r="K26" s="34"/>
      <c r="L26" s="34"/>
      <c r="M26" s="34"/>
    </row>
    <row r="28" spans="1:17" customHeight="1" ht="30.75">
      <c r="C28" s="9" t="s">
        <v>28</v>
      </c>
      <c r="D28" s="2"/>
      <c r="G28" s="17" t="str">
        <f>CONCATENATE(B4," leerlaag ",B6,"6 (schooljaar ",B7+2," - ",B9,")")</f>
        <v>WB leerlaag M6 (schooljaar 2021 - 2020)</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c r="G37" s="33" t="str">
        <f>CONCATENATE("Algemene opmerkingen bij het jaarprogramma van  ",G28)</f>
        <v>Algemene opmerkingen bij het jaarprogramma van  WB leerlaag M6 (schooljaar 2021 - 2020)</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v>0</v>
      </c>
      <c r="G2" s="35" t="str">
        <f>IF(B14&gt;6,"verouderd PTA",CONCATENATE("Dit is het programma van de huidige ",B6,B14," (cohort ",B7," - ",B9,")"))</f>
        <v>verouderd PTA</v>
      </c>
      <c r="H2" s="35"/>
      <c r="I2" s="35"/>
      <c r="J2" s="35"/>
      <c r="K2" s="35"/>
      <c r="L2" s="35"/>
      <c r="M2" s="35"/>
      <c r="O2" s="25"/>
    </row>
    <row r="3" spans="1:17">
      <c r="A3" s="9" t="s">
        <v>26</v>
      </c>
      <c r="B3" s="4">
        <v>0</v>
      </c>
    </row>
    <row r="4" spans="1:17" customHeight="1" ht="30">
      <c r="A4" s="9" t="s">
        <v>27</v>
      </c>
      <c r="B4" s="2"/>
      <c r="C4" s="9" t="s">
        <v>28</v>
      </c>
      <c r="D4" s="2"/>
      <c r="G4" s="17" t="str">
        <f>CONCATENATE(B4," leerlaag ",B6,"4 (schooljaar ",B7," - ",B7+1,")")</f>
        <v> leerlaag 4 (schooljaar  - 1)</v>
      </c>
    </row>
    <row r="5" spans="1:17" customHeight="1" ht="34.5">
      <c r="A5" s="9" t="s">
        <v>29</v>
      </c>
      <c r="B5" s="2"/>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c r="D6" s="2"/>
      <c r="E6" s="2"/>
      <c r="G6" s="27" t="s">
        <v>5</v>
      </c>
      <c r="H6" s="28"/>
      <c r="I6" s="27"/>
      <c r="J6" s="29" t="s">
        <v>5</v>
      </c>
      <c r="K6" s="30"/>
      <c r="L6" s="27"/>
      <c r="M6" s="27" t="s">
        <v>5</v>
      </c>
      <c r="N6" s="31"/>
      <c r="O6" s="31" t="s">
        <v>5</v>
      </c>
      <c r="P6" s="32"/>
    </row>
    <row r="7" spans="1:17" customHeight="1" ht="72">
      <c r="A7" s="9" t="s">
        <v>42</v>
      </c>
      <c r="B7" s="2"/>
      <c r="D7" s="2"/>
      <c r="E7" s="2"/>
      <c r="G7" s="27" t="s">
        <v>5</v>
      </c>
      <c r="H7" s="28"/>
      <c r="I7" s="27"/>
      <c r="J7" s="29" t="s">
        <v>5</v>
      </c>
      <c r="K7" s="30"/>
      <c r="L7" s="27"/>
      <c r="M7" s="27" t="s">
        <v>5</v>
      </c>
      <c r="N7" s="31"/>
      <c r="O7" s="31" t="s">
        <v>5</v>
      </c>
      <c r="P7" s="32"/>
    </row>
    <row r="8" spans="1:17" customHeight="1" ht="72">
      <c r="A8" s="9" t="s">
        <v>43</v>
      </c>
      <c r="B8" s="2"/>
      <c r="D8" s="2"/>
      <c r="E8" s="2"/>
      <c r="G8" s="27" t="s">
        <v>5</v>
      </c>
      <c r="H8" s="28"/>
      <c r="I8" s="27"/>
      <c r="J8" s="29" t="s">
        <v>5</v>
      </c>
      <c r="K8" s="30"/>
      <c r="L8" s="27"/>
      <c r="M8" s="27" t="s">
        <v>5</v>
      </c>
      <c r="N8" s="31"/>
      <c r="O8" s="31" t="s">
        <v>5</v>
      </c>
      <c r="P8" s="32"/>
    </row>
    <row r="9" spans="1:17" customHeight="1" ht="72">
      <c r="A9" s="9" t="s">
        <v>44</v>
      </c>
      <c r="B9" s="4">
        <f>IF(B6="A",B7+3,IF(B6="H",B7+2,B7+1))</f>
        <v>1</v>
      </c>
      <c r="D9" s="2"/>
      <c r="E9" s="2"/>
      <c r="G9" s="27" t="s">
        <v>5</v>
      </c>
      <c r="H9" s="28"/>
      <c r="I9" s="27"/>
      <c r="J9" s="29" t="s">
        <v>5</v>
      </c>
      <c r="K9" s="30"/>
      <c r="L9" s="27"/>
      <c r="M9" s="27" t="s">
        <v>5</v>
      </c>
      <c r="N9" s="31"/>
      <c r="O9" s="31" t="s">
        <v>5</v>
      </c>
      <c r="P9" s="32"/>
    </row>
    <row r="10" spans="1:17" customHeight="1" ht="72">
      <c r="A10" s="9" t="s">
        <v>45</v>
      </c>
      <c r="B10" s="6">
        <f>NOW()</f>
        <v>44340.444074074</v>
      </c>
      <c r="D10" s="2"/>
      <c r="E10" s="2"/>
      <c r="G10" s="27" t="s">
        <v>5</v>
      </c>
      <c r="H10" s="28"/>
      <c r="I10" s="27"/>
      <c r="J10" s="29" t="s">
        <v>5</v>
      </c>
      <c r="K10" s="30"/>
      <c r="L10" s="27"/>
      <c r="M10" s="27" t="s">
        <v>5</v>
      </c>
      <c r="N10" s="31"/>
      <c r="O10" s="31" t="s">
        <v>5</v>
      </c>
      <c r="P10" s="32"/>
    </row>
    <row r="11" spans="1:17" customHeight="1" ht="72">
      <c r="A11" s="9" t="s">
        <v>46</v>
      </c>
      <c r="B11" s="4">
        <f>IF(MONTH(NOW())&gt;7,YEAR(NOW()),YEAR(NOW())-1)</f>
        <v>2020</v>
      </c>
      <c r="D11" s="2"/>
      <c r="E11" s="2"/>
      <c r="G11" s="27" t="s">
        <v>5</v>
      </c>
      <c r="H11" s="28"/>
      <c r="I11" s="27"/>
      <c r="J11" s="29" t="s">
        <v>5</v>
      </c>
      <c r="K11" s="30"/>
      <c r="L11" s="27"/>
      <c r="M11" s="27" t="s">
        <v>5</v>
      </c>
      <c r="N11" s="31"/>
      <c r="O11" s="31" t="s">
        <v>5</v>
      </c>
      <c r="P11" s="32"/>
    </row>
    <row r="12" spans="1:17">
      <c r="A12" s="9" t="s">
        <v>47</v>
      </c>
      <c r="B12" s="4" t="str">
        <f>CONCATENATE(B11," - ",B11+1)</f>
        <v>2020 - 2021</v>
      </c>
    </row>
    <row r="13" spans="1:17">
      <c r="A13" s="9" t="s">
        <v>48</v>
      </c>
      <c r="B13" s="4">
        <f>B7-B11</f>
        <v>-2020</v>
      </c>
      <c r="C13" s="9" t="s">
        <v>28</v>
      </c>
      <c r="D13" s="2"/>
      <c r="G13" s="33" t="str">
        <f>CONCATENATE("Algemene opmerkingen bij het jaarprogramma van  ",G4)</f>
        <v>Algemene opmerkingen bij het jaarprogramma van   leerlaag 4 (schooljaar  - 1)</v>
      </c>
      <c r="H13" s="33"/>
      <c r="I13" s="33"/>
      <c r="J13" s="33"/>
      <c r="K13" s="33"/>
      <c r="L13" s="33"/>
      <c r="M13" s="33"/>
    </row>
    <row r="14" spans="1:17" customHeight="1" ht="72">
      <c r="A14" s="9" t="s">
        <v>49</v>
      </c>
      <c r="B14" s="7">
        <f>4+B11-B7</f>
        <v>2024</v>
      </c>
      <c r="G14" s="34"/>
      <c r="H14" s="34"/>
      <c r="I14" s="34"/>
      <c r="J14" s="34"/>
      <c r="K14" s="34"/>
      <c r="L14" s="34"/>
      <c r="M14" s="34"/>
    </row>
    <row r="16" spans="1:17" customHeight="1" ht="30.75">
      <c r="C16" s="9" t="s">
        <v>28</v>
      </c>
      <c r="D16" s="2"/>
      <c r="G16" s="17" t="str">
        <f>CONCATENATE(B4," leerlaag ",B6,"5 (schooljaar ",B7+1," - ",B7+2,")")</f>
        <v> leerlaag 5 (schooljaar 1 - 2)</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c r="G25" s="33" t="str">
        <f>CONCATENATE("Algemene opmerkingen bij het jaarprogramma van  ",G16)</f>
        <v>Algemene opmerkingen bij het jaarprogramma van   leerlaag 5 (schooljaar 1 - 2)</v>
      </c>
      <c r="H25" s="33"/>
      <c r="I25" s="33"/>
      <c r="J25" s="33"/>
      <c r="K25" s="33"/>
      <c r="L25" s="33"/>
      <c r="M25" s="33"/>
    </row>
    <row r="26" spans="1:17" customHeight="1" ht="72">
      <c r="G26" s="34"/>
      <c r="H26" s="34"/>
      <c r="I26" s="34"/>
      <c r="J26" s="34"/>
      <c r="K26" s="34"/>
      <c r="L26" s="34"/>
      <c r="M26" s="34"/>
    </row>
    <row r="28" spans="1:17" customHeight="1" ht="30.75">
      <c r="C28" s="9" t="s">
        <v>28</v>
      </c>
      <c r="D28" s="2"/>
      <c r="G28" s="17" t="str">
        <f>CONCATENATE(B4," leerlaag ",B6,"6 (schooljaar ",B7+2," - ",B9,")")</f>
        <v> leerlaag 6 (schooljaar 2 - 1)</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c r="G37" s="33" t="str">
        <f>CONCATENATE("Algemene opmerkingen bij het jaarprogramma van  ",G28)</f>
        <v>Algemene opmerkingen bij het jaarprogramma van   leerlaag 6 (schooljaar 2 - 1)</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t="s">
        <v>72</v>
      </c>
      <c r="G2" s="35" t="str">
        <f>IF(B14&gt;6,"verouderd PTA",CONCATENATE("Dit is het programma van de huidige ",B6,B14," (cohort ",B7," - ",B9,")"))</f>
        <v>Dit is het programma van de huidige H4 (cohort 2020 - 2022)</v>
      </c>
      <c r="H2" s="35"/>
      <c r="I2" s="35"/>
      <c r="J2" s="35"/>
      <c r="K2" s="35"/>
      <c r="L2" s="35"/>
      <c r="M2" s="35"/>
      <c r="O2" s="25"/>
    </row>
    <row r="3" spans="1:17">
      <c r="A3" s="9" t="s">
        <v>26</v>
      </c>
      <c r="B3" s="4">
        <v>0</v>
      </c>
    </row>
    <row r="4" spans="1:17" customHeight="1" ht="30">
      <c r="A4" s="9" t="s">
        <v>27</v>
      </c>
      <c r="B4" s="2" t="s">
        <v>73</v>
      </c>
      <c r="C4" s="9" t="s">
        <v>28</v>
      </c>
      <c r="D4" s="2"/>
      <c r="G4" s="17" t="str">
        <f>CONCATENATE(B4," leerlaag ",B6,"4 (schooljaar ",B7," - ",B7+1,")")</f>
        <v>WB leerlaag H4 (schooljaar 2020 - 2021)</v>
      </c>
    </row>
    <row r="5" spans="1:17" customHeight="1" ht="34.5">
      <c r="A5" s="9" t="s">
        <v>29</v>
      </c>
      <c r="B5" s="2">
        <v>10</v>
      </c>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t="s">
        <v>75</v>
      </c>
      <c r="D6" s="2">
        <v>359</v>
      </c>
      <c r="E6" s="2"/>
      <c r="G6" s="27">
        <v>1</v>
      </c>
      <c r="H6" s="28" t="s">
        <v>76</v>
      </c>
      <c r="I6" s="27">
        <v>2</v>
      </c>
      <c r="J6" s="29" t="s">
        <v>7</v>
      </c>
      <c r="K6" s="30"/>
      <c r="L6" s="27">
        <v>50</v>
      </c>
      <c r="M6" s="27" t="s">
        <v>11</v>
      </c>
      <c r="N6" s="31"/>
      <c r="O6" s="31" t="s">
        <v>5</v>
      </c>
      <c r="P6" s="32"/>
    </row>
    <row r="7" spans="1:17" customHeight="1" ht="72">
      <c r="A7" s="9" t="s">
        <v>42</v>
      </c>
      <c r="B7" s="2">
        <v>2020</v>
      </c>
      <c r="D7" s="2">
        <v>360</v>
      </c>
      <c r="E7" s="2"/>
      <c r="G7" s="27">
        <v>1</v>
      </c>
      <c r="H7" s="28" t="s">
        <v>77</v>
      </c>
      <c r="I7" s="27">
        <v>2</v>
      </c>
      <c r="J7" s="29" t="s">
        <v>7</v>
      </c>
      <c r="K7" s="30"/>
      <c r="L7" s="27">
        <v>50</v>
      </c>
      <c r="M7" s="27" t="s">
        <v>11</v>
      </c>
      <c r="N7" s="31"/>
      <c r="O7" s="31" t="s">
        <v>5</v>
      </c>
      <c r="P7" s="32"/>
    </row>
    <row r="8" spans="1:17" customHeight="1" ht="72">
      <c r="A8" s="9" t="s">
        <v>43</v>
      </c>
      <c r="B8" s="2">
        <v>110</v>
      </c>
      <c r="D8" s="2">
        <v>361</v>
      </c>
      <c r="E8" s="2"/>
      <c r="G8" s="27">
        <v>2</v>
      </c>
      <c r="H8" s="28" t="s">
        <v>78</v>
      </c>
      <c r="I8" s="27">
        <v>1</v>
      </c>
      <c r="J8" s="29" t="s">
        <v>7</v>
      </c>
      <c r="K8" s="30"/>
      <c r="L8" s="27">
        <v>50</v>
      </c>
      <c r="M8" s="27" t="s">
        <v>11</v>
      </c>
      <c r="N8" s="31"/>
      <c r="O8" s="31" t="s">
        <v>5</v>
      </c>
      <c r="P8" s="32"/>
    </row>
    <row r="9" spans="1:17" customHeight="1" ht="72">
      <c r="A9" s="9" t="s">
        <v>44</v>
      </c>
      <c r="B9" s="4">
        <f>IF(B6="A",B7+3,IF(B6="H",B7+2,B7+1))</f>
        <v>2022</v>
      </c>
      <c r="D9" s="2">
        <v>362</v>
      </c>
      <c r="E9" s="2"/>
      <c r="G9" s="27">
        <v>2</v>
      </c>
      <c r="H9" s="28" t="s">
        <v>79</v>
      </c>
      <c r="I9" s="27">
        <v>3</v>
      </c>
      <c r="J9" s="29" t="s">
        <v>7</v>
      </c>
      <c r="K9" s="30"/>
      <c r="L9" s="27">
        <v>100</v>
      </c>
      <c r="M9" s="27" t="s">
        <v>8</v>
      </c>
      <c r="N9" s="31">
        <v>2</v>
      </c>
      <c r="O9" s="31" t="s">
        <v>8</v>
      </c>
      <c r="P9" s="32" t="s">
        <v>80</v>
      </c>
    </row>
    <row r="10" spans="1:17" customHeight="1" ht="72">
      <c r="A10" s="9" t="s">
        <v>45</v>
      </c>
      <c r="B10" s="6">
        <f>NOW()</f>
        <v>44340.444074074</v>
      </c>
      <c r="D10" s="2">
        <v>363</v>
      </c>
      <c r="E10" s="2"/>
      <c r="G10" s="27">
        <v>3</v>
      </c>
      <c r="H10" s="28" t="s">
        <v>81</v>
      </c>
      <c r="I10" s="27">
        <v>3</v>
      </c>
      <c r="J10" s="29" t="s">
        <v>7</v>
      </c>
      <c r="K10" s="30"/>
      <c r="L10" s="27">
        <v>100</v>
      </c>
      <c r="M10" s="27" t="s">
        <v>8</v>
      </c>
      <c r="N10" s="31">
        <v>2</v>
      </c>
      <c r="O10" s="31" t="s">
        <v>8</v>
      </c>
      <c r="P10" s="32" t="s">
        <v>82</v>
      </c>
    </row>
    <row r="11" spans="1:17" customHeight="1" ht="72">
      <c r="A11" s="9" t="s">
        <v>46</v>
      </c>
      <c r="B11" s="4">
        <f>IF(MONTH(NOW())&gt;7,YEAR(NOW()),YEAR(NOW())-1)</f>
        <v>2020</v>
      </c>
      <c r="D11" s="2">
        <v>364</v>
      </c>
      <c r="E11" s="2"/>
      <c r="G11" s="27">
        <v>4</v>
      </c>
      <c r="H11" s="28" t="s">
        <v>83</v>
      </c>
      <c r="I11" s="27">
        <v>3</v>
      </c>
      <c r="J11" s="29" t="s">
        <v>7</v>
      </c>
      <c r="K11" s="30"/>
      <c r="L11" s="27">
        <v>100</v>
      </c>
      <c r="M11" s="27" t="s">
        <v>11</v>
      </c>
      <c r="N11" s="31"/>
      <c r="O11" s="31" t="s">
        <v>5</v>
      </c>
      <c r="P11" s="32"/>
    </row>
    <row r="12" spans="1:17">
      <c r="A12" s="9" t="s">
        <v>47</v>
      </c>
      <c r="B12" s="4" t="str">
        <f>CONCATENATE(B11," - ",B11+1)</f>
        <v>2020 - 2021</v>
      </c>
    </row>
    <row r="13" spans="1:17">
      <c r="A13" s="9" t="s">
        <v>48</v>
      </c>
      <c r="B13" s="4">
        <f>B7-B11</f>
        <v>0</v>
      </c>
      <c r="C13" s="9" t="s">
        <v>28</v>
      </c>
      <c r="D13" s="2">
        <v>273</v>
      </c>
      <c r="G13" s="33" t="str">
        <f>CONCATENATE("Algemene opmerkingen bij het jaarprogramma van  ",G4)</f>
        <v>Algemene opmerkingen bij het jaarprogramma van  WB leerlaag H4 (schooljaar 2020 - 2021)</v>
      </c>
      <c r="H13" s="33"/>
      <c r="I13" s="33"/>
      <c r="J13" s="33"/>
      <c r="K13" s="33"/>
      <c r="L13" s="33"/>
      <c r="M13" s="33"/>
    </row>
    <row r="14" spans="1:17" customHeight="1" ht="72">
      <c r="A14" s="9" t="s">
        <v>49</v>
      </c>
      <c r="B14" s="7">
        <f>4+B11-B7</f>
        <v>4</v>
      </c>
      <c r="G14" s="34" t="s">
        <v>84</v>
      </c>
      <c r="H14" s="34"/>
      <c r="I14" s="34"/>
      <c r="J14" s="34"/>
      <c r="K14" s="34"/>
      <c r="L14" s="34"/>
      <c r="M14" s="34"/>
    </row>
    <row r="16" spans="1:17" customHeight="1" ht="30.75">
      <c r="C16" s="9" t="s">
        <v>28</v>
      </c>
      <c r="D16" s="2"/>
      <c r="G16" s="17" t="str">
        <f>CONCATENATE(B4," leerlaag ",B6,"5 (schooljaar ",B7+1," - ",B7+2,")")</f>
        <v>WB leerlaag H5 (schooljaar 2021 - 2022)</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v>274</v>
      </c>
      <c r="G25" s="33" t="str">
        <f>CONCATENATE("Algemene opmerkingen bij het jaarprogramma van  ",G16)</f>
        <v>Algemene opmerkingen bij het jaarprogramma van  WB leerlaag H5 (schooljaar 2021 - 2022)</v>
      </c>
      <c r="H25" s="33"/>
      <c r="I25" s="33"/>
      <c r="J25" s="33"/>
      <c r="K25" s="33"/>
      <c r="L25" s="33"/>
      <c r="M25" s="33"/>
    </row>
    <row r="26" spans="1:17" customHeight="1" ht="72">
      <c r="G26" s="34"/>
      <c r="H26" s="34"/>
      <c r="I26" s="34"/>
      <c r="J26" s="34"/>
      <c r="K26" s="34"/>
      <c r="L26" s="34"/>
      <c r="M26" s="34"/>
    </row>
    <row r="28" spans="1:17" customHeight="1" ht="30.75">
      <c r="C28" s="9" t="s">
        <v>28</v>
      </c>
      <c r="D28" s="2"/>
      <c r="G28" s="17" t="str">
        <f>CONCATENATE(B4," leerlaag ",B6,"6 (schooljaar ",B7+2," - ",B9,")")</f>
        <v>WB leerlaag H6 (schooljaar 2022 - 2022)</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c r="G37" s="33" t="str">
        <f>CONCATENATE("Algemene opmerkingen bij het jaarprogramma van  ",G28)</f>
        <v>Algemene opmerkingen bij het jaarprogramma van  WB leerlaag H6 (schooljaar 2022 - 2022)</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t="s">
        <v>72</v>
      </c>
      <c r="G2" s="35" t="str">
        <f>IF(B14&gt;6,"verouderd PTA",CONCATENATE("Dit is het programma van de huidige ",B6,B14," (cohort ",B7," - ",B9,")"))</f>
        <v>Dit is het programma van de huidige H5 (cohort 2019 - 2021)</v>
      </c>
      <c r="H2" s="35"/>
      <c r="I2" s="35"/>
      <c r="J2" s="35"/>
      <c r="K2" s="35"/>
      <c r="L2" s="35"/>
      <c r="M2" s="35"/>
      <c r="O2" s="25"/>
    </row>
    <row r="3" spans="1:17">
      <c r="A3" s="9" t="s">
        <v>26</v>
      </c>
      <c r="B3" s="4">
        <v>0</v>
      </c>
    </row>
    <row r="4" spans="1:17" customHeight="1" ht="30">
      <c r="A4" s="9" t="s">
        <v>27</v>
      </c>
      <c r="B4" s="2" t="s">
        <v>73</v>
      </c>
      <c r="C4" s="9" t="s">
        <v>28</v>
      </c>
      <c r="D4" s="2"/>
      <c r="G4" s="17" t="str">
        <f>CONCATENATE(B4," leerlaag ",B6,"4 (schooljaar ",B7," - ",B7+1,")")</f>
        <v>WB leerlaag H4 (schooljaar 2019 - 2020)</v>
      </c>
    </row>
    <row r="5" spans="1:17" customHeight="1" ht="34.5">
      <c r="A5" s="9" t="s">
        <v>29</v>
      </c>
      <c r="B5" s="2">
        <v>10</v>
      </c>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t="s">
        <v>75</v>
      </c>
      <c r="D6" s="2"/>
      <c r="E6" s="2"/>
      <c r="G6" s="27" t="s">
        <v>5</v>
      </c>
      <c r="H6" s="28"/>
      <c r="I6" s="27"/>
      <c r="J6" s="29" t="s">
        <v>5</v>
      </c>
      <c r="K6" s="30"/>
      <c r="L6" s="27"/>
      <c r="M6" s="27" t="s">
        <v>5</v>
      </c>
      <c r="N6" s="31"/>
      <c r="O6" s="31" t="s">
        <v>5</v>
      </c>
      <c r="P6" s="32"/>
    </row>
    <row r="7" spans="1:17" customHeight="1" ht="72">
      <c r="A7" s="9" t="s">
        <v>42</v>
      </c>
      <c r="B7" s="2">
        <v>2019</v>
      </c>
      <c r="D7" s="2"/>
      <c r="E7" s="2"/>
      <c r="G7" s="27" t="s">
        <v>5</v>
      </c>
      <c r="H7" s="28"/>
      <c r="I7" s="27"/>
      <c r="J7" s="29" t="s">
        <v>5</v>
      </c>
      <c r="K7" s="30"/>
      <c r="L7" s="27"/>
      <c r="M7" s="27" t="s">
        <v>5</v>
      </c>
      <c r="N7" s="31"/>
      <c r="O7" s="31" t="s">
        <v>5</v>
      </c>
      <c r="P7" s="32"/>
    </row>
    <row r="8" spans="1:17" customHeight="1" ht="72">
      <c r="A8" s="9" t="s">
        <v>43</v>
      </c>
      <c r="B8" s="2">
        <v>111</v>
      </c>
      <c r="D8" s="2"/>
      <c r="E8" s="2"/>
      <c r="G8" s="27" t="s">
        <v>5</v>
      </c>
      <c r="H8" s="28"/>
      <c r="I8" s="27"/>
      <c r="J8" s="29" t="s">
        <v>5</v>
      </c>
      <c r="K8" s="30"/>
      <c r="L8" s="27"/>
      <c r="M8" s="27" t="s">
        <v>5</v>
      </c>
      <c r="N8" s="31"/>
      <c r="O8" s="31" t="s">
        <v>5</v>
      </c>
      <c r="P8" s="32"/>
    </row>
    <row r="9" spans="1:17" customHeight="1" ht="72">
      <c r="A9" s="9" t="s">
        <v>44</v>
      </c>
      <c r="B9" s="4">
        <f>IF(B6="A",B7+3,IF(B6="H",B7+2,B7+1))</f>
        <v>2021</v>
      </c>
      <c r="D9" s="2"/>
      <c r="E9" s="2"/>
      <c r="G9" s="27" t="s">
        <v>5</v>
      </c>
      <c r="H9" s="28"/>
      <c r="I9" s="27"/>
      <c r="J9" s="29" t="s">
        <v>5</v>
      </c>
      <c r="K9" s="30"/>
      <c r="L9" s="27"/>
      <c r="M9" s="27" t="s">
        <v>5</v>
      </c>
      <c r="N9" s="31"/>
      <c r="O9" s="31" t="s">
        <v>5</v>
      </c>
      <c r="P9" s="32"/>
    </row>
    <row r="10" spans="1:17" customHeight="1" ht="72">
      <c r="A10" s="9" t="s">
        <v>45</v>
      </c>
      <c r="B10" s="6">
        <f>NOW()</f>
        <v>44340.444074074</v>
      </c>
      <c r="D10" s="2"/>
      <c r="E10" s="2"/>
      <c r="G10" s="27" t="s">
        <v>5</v>
      </c>
      <c r="H10" s="28"/>
      <c r="I10" s="27"/>
      <c r="J10" s="29" t="s">
        <v>5</v>
      </c>
      <c r="K10" s="30"/>
      <c r="L10" s="27"/>
      <c r="M10" s="27" t="s">
        <v>5</v>
      </c>
      <c r="N10" s="31"/>
      <c r="O10" s="31" t="s">
        <v>5</v>
      </c>
      <c r="P10" s="32"/>
    </row>
    <row r="11" spans="1:17" customHeight="1" ht="72">
      <c r="A11" s="9" t="s">
        <v>46</v>
      </c>
      <c r="B11" s="4">
        <f>IF(MONTH(NOW())&gt;7,YEAR(NOW()),YEAR(NOW())-1)</f>
        <v>2020</v>
      </c>
      <c r="D11" s="2"/>
      <c r="E11" s="2"/>
      <c r="G11" s="27" t="s">
        <v>5</v>
      </c>
      <c r="H11" s="28"/>
      <c r="I11" s="27"/>
      <c r="J11" s="29" t="s">
        <v>5</v>
      </c>
      <c r="K11" s="30"/>
      <c r="L11" s="27"/>
      <c r="M11" s="27" t="s">
        <v>5</v>
      </c>
      <c r="N11" s="31"/>
      <c r="O11" s="31" t="s">
        <v>5</v>
      </c>
      <c r="P11" s="32"/>
    </row>
    <row r="12" spans="1:17">
      <c r="A12" s="9" t="s">
        <v>47</v>
      </c>
      <c r="B12" s="4" t="str">
        <f>CONCATENATE(B11," - ",B11+1)</f>
        <v>2020 - 2021</v>
      </c>
    </row>
    <row r="13" spans="1:17">
      <c r="A13" s="9" t="s">
        <v>48</v>
      </c>
      <c r="B13" s="4">
        <f>B7-B11</f>
        <v>-1</v>
      </c>
      <c r="C13" s="9" t="s">
        <v>28</v>
      </c>
      <c r="D13" s="2">
        <v>275</v>
      </c>
      <c r="G13" s="33" t="str">
        <f>CONCATENATE("Algemene opmerkingen bij het jaarprogramma van  ",G4)</f>
        <v>Algemene opmerkingen bij het jaarprogramma van  WB leerlaag H4 (schooljaar 2019 - 2020)</v>
      </c>
      <c r="H13" s="33"/>
      <c r="I13" s="33"/>
      <c r="J13" s="33"/>
      <c r="K13" s="33"/>
      <c r="L13" s="33"/>
      <c r="M13" s="33"/>
    </row>
    <row r="14" spans="1:17" customHeight="1" ht="72">
      <c r="A14" s="9" t="s">
        <v>49</v>
      </c>
      <c r="B14" s="7">
        <f>4+B11-B7</f>
        <v>5</v>
      </c>
      <c r="G14" s="34"/>
      <c r="H14" s="34"/>
      <c r="I14" s="34"/>
      <c r="J14" s="34"/>
      <c r="K14" s="34"/>
      <c r="L14" s="34"/>
      <c r="M14" s="34"/>
    </row>
    <row r="16" spans="1:17" customHeight="1" ht="30.75">
      <c r="C16" s="9" t="s">
        <v>28</v>
      </c>
      <c r="D16" s="2"/>
      <c r="G16" s="17" t="str">
        <f>CONCATENATE(B4," leerlaag ",B6,"5 (schooljaar ",B7+1," - ",B7+2,")")</f>
        <v>WB leerlaag H5 (schooljaar 2020 - 2021)</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v>365</v>
      </c>
      <c r="E18" s="2"/>
      <c r="G18" s="27">
        <v>1</v>
      </c>
      <c r="H18" s="28" t="s">
        <v>85</v>
      </c>
      <c r="I18" s="27"/>
      <c r="J18" s="29" t="s">
        <v>7</v>
      </c>
      <c r="K18" s="30"/>
      <c r="L18" s="27">
        <v>100</v>
      </c>
      <c r="M18" s="27" t="s">
        <v>8</v>
      </c>
      <c r="N18" s="31">
        <v>3</v>
      </c>
      <c r="O18" s="31" t="s">
        <v>8</v>
      </c>
      <c r="P18" s="32" t="s">
        <v>86</v>
      </c>
    </row>
    <row r="19" spans="1:17" customHeight="1" ht="72">
      <c r="D19" s="2">
        <v>366</v>
      </c>
      <c r="E19" s="2"/>
      <c r="G19" s="27">
        <v>1</v>
      </c>
      <c r="H19" s="28" t="s">
        <v>87</v>
      </c>
      <c r="I19" s="27"/>
      <c r="J19" s="29" t="s">
        <v>7</v>
      </c>
      <c r="K19" s="30"/>
      <c r="L19" s="27">
        <v>100</v>
      </c>
      <c r="M19" s="27" t="s">
        <v>8</v>
      </c>
      <c r="N19" s="31">
        <v>3</v>
      </c>
      <c r="O19" s="31" t="s">
        <v>8</v>
      </c>
      <c r="P19" s="32" t="s">
        <v>88</v>
      </c>
    </row>
    <row r="20" spans="1:17" customHeight="1" ht="72">
      <c r="D20" s="2">
        <v>367</v>
      </c>
      <c r="E20" s="2"/>
      <c r="G20" s="27">
        <v>1</v>
      </c>
      <c r="H20" s="28" t="s">
        <v>89</v>
      </c>
      <c r="I20" s="27"/>
      <c r="J20" s="29" t="s">
        <v>7</v>
      </c>
      <c r="K20" s="30"/>
      <c r="L20" s="27">
        <v>100</v>
      </c>
      <c r="M20" s="27" t="s">
        <v>8</v>
      </c>
      <c r="N20" s="31">
        <v>3</v>
      </c>
      <c r="O20" s="31" t="s">
        <v>8</v>
      </c>
      <c r="P20" s="32" t="s">
        <v>86</v>
      </c>
    </row>
    <row r="21" spans="1:17" customHeight="1" ht="72">
      <c r="D21" s="2">
        <v>368</v>
      </c>
      <c r="E21" s="2"/>
      <c r="G21" s="27">
        <v>0</v>
      </c>
      <c r="H21" s="28" t="s">
        <v>90</v>
      </c>
      <c r="I21" s="27"/>
      <c r="J21" s="29">
        <v>0</v>
      </c>
      <c r="K21" s="30"/>
      <c r="L21" s="27"/>
      <c r="M21" s="27" t="s">
        <v>11</v>
      </c>
      <c r="N21" s="31"/>
      <c r="O21" s="31" t="s">
        <v>5</v>
      </c>
      <c r="P21" s="32"/>
    </row>
    <row r="22" spans="1:17" customHeight="1" ht="72">
      <c r="D22" s="2">
        <v>369</v>
      </c>
      <c r="E22" s="2"/>
      <c r="G22" s="27">
        <v>0</v>
      </c>
      <c r="H22" s="28" t="s">
        <v>90</v>
      </c>
      <c r="I22" s="27"/>
      <c r="J22" s="29">
        <v>0</v>
      </c>
      <c r="K22" s="30"/>
      <c r="L22" s="27"/>
      <c r="M22" s="27" t="s">
        <v>11</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v>276</v>
      </c>
      <c r="G25" s="33" t="str">
        <f>CONCATENATE("Algemene opmerkingen bij het jaarprogramma van  ",G16)</f>
        <v>Algemene opmerkingen bij het jaarprogramma van  WB leerlaag H5 (schooljaar 2020 - 2021)</v>
      </c>
      <c r="H25" s="33"/>
      <c r="I25" s="33"/>
      <c r="J25" s="33"/>
      <c r="K25" s="33"/>
      <c r="L25" s="33"/>
      <c r="M25" s="33"/>
    </row>
    <row r="26" spans="1:17" customHeight="1" ht="72">
      <c r="G26" s="34" t="s">
        <v>84</v>
      </c>
      <c r="H26" s="34"/>
      <c r="I26" s="34"/>
      <c r="J26" s="34"/>
      <c r="K26" s="34"/>
      <c r="L26" s="34"/>
      <c r="M26" s="34"/>
    </row>
    <row r="28" spans="1:17" customHeight="1" ht="30.75">
      <c r="C28" s="9" t="s">
        <v>28</v>
      </c>
      <c r="D28" s="2"/>
      <c r="G28" s="17" t="str">
        <f>CONCATENATE(B4," leerlaag ",B6,"6 (schooljaar ",B7+2," - ",B9,")")</f>
        <v>WB leerlaag H6 (schooljaar 2021 - 2021)</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c r="G37" s="33" t="str">
        <f>CONCATENATE("Algemene opmerkingen bij het jaarprogramma van  ",G28)</f>
        <v>Algemene opmerkingen bij het jaarprogramma van  WB leerlaag H6 (schooljaar 2021 - 2021)</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instellingen</vt:lpstr>
      <vt:lpstr>sjabloon</vt:lpstr>
      <vt:lpstr>wensen</vt:lpstr>
      <vt:lpstr>M 2021</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2021-04-08T10:11:12+00:00</dcterms:modified>
  <dc:title>xlsx-pta-generator</dc:title>
  <dc:description>Dit bestand is eigendom van CSG Augustinus Groningen</dc:description>
  <dc:subject>acomt pta cohorten</dc:subject>
  <cp:keywords>acomt pta cohorten</cp:keywords>
  <cp:category>internal usage only</cp:category>
</cp:coreProperties>
</file>