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H 2021" sheetId="3" r:id="rId6"/>
    <sheet name="H 2020" sheetId="4" r:id="rId7"/>
    <sheet name="H 2019" sheetId="5" r:id="rId8"/>
    <sheet name="A 2021" sheetId="6" r:id="rId9"/>
    <sheet name="A 2020" sheetId="7" r:id="rId10"/>
    <sheet name="A 2019" sheetId="8" r:id="rId11"/>
    <sheet name="A 2018" sheetId="9" r:id="rId12"/>
  </sheets>
  <definedNames/>
  <calcPr calcId="999999" calcMode="auto" calcCompleted="1" fullCalcOnLoad="0" forceFullCalc="0"/>
</workbook>
</file>

<file path=xl/sharedStrings.xml><?xml version="1.0" encoding="utf-8"?>
<sst xmlns="http://schemas.openxmlformats.org/spreadsheetml/2006/main" uniqueCount="107">
  <si>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</si>
  <si>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</si>
  <si>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</si>
  <si>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</si>
  <si>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</si>
  <si>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</si>
  <si>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</si>
  <si>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</si>
  <si>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</si>
  <si>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</si>
  <si>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</si>
  <si>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</si>
  <si>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</si>
  <si>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</si>
  <si>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</si>
  <si>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</si>
  <si>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</si>
  <si>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</si>
  <si>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</si>
  <si>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</si>
  <si>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</si>
  <si>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</si>
  <si>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</si>
  <si>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</si>
  <si>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</si>
  <si>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</si>
  <si>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</si>
  <si>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</si>
  <si>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</si>
  <si>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</si>
  <si>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</si>
  <si>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</si>
  <si>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</si>
  <si>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</si>
  <si>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</si>
  <si>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</si>
  <si>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</si>
  <si>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</si>
  <si>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</si>
  <si>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t>Tot slot: is er toch iets mis gegaan of twijfel je? Helemaal niet erg, maar geef het even aan!</t>
  </si>
  <si>
    <t>*</t>
  </si>
  <si>
    <t>statusCode</t>
  </si>
  <si>
    <t>schrijfrecht</t>
  </si>
  <si>
    <t>fouten?</t>
  </si>
  <si>
    <t>vak</t>
  </si>
  <si>
    <t>NA</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</si>
  <si>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</si>
  <si>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</si>
  <si>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</si>
  <si>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</si>
  <si>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</si>
  <si>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</si>
  <si>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</si>
  <si>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</si>
  <si>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</si>
  <si>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</si>
  <si>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</si>
  <si>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</si>
  <si>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</si>
  <si>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</si>
  <si>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</si>
  <si>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H</t>
  </si>
  <si>
    <t>H3 - Elektriciteit 1</t>
  </si>
  <si>
    <t>startJaar</t>
  </si>
  <si>
    <t>Automaten</t>
  </si>
  <si>
    <t>G2, I1, I3</t>
  </si>
  <si>
    <t>cid</t>
  </si>
  <si>
    <t>H1 en 2  - Bewegen</t>
  </si>
  <si>
    <t>eindJaar</t>
  </si>
  <si>
    <t>H3, 6 en 9 - Elektriciteit en licht</t>
  </si>
  <si>
    <t>B3, G1</t>
  </si>
  <si>
    <t>vandaag</t>
  </si>
  <si>
    <t>PO mechanica</t>
  </si>
  <si>
    <t>huidigStartjaar</t>
  </si>
  <si>
    <t>H7 en 8 - Kracht en beweging</t>
  </si>
  <si>
    <t>huidigSchooljaar</t>
  </si>
  <si>
    <t>positiePTA</t>
  </si>
  <si>
    <t>groep</t>
  </si>
  <si>
    <t>mavo?</t>
  </si>
  <si>
    <t>De BINAS HAVO/VWO is bij alle schriftelijke toetsen een toegestaan hulpmiddel, tenzij anders vermeld bij de toets.</t>
  </si>
  <si>
    <t>H1, H2, H7, H8, H11, H12 - Mechanica</t>
  </si>
  <si>
    <t>C, D1</t>
  </si>
  <si>
    <t>Mterialen</t>
  </si>
  <si>
    <t>D2, I2</t>
  </si>
  <si>
    <t>H5, H10, H14, H15 - Trillen, straling, zonnestelsel</t>
  </si>
  <si>
    <t>B2, E1</t>
  </si>
  <si>
    <t>A</t>
  </si>
  <si>
    <t>PO bewegen in grafieken</t>
  </si>
  <si>
    <t>H1 en 2 - bewegen</t>
  </si>
  <si>
    <t>H3 elektriciteit</t>
  </si>
  <si>
    <t>H4 en 6 - krachten</t>
  </si>
  <si>
    <t>Stoffen en materialen</t>
  </si>
  <si>
    <t>E1, I1, I3</t>
  </si>
  <si>
    <t>H1,2,4,6,7 - mechanica</t>
  </si>
  <si>
    <t>H8 en 9 - trillingen en golven</t>
  </si>
  <si>
    <t>H11 en 12 - elektrische velden en atoomfysica</t>
  </si>
  <si>
    <t>modelleren</t>
  </si>
  <si>
    <t>Geo- of biofysica</t>
  </si>
  <si>
    <t>G1, G2</t>
  </si>
  <si>
    <t>H13 en H14 - Straling en kernprocessen</t>
  </si>
  <si>
    <t>B2, E3</t>
  </si>
  <si>
    <t>H1, H2, H4, H6, H7, H17 - Mechanica</t>
  </si>
  <si>
    <t>C, H, I2</t>
  </si>
  <si>
    <t>H12, H18 H19 - Atoom-, astro- en quantumfysica</t>
  </si>
  <si>
    <t>E2, F1</t>
  </si>
  <si>
    <t>H3, H8, H9, H10, H11 - Trillingen en golven, elektrische- en magnetische velden</t>
  </si>
  <si>
    <t>B1, D</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</si>
</sst>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59">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0"/>
  <sheetViews>
    <sheetView tabSelected="1" workbookViewId="0" zoomScale="160" zoomScaleNormal="160" showGridLines="true" showRowColHeaders="1">
      <selection activeCell="B15" sqref="B15"/>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25.5">
      <c r="A14" s="31" t="s">
        <v>34</v>
      </c>
      <c r="B14" s="30" t="s">
        <v>39</v>
      </c>
    </row>
    <row r="15" spans="1:3">
      <c r="B15" s="30"/>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sheetData>
  <sheetProtection algorithmName="SHA-512" hashValue="TeAQE6RCNzwVHdzX9FyhNliu8+va5Lkdju/NK44UuWH5aKez5DYz9/6S7j5dD7ZLPVVot43sIduw8tqQQ+uX7w==" saltValue="Ebq71HmY02pxWYdAxAbGAA=="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H3 (cohort 2021 - 2023)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NA leerlaag H4 (schooljaar 2021 - 2022)</v>
      </c>
      <c r="H4" s="49"/>
      <c r="I4" s="43"/>
      <c r="J4" s="43"/>
      <c r="K4" s="49"/>
      <c r="L4" s="43"/>
      <c r="M4" s="43"/>
      <c r="N4" s="43"/>
      <c r="O4" s="43"/>
      <c r="P4" s="49"/>
      <c r="Q4" s="49"/>
    </row>
    <row r="5" spans="1:32" customHeight="1" ht="34.5">
      <c r="A5" s="9" t="s">
        <v>47</v>
      </c>
      <c r="B5" s="2">
        <v>15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859</v>
      </c>
      <c r="E6" s="2"/>
      <c r="F6" s="39"/>
      <c r="G6" s="23">
        <v>1</v>
      </c>
      <c r="H6" s="24" t="s">
        <v>62</v>
      </c>
      <c r="I6" s="23">
        <v>1</v>
      </c>
      <c r="J6" s="25" t="s">
        <v>7</v>
      </c>
      <c r="K6" s="26"/>
      <c r="L6" s="23">
        <v>100</v>
      </c>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860</v>
      </c>
      <c r="E7" s="2"/>
      <c r="F7" s="39"/>
      <c r="G7" s="23">
        <v>1</v>
      </c>
      <c r="H7" s="24" t="s">
        <v>64</v>
      </c>
      <c r="I7" s="23">
        <v>2</v>
      </c>
      <c r="J7" s="25" t="s">
        <v>19</v>
      </c>
      <c r="K7" s="26"/>
      <c r="L7" s="23"/>
      <c r="M7" s="23" t="s">
        <v>8</v>
      </c>
      <c r="N7" s="27">
        <v>2</v>
      </c>
      <c r="O7" s="27" t="s">
        <v>11</v>
      </c>
      <c r="P7" s="28" t="s">
        <v>65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224</v>
      </c>
      <c r="D8" s="2">
        <v>861</v>
      </c>
      <c r="E8" s="2"/>
      <c r="F8" s="39"/>
      <c r="G8" s="23">
        <v>2</v>
      </c>
      <c r="H8" s="24" t="s">
        <v>67</v>
      </c>
      <c r="I8" s="23">
        <v>2</v>
      </c>
      <c r="J8" s="25" t="s">
        <v>7</v>
      </c>
      <c r="K8" s="26"/>
      <c r="L8" s="23">
        <v>100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862</v>
      </c>
      <c r="E9" s="2"/>
      <c r="F9" s="39"/>
      <c r="G9" s="23">
        <v>3</v>
      </c>
      <c r="H9" s="24" t="s">
        <v>69</v>
      </c>
      <c r="I9" s="23">
        <v>3</v>
      </c>
      <c r="J9" s="25" t="s">
        <v>7</v>
      </c>
      <c r="K9" s="26"/>
      <c r="L9" s="23">
        <v>100</v>
      </c>
      <c r="M9" s="23" t="s">
        <v>8</v>
      </c>
      <c r="N9" s="27">
        <v>3</v>
      </c>
      <c r="O9" s="27" t="s">
        <v>8</v>
      </c>
      <c r="P9" s="28" t="s">
        <v>70</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44345.648055556</v>
      </c>
      <c r="D10" s="2">
        <v>863</v>
      </c>
      <c r="E10" s="2"/>
      <c r="F10" s="39"/>
      <c r="G10" s="23">
        <v>4</v>
      </c>
      <c r="H10" s="24" t="s">
        <v>72</v>
      </c>
      <c r="I10" s="23">
        <v>1</v>
      </c>
      <c r="J10" s="25" t="s">
        <v>19</v>
      </c>
      <c r="K10" s="26"/>
      <c r="L10" s="23"/>
      <c r="M10" s="23" t="s">
        <v>11</v>
      </c>
      <c r="N10" s="27"/>
      <c r="O10" s="27" t="s">
        <v>5</v>
      </c>
      <c r="P10" s="28"/>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864</v>
      </c>
      <c r="E11" s="2"/>
      <c r="F11" s="39"/>
      <c r="G11" s="23">
        <v>4</v>
      </c>
      <c r="H11" s="24" t="s">
        <v>74</v>
      </c>
      <c r="I11" s="23">
        <v>2</v>
      </c>
      <c r="J11" s="25" t="s">
        <v>7</v>
      </c>
      <c r="K11" s="26"/>
      <c r="L11" s="23">
        <v>100</v>
      </c>
      <c r="M11" s="23" t="s">
        <v>11</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1</v>
      </c>
      <c r="C13" s="9" t="s">
        <v>46</v>
      </c>
      <c r="D13" s="2">
        <v>551</v>
      </c>
      <c r="F13" s="39"/>
      <c r="G13" s="47" t="str">
        <f>CONCATENATE("Algemene opmerkingen bij het jaarprogramma van  ",G4)</f>
        <v>Algemene opmerkingen bij het jaarprogramma van  NA leerlaag H4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 leerlaag H5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552</v>
      </c>
      <c r="F25" s="39"/>
      <c r="G25" s="47" t="str">
        <f>CONCATENATE("Algemene opmerkingen bij het jaarprogramma van  ",G16)</f>
        <v>Algemene opmerkingen bij het jaarprogramma van  NA leerlaag H5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NA leerlaag H6 (schooljaar 2023 - 2023)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NA leerlaag H6 (schooljaar 2023 - 2023)</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H4 (cohort 2020 - 2022)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NA leerlaag H4 (schooljaar 2020 - 2021)</v>
      </c>
      <c r="H4" s="49"/>
      <c r="I4" s="43"/>
      <c r="J4" s="43"/>
      <c r="K4" s="49"/>
      <c r="L4" s="43"/>
      <c r="M4" s="43"/>
      <c r="N4" s="43"/>
      <c r="O4" s="43"/>
      <c r="P4" s="49"/>
      <c r="Q4" s="49"/>
    </row>
    <row r="5" spans="1:32" customHeight="1" ht="34.5">
      <c r="A5" s="9" t="s">
        <v>47</v>
      </c>
      <c r="B5" s="2">
        <v>15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v>210</v>
      </c>
      <c r="E6" s="2"/>
      <c r="F6" s="39"/>
      <c r="G6" s="46">
        <v>1</v>
      </c>
      <c r="H6" s="51" t="s">
        <v>62</v>
      </c>
      <c r="I6" s="46">
        <v>1</v>
      </c>
      <c r="J6" s="52" t="s">
        <v>7</v>
      </c>
      <c r="K6" s="53"/>
      <c r="L6" s="46">
        <v>100</v>
      </c>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211</v>
      </c>
      <c r="E7" s="2"/>
      <c r="F7" s="39"/>
      <c r="G7" s="46">
        <v>1</v>
      </c>
      <c r="H7" s="51" t="s">
        <v>64</v>
      </c>
      <c r="I7" s="46">
        <v>2</v>
      </c>
      <c r="J7" s="52" t="s">
        <v>19</v>
      </c>
      <c r="K7" s="53"/>
      <c r="L7" s="46"/>
      <c r="M7" s="46" t="s">
        <v>8</v>
      </c>
      <c r="N7" s="54">
        <v>2</v>
      </c>
      <c r="O7" s="54" t="s">
        <v>11</v>
      </c>
      <c r="P7" s="56" t="s">
        <v>65</v>
      </c>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62</v>
      </c>
      <c r="D8" s="2">
        <v>212</v>
      </c>
      <c r="E8" s="2"/>
      <c r="F8" s="39"/>
      <c r="G8" s="46">
        <v>2</v>
      </c>
      <c r="H8" s="51" t="s">
        <v>67</v>
      </c>
      <c r="I8" s="46">
        <v>2</v>
      </c>
      <c r="J8" s="52" t="s">
        <v>7</v>
      </c>
      <c r="K8" s="53"/>
      <c r="L8" s="46">
        <v>100</v>
      </c>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v>213</v>
      </c>
      <c r="E9" s="2"/>
      <c r="F9" s="39"/>
      <c r="G9" s="46">
        <v>3</v>
      </c>
      <c r="H9" s="51" t="s">
        <v>69</v>
      </c>
      <c r="I9" s="46">
        <v>3</v>
      </c>
      <c r="J9" s="52" t="s">
        <v>7</v>
      </c>
      <c r="K9" s="53"/>
      <c r="L9" s="46">
        <v>100</v>
      </c>
      <c r="M9" s="46" t="s">
        <v>8</v>
      </c>
      <c r="N9" s="54">
        <v>3</v>
      </c>
      <c r="O9" s="54" t="s">
        <v>8</v>
      </c>
      <c r="P9" s="56" t="s">
        <v>70</v>
      </c>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44345.648055556</v>
      </c>
      <c r="D10" s="2">
        <v>214</v>
      </c>
      <c r="E10" s="2"/>
      <c r="F10" s="39"/>
      <c r="G10" s="46">
        <v>4</v>
      </c>
      <c r="H10" s="51" t="s">
        <v>72</v>
      </c>
      <c r="I10" s="46">
        <v>1</v>
      </c>
      <c r="J10" s="52" t="s">
        <v>19</v>
      </c>
      <c r="K10" s="53"/>
      <c r="L10" s="46"/>
      <c r="M10" s="46" t="s">
        <v>11</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215</v>
      </c>
      <c r="E11" s="2"/>
      <c r="F11" s="39"/>
      <c r="G11" s="46">
        <v>4</v>
      </c>
      <c r="H11" s="51" t="s">
        <v>74</v>
      </c>
      <c r="I11" s="46">
        <v>2</v>
      </c>
      <c r="J11" s="52" t="s">
        <v>7</v>
      </c>
      <c r="K11" s="53"/>
      <c r="L11" s="46">
        <v>100</v>
      </c>
      <c r="M11" s="46" t="s">
        <v>11</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0</v>
      </c>
      <c r="C13" s="9" t="s">
        <v>46</v>
      </c>
      <c r="D13" s="2">
        <v>153</v>
      </c>
      <c r="F13" s="39"/>
      <c r="G13" s="47" t="str">
        <f>CONCATENATE("Algemene opmerkingen bij het jaarprogramma van  ",G4)</f>
        <v>Algemene opmerkingen bij het jaarprogramma van  NA leerlaag H4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4</v>
      </c>
      <c r="F14" s="39"/>
      <c r="G14" s="48" t="s">
        <v>79</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 leerlaag H5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856</v>
      </c>
      <c r="E18" s="2"/>
      <c r="F18" s="39"/>
      <c r="G18" s="23">
        <v>1</v>
      </c>
      <c r="H18" s="24" t="s">
        <v>80</v>
      </c>
      <c r="I18" s="23"/>
      <c r="J18" s="25" t="s">
        <v>7</v>
      </c>
      <c r="K18" s="26"/>
      <c r="L18" s="23">
        <v>100</v>
      </c>
      <c r="M18" s="23" t="s">
        <v>8</v>
      </c>
      <c r="N18" s="27">
        <v>4</v>
      </c>
      <c r="O18" s="27" t="s">
        <v>8</v>
      </c>
      <c r="P18" s="28" t="s">
        <v>81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857</v>
      </c>
      <c r="E19" s="2"/>
      <c r="F19" s="39"/>
      <c r="G19" s="23">
        <v>2</v>
      </c>
      <c r="H19" s="24" t="s">
        <v>82</v>
      </c>
      <c r="I19" s="23"/>
      <c r="J19" s="25" t="s">
        <v>19</v>
      </c>
      <c r="K19" s="26"/>
      <c r="L19" s="23"/>
      <c r="M19" s="23" t="s">
        <v>8</v>
      </c>
      <c r="N19" s="27">
        <v>2</v>
      </c>
      <c r="O19" s="27" t="s">
        <v>11</v>
      </c>
      <c r="P19" s="28" t="s">
        <v>83</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858</v>
      </c>
      <c r="E20" s="2"/>
      <c r="F20" s="39"/>
      <c r="G20" s="23">
        <v>3</v>
      </c>
      <c r="H20" s="24" t="s">
        <v>84</v>
      </c>
      <c r="I20" s="23"/>
      <c r="J20" s="25" t="s">
        <v>7</v>
      </c>
      <c r="K20" s="26"/>
      <c r="L20" s="23">
        <v>100</v>
      </c>
      <c r="M20" s="23" t="s">
        <v>8</v>
      </c>
      <c r="N20" s="27">
        <v>4</v>
      </c>
      <c r="O20" s="27" t="s">
        <v>8</v>
      </c>
      <c r="P20" s="28" t="s">
        <v>85</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23" t="s">
        <v>5</v>
      </c>
      <c r="H21" s="24"/>
      <c r="I21" s="23"/>
      <c r="J21" s="25" t="s">
        <v>5</v>
      </c>
      <c r="K21" s="26"/>
      <c r="L21" s="23"/>
      <c r="M21" s="23" t="s">
        <v>5</v>
      </c>
      <c r="N21" s="27"/>
      <c r="O21" s="27" t="s">
        <v>5</v>
      </c>
      <c r="P21" s="28"/>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23" t="s">
        <v>5</v>
      </c>
      <c r="H22" s="24"/>
      <c r="I22" s="23"/>
      <c r="J22" s="25" t="s">
        <v>5</v>
      </c>
      <c r="K22" s="26"/>
      <c r="L22" s="23"/>
      <c r="M22" s="23" t="s">
        <v>5</v>
      </c>
      <c r="N22" s="27"/>
      <c r="O22" s="27" t="s">
        <v>5</v>
      </c>
      <c r="P22" s="28"/>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154</v>
      </c>
      <c r="F25" s="39"/>
      <c r="G25" s="47" t="str">
        <f>CONCATENATE("Algemene opmerkingen bij het jaarprogramma van  ",G16)</f>
        <v>Algemene opmerkingen bij het jaarprogramma van  NA leerlaag H5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NA leerlaag H6 (schooljaar 2022 - 2022)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NA leerlaag H6 (schooljaar 2022 - 2022)</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H5 (cohort 2019 - 2021)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NA leerlaag H4 (schooljaar 2019 - 2020)</v>
      </c>
      <c r="H4" s="49"/>
      <c r="I4" s="43"/>
      <c r="J4" s="43"/>
      <c r="K4" s="49"/>
      <c r="L4" s="43"/>
      <c r="M4" s="43"/>
      <c r="N4" s="43"/>
      <c r="O4" s="43"/>
      <c r="P4" s="49"/>
      <c r="Q4" s="49"/>
    </row>
    <row r="5" spans="1:32" customHeight="1" ht="34.5">
      <c r="A5" s="9" t="s">
        <v>47</v>
      </c>
      <c r="B5" s="2">
        <v>15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61</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63</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44345.648055556</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-1</v>
      </c>
      <c r="C13" s="9" t="s">
        <v>46</v>
      </c>
      <c r="D13" s="2">
        <v>155</v>
      </c>
      <c r="F13" s="39"/>
      <c r="G13" s="47" t="str">
        <f>CONCATENATE("Algemene opmerkingen bij het jaarprogramma van  ",G4)</f>
        <v>Algemene opmerkingen bij het jaarprogramma van  NA leerlaag H4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 leerlaag H5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216</v>
      </c>
      <c r="E18" s="2"/>
      <c r="F18" s="39"/>
      <c r="G18" s="46">
        <v>1</v>
      </c>
      <c r="H18" s="51" t="s">
        <v>80</v>
      </c>
      <c r="I18" s="46"/>
      <c r="J18" s="52" t="s">
        <v>7</v>
      </c>
      <c r="K18" s="53"/>
      <c r="L18" s="46">
        <v>100</v>
      </c>
      <c r="M18" s="46" t="s">
        <v>8</v>
      </c>
      <c r="N18" s="54">
        <v>4</v>
      </c>
      <c r="O18" s="54" t="s">
        <v>8</v>
      </c>
      <c r="P18" s="56" t="s">
        <v>81</v>
      </c>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217</v>
      </c>
      <c r="E19" s="2"/>
      <c r="F19" s="39"/>
      <c r="G19" s="46">
        <v>2</v>
      </c>
      <c r="H19" s="51" t="s">
        <v>82</v>
      </c>
      <c r="I19" s="46"/>
      <c r="J19" s="52" t="s">
        <v>19</v>
      </c>
      <c r="K19" s="53"/>
      <c r="L19" s="46"/>
      <c r="M19" s="46" t="s">
        <v>8</v>
      </c>
      <c r="N19" s="54">
        <v>2</v>
      </c>
      <c r="O19" s="54" t="s">
        <v>11</v>
      </c>
      <c r="P19" s="56" t="s">
        <v>83</v>
      </c>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218</v>
      </c>
      <c r="E20" s="2"/>
      <c r="F20" s="39"/>
      <c r="G20" s="46">
        <v>3</v>
      </c>
      <c r="H20" s="51" t="s">
        <v>84</v>
      </c>
      <c r="I20" s="46"/>
      <c r="J20" s="52" t="s">
        <v>7</v>
      </c>
      <c r="K20" s="53"/>
      <c r="L20" s="46">
        <v>100</v>
      </c>
      <c r="M20" s="46" t="s">
        <v>8</v>
      </c>
      <c r="N20" s="54">
        <v>4</v>
      </c>
      <c r="O20" s="54" t="s">
        <v>8</v>
      </c>
      <c r="P20" s="56" t="s">
        <v>85</v>
      </c>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156</v>
      </c>
      <c r="F25" s="39"/>
      <c r="G25" s="47" t="str">
        <f>CONCATENATE("Algemene opmerkingen bij het jaarprogramma van  ",G16)</f>
        <v>Algemene opmerkingen bij het jaarprogramma van  NA leerlaag H5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79</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hidden="true">
      <c r="C28" s="9" t="s">
        <v>46</v>
      </c>
      <c r="D28" s="2"/>
      <c r="F28" s="39"/>
      <c r="G28" s="44" t="str">
        <f>CONCATENATE(B4," leerlaag ",B6,B15+2," (schooljaar ",B7+2," - ",B9,")")</f>
        <v>NA leerlaag H6 (schooljaar 2021 - 2021)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hidden="true">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hidden="true">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39"/>
      <c r="G36" s="43"/>
      <c r="H36" s="49"/>
      <c r="I36" s="43"/>
      <c r="J36" s="43"/>
      <c r="K36" s="49"/>
      <c r="L36" s="43"/>
      <c r="M36" s="43"/>
      <c r="N36" s="43"/>
      <c r="O36" s="43"/>
      <c r="P36" s="49"/>
      <c r="Q36" s="49"/>
    </row>
    <row r="37" spans="1:32" hidden="true">
      <c r="C37" s="9" t="s">
        <v>46</v>
      </c>
      <c r="D37" s="2"/>
      <c r="F37" s="39"/>
      <c r="G37" s="47" t="str">
        <f>CONCATENATE("Algemene opmerkingen bij het jaarprogramma van  ",G28)</f>
        <v>Algemene opmerkingen bij het jaarprogramma van  NA leerlaag H6 (schooljaar 2021 - 2021)</v>
      </c>
      <c r="H37" s="47"/>
      <c r="I37" s="47"/>
      <c r="J37" s="47"/>
      <c r="K37" s="47"/>
      <c r="L37" s="47"/>
      <c r="M37" s="47"/>
      <c r="N37" s="43"/>
      <c r="O37" s="43"/>
      <c r="P37" s="49"/>
      <c r="Q37" s="49"/>
    </row>
    <row r="38" spans="1:32" customHeight="1" ht="72" hidden="true">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14" sqref="P14"/>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A3 (cohort 2021 - 2024)</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NA leerlaag A4 (schooljaar 2021 - 2022)</v>
      </c>
      <c r="H4" s="49"/>
      <c r="I4" s="43"/>
      <c r="J4" s="43"/>
      <c r="K4" s="49"/>
      <c r="L4" s="43"/>
      <c r="M4" s="43"/>
      <c r="N4" s="43"/>
      <c r="O4" s="43"/>
      <c r="P4" s="49"/>
      <c r="Q4" s="49"/>
    </row>
    <row r="5" spans="1:32" customHeight="1" ht="34.5">
      <c r="A5" s="9" t="s">
        <v>47</v>
      </c>
      <c r="B5" s="2">
        <v>15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v>873</v>
      </c>
      <c r="E6" s="2"/>
      <c r="F6" s="39"/>
      <c r="G6" s="23">
        <v>1</v>
      </c>
      <c r="H6" s="24" t="s">
        <v>87</v>
      </c>
      <c r="I6" s="23">
        <v>1</v>
      </c>
      <c r="J6" s="25" t="s">
        <v>19</v>
      </c>
      <c r="K6" s="26"/>
      <c r="L6" s="23"/>
      <c r="M6" s="23" t="s">
        <v>11</v>
      </c>
      <c r="N6" s="27"/>
      <c r="O6" s="27" t="s">
        <v>5</v>
      </c>
      <c r="P6" s="28"/>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2021</v>
      </c>
      <c r="D7" s="2">
        <v>874</v>
      </c>
      <c r="E7" s="2"/>
      <c r="F7" s="39"/>
      <c r="G7" s="23">
        <v>1</v>
      </c>
      <c r="H7" s="24" t="s">
        <v>88</v>
      </c>
      <c r="I7" s="23">
        <v>2</v>
      </c>
      <c r="J7" s="25" t="s">
        <v>7</v>
      </c>
      <c r="K7" s="26"/>
      <c r="L7" s="23">
        <v>100</v>
      </c>
      <c r="M7" s="23" t="s">
        <v>11</v>
      </c>
      <c r="N7" s="27"/>
      <c r="O7" s="27" t="s">
        <v>5</v>
      </c>
      <c r="P7" s="28"/>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225</v>
      </c>
      <c r="D8" s="2">
        <v>875</v>
      </c>
      <c r="E8" s="2"/>
      <c r="F8" s="39"/>
      <c r="G8" s="23">
        <v>2</v>
      </c>
      <c r="H8" s="24" t="s">
        <v>89</v>
      </c>
      <c r="I8" s="23">
        <v>1</v>
      </c>
      <c r="J8" s="25" t="s">
        <v>7</v>
      </c>
      <c r="K8" s="26"/>
      <c r="L8" s="23">
        <v>100</v>
      </c>
      <c r="M8" s="23" t="s">
        <v>11</v>
      </c>
      <c r="N8" s="27"/>
      <c r="O8" s="27" t="s">
        <v>5</v>
      </c>
      <c r="P8" s="28"/>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2024</v>
      </c>
      <c r="D9" s="2">
        <v>876</v>
      </c>
      <c r="E9" s="2"/>
      <c r="F9" s="39"/>
      <c r="G9" s="23">
        <v>3</v>
      </c>
      <c r="H9" s="24" t="s">
        <v>90</v>
      </c>
      <c r="I9" s="23">
        <v>2</v>
      </c>
      <c r="J9" s="25" t="s">
        <v>7</v>
      </c>
      <c r="K9" s="26"/>
      <c r="L9" s="23">
        <v>100</v>
      </c>
      <c r="M9" s="23" t="s">
        <v>11</v>
      </c>
      <c r="N9" s="27"/>
      <c r="O9" s="27" t="s">
        <v>5</v>
      </c>
      <c r="P9" s="28"/>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44345.648055556</v>
      </c>
      <c r="D10" s="2">
        <v>877</v>
      </c>
      <c r="E10" s="2"/>
      <c r="F10" s="39"/>
      <c r="G10" s="23">
        <v>4</v>
      </c>
      <c r="H10" s="24" t="s">
        <v>91</v>
      </c>
      <c r="I10" s="23">
        <v>2</v>
      </c>
      <c r="J10" s="25" t="s">
        <v>19</v>
      </c>
      <c r="K10" s="26"/>
      <c r="L10" s="23"/>
      <c r="M10" s="23" t="s">
        <v>8</v>
      </c>
      <c r="N10" s="27">
        <v>2</v>
      </c>
      <c r="O10" s="27" t="s">
        <v>11</v>
      </c>
      <c r="P10" s="28" t="s">
        <v>92</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878</v>
      </c>
      <c r="E11" s="2"/>
      <c r="F11" s="39"/>
      <c r="G11" s="23">
        <v>4</v>
      </c>
      <c r="H11" s="24" t="s">
        <v>93</v>
      </c>
      <c r="I11" s="23">
        <v>3</v>
      </c>
      <c r="J11" s="25" t="s">
        <v>7</v>
      </c>
      <c r="K11" s="26"/>
      <c r="L11" s="23">
        <v>100</v>
      </c>
      <c r="M11" s="23" t="s">
        <v>11</v>
      </c>
      <c r="N11" s="27"/>
      <c r="O11" s="27" t="s">
        <v>5</v>
      </c>
      <c r="P11" s="28"/>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1</v>
      </c>
      <c r="C13" s="9" t="s">
        <v>46</v>
      </c>
      <c r="D13" s="2">
        <v>553</v>
      </c>
      <c r="F13" s="39"/>
      <c r="G13" s="47" t="str">
        <f>CONCATENATE("Algemene opmerkingen bij het jaarprogramma van  ",G4)</f>
        <v>Algemene opmerkingen bij het jaarprogramma van  NA leerlaag A4 (schooljaar 2021 - 2022)</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3</v>
      </c>
      <c r="F14" s="39"/>
      <c r="G14" s="38"/>
      <c r="H14" s="38"/>
      <c r="I14" s="38"/>
      <c r="J14" s="38"/>
      <c r="K14" s="38"/>
      <c r="L14" s="38"/>
      <c r="M14" s="38"/>
      <c r="N14" s="57"/>
      <c r="O14" s="57"/>
      <c r="P14" s="58"/>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 leerlaag A5 (schooljaar 2022 - 2023)</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554</v>
      </c>
      <c r="F25" s="39"/>
      <c r="G25" s="47" t="str">
        <f>CONCATENATE("Algemene opmerkingen bij het jaarprogramma van  ",G16)</f>
        <v>Algemene opmerkingen bij het jaarprogramma van  NA leerlaag A5 (schooljaar 2022 - 2023)</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NA leerlaag A6 (schooljaar 2023 - 2024)</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555</v>
      </c>
      <c r="F37" s="39"/>
      <c r="G37" s="47" t="str">
        <f>CONCATENATE("Algemene opmerkingen bij het jaarprogramma van  ",G28)</f>
        <v>Algemene opmerkingen bij het jaarprogramma van  NA leerlaag A6 (schooljaar 2023 - 2024)</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A4 (cohort 2020 - 2023)</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NA leerlaag A4 (schooljaar 2020 - 2021)</v>
      </c>
      <c r="H4" s="49"/>
      <c r="I4" s="43"/>
      <c r="J4" s="43"/>
      <c r="K4" s="49"/>
      <c r="L4" s="43"/>
      <c r="M4" s="43"/>
      <c r="N4" s="43"/>
      <c r="O4" s="43"/>
      <c r="P4" s="49"/>
      <c r="Q4" s="49"/>
    </row>
    <row r="5" spans="1:32" customHeight="1" ht="34.5">
      <c r="A5" s="9" t="s">
        <v>47</v>
      </c>
      <c r="B5" s="2">
        <v>15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v>219</v>
      </c>
      <c r="E6" s="2"/>
      <c r="F6" s="39"/>
      <c r="G6" s="46">
        <v>1</v>
      </c>
      <c r="H6" s="51" t="s">
        <v>87</v>
      </c>
      <c r="I6" s="46">
        <v>1</v>
      </c>
      <c r="J6" s="52" t="s">
        <v>19</v>
      </c>
      <c r="K6" s="53"/>
      <c r="L6" s="46"/>
      <c r="M6" s="46" t="s">
        <v>11</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2020</v>
      </c>
      <c r="D7" s="2">
        <v>220</v>
      </c>
      <c r="E7" s="2"/>
      <c r="F7" s="39"/>
      <c r="G7" s="46">
        <v>1</v>
      </c>
      <c r="H7" s="51" t="s">
        <v>88</v>
      </c>
      <c r="I7" s="46">
        <v>2</v>
      </c>
      <c r="J7" s="52" t="s">
        <v>7</v>
      </c>
      <c r="K7" s="53"/>
      <c r="L7" s="46">
        <v>100</v>
      </c>
      <c r="M7" s="46" t="s">
        <v>11</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64</v>
      </c>
      <c r="D8" s="2">
        <v>221</v>
      </c>
      <c r="E8" s="2"/>
      <c r="F8" s="39"/>
      <c r="G8" s="46">
        <v>2</v>
      </c>
      <c r="H8" s="51" t="s">
        <v>89</v>
      </c>
      <c r="I8" s="46">
        <v>1</v>
      </c>
      <c r="J8" s="52" t="s">
        <v>7</v>
      </c>
      <c r="K8" s="53"/>
      <c r="L8" s="46">
        <v>100</v>
      </c>
      <c r="M8" s="46" t="s">
        <v>11</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2023</v>
      </c>
      <c r="D9" s="2">
        <v>222</v>
      </c>
      <c r="E9" s="2"/>
      <c r="F9" s="39"/>
      <c r="G9" s="46">
        <v>3</v>
      </c>
      <c r="H9" s="51" t="s">
        <v>90</v>
      </c>
      <c r="I9" s="46">
        <v>2</v>
      </c>
      <c r="J9" s="52" t="s">
        <v>7</v>
      </c>
      <c r="K9" s="53"/>
      <c r="L9" s="46">
        <v>100</v>
      </c>
      <c r="M9" s="46" t="s">
        <v>11</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44345.648055556</v>
      </c>
      <c r="D10" s="2">
        <v>223</v>
      </c>
      <c r="E10" s="2"/>
      <c r="F10" s="39"/>
      <c r="G10" s="46">
        <v>4</v>
      </c>
      <c r="H10" s="51" t="s">
        <v>91</v>
      </c>
      <c r="I10" s="46">
        <v>2</v>
      </c>
      <c r="J10" s="52" t="s">
        <v>19</v>
      </c>
      <c r="K10" s="53"/>
      <c r="L10" s="46"/>
      <c r="M10" s="46" t="s">
        <v>8</v>
      </c>
      <c r="N10" s="54">
        <v>2</v>
      </c>
      <c r="O10" s="54" t="s">
        <v>11</v>
      </c>
      <c r="P10" s="56" t="s">
        <v>92</v>
      </c>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v>224</v>
      </c>
      <c r="E11" s="2"/>
      <c r="F11" s="39"/>
      <c r="G11" s="46">
        <v>4</v>
      </c>
      <c r="H11" s="51" t="s">
        <v>93</v>
      </c>
      <c r="I11" s="46">
        <v>3</v>
      </c>
      <c r="J11" s="52" t="s">
        <v>7</v>
      </c>
      <c r="K11" s="53"/>
      <c r="L11" s="46">
        <v>100</v>
      </c>
      <c r="M11" s="46" t="s">
        <v>11</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0</v>
      </c>
      <c r="C13" s="9" t="s">
        <v>46</v>
      </c>
      <c r="D13" s="2">
        <v>157</v>
      </c>
      <c r="F13" s="39"/>
      <c r="G13" s="47" t="str">
        <f>CONCATENATE("Algemene opmerkingen bij het jaarprogramma van  ",G4)</f>
        <v>Algemene opmerkingen bij het jaarprogramma van  NA leerlaag A4 (schooljaar 2020 - 2021)</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4</v>
      </c>
      <c r="F14" s="39"/>
      <c r="G14" s="48" t="s">
        <v>79</v>
      </c>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 leerlaag A5 (schooljaar 2021 - 2022)</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868</v>
      </c>
      <c r="E18" s="2"/>
      <c r="F18" s="39"/>
      <c r="G18" s="23">
        <v>1</v>
      </c>
      <c r="H18" s="24" t="s">
        <v>94</v>
      </c>
      <c r="I18" s="23">
        <v>2</v>
      </c>
      <c r="J18" s="25" t="s">
        <v>7</v>
      </c>
      <c r="K18" s="26"/>
      <c r="L18" s="23">
        <v>50</v>
      </c>
      <c r="M18" s="23" t="s">
        <v>11</v>
      </c>
      <c r="N18" s="27"/>
      <c r="O18" s="27" t="s">
        <v>5</v>
      </c>
      <c r="P18" s="28"/>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869</v>
      </c>
      <c r="E19" s="2"/>
      <c r="F19" s="39"/>
      <c r="G19" s="23">
        <v>2</v>
      </c>
      <c r="H19" s="24" t="s">
        <v>95</v>
      </c>
      <c r="I19" s="23">
        <v>2</v>
      </c>
      <c r="J19" s="25" t="s">
        <v>7</v>
      </c>
      <c r="K19" s="26"/>
      <c r="L19" s="23">
        <v>100</v>
      </c>
      <c r="M19" s="23" t="s">
        <v>11</v>
      </c>
      <c r="N19" s="27"/>
      <c r="O19" s="27" t="s">
        <v>5</v>
      </c>
      <c r="P19" s="28"/>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870</v>
      </c>
      <c r="E20" s="2"/>
      <c r="F20" s="39"/>
      <c r="G20" s="23">
        <v>3</v>
      </c>
      <c r="H20" s="24" t="s">
        <v>96</v>
      </c>
      <c r="I20" s="23">
        <v>1</v>
      </c>
      <c r="J20" s="25" t="s">
        <v>7</v>
      </c>
      <c r="K20" s="26"/>
      <c r="L20" s="23">
        <v>50</v>
      </c>
      <c r="M20" s="23" t="s">
        <v>11</v>
      </c>
      <c r="N20" s="27"/>
      <c r="O20" s="27" t="s">
        <v>5</v>
      </c>
      <c r="P20" s="28"/>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871</v>
      </c>
      <c r="E21" s="2"/>
      <c r="F21" s="39"/>
      <c r="G21" s="23">
        <v>3</v>
      </c>
      <c r="H21" s="24" t="s">
        <v>97</v>
      </c>
      <c r="I21" s="23">
        <v>1</v>
      </c>
      <c r="J21" s="25" t="s">
        <v>19</v>
      </c>
      <c r="K21" s="26"/>
      <c r="L21" s="23"/>
      <c r="M21" s="23" t="s">
        <v>8</v>
      </c>
      <c r="N21" s="27">
        <v>1</v>
      </c>
      <c r="O21" s="27" t="s">
        <v>11</v>
      </c>
      <c r="P21" s="28" t="s">
        <v>98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872</v>
      </c>
      <c r="E22" s="2"/>
      <c r="F22" s="39"/>
      <c r="G22" s="23">
        <v>4</v>
      </c>
      <c r="H22" s="24" t="s">
        <v>99</v>
      </c>
      <c r="I22" s="23">
        <v>2</v>
      </c>
      <c r="J22" s="25" t="s">
        <v>7</v>
      </c>
      <c r="K22" s="26"/>
      <c r="L22" s="23">
        <v>100</v>
      </c>
      <c r="M22" s="23" t="s">
        <v>8</v>
      </c>
      <c r="N22" s="27">
        <v>2</v>
      </c>
      <c r="O22" s="27" t="s">
        <v>8</v>
      </c>
      <c r="P22" s="28" t="s">
        <v>100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23" t="s">
        <v>5</v>
      </c>
      <c r="H23" s="24"/>
      <c r="I23" s="23"/>
      <c r="J23" s="25" t="s">
        <v>5</v>
      </c>
      <c r="K23" s="26"/>
      <c r="L23" s="23"/>
      <c r="M23" s="23" t="s">
        <v>5</v>
      </c>
      <c r="N23" s="27"/>
      <c r="O23" s="27" t="s">
        <v>5</v>
      </c>
      <c r="P23" s="28"/>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158</v>
      </c>
      <c r="F25" s="39"/>
      <c r="G25" s="47" t="str">
        <f>CONCATENATE("Algemene opmerkingen bij het jaarprogramma van  ",G16)</f>
        <v>Algemene opmerkingen bij het jaarprogramma van  NA leerlaag A5 (schooljaar 2021 - 2022)</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38"/>
      <c r="H26" s="38"/>
      <c r="I26" s="38"/>
      <c r="J26" s="38"/>
      <c r="K26" s="38"/>
      <c r="L26" s="38"/>
      <c r="M26" s="38"/>
      <c r="N26" s="57"/>
      <c r="O26" s="57"/>
      <c r="P26" s="58"/>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NA leerlaag A6 (schooljaar 2022 - 2023)</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c r="E30" s="2"/>
      <c r="F30" s="39"/>
      <c r="G30" s="46" t="s">
        <v>5</v>
      </c>
      <c r="H30" s="51"/>
      <c r="I30" s="46"/>
      <c r="J30" s="52" t="s">
        <v>5</v>
      </c>
      <c r="K30" s="53"/>
      <c r="L30" s="46"/>
      <c r="M30" s="46" t="s">
        <v>5</v>
      </c>
      <c r="N30" s="54"/>
      <c r="O30" s="54" t="s">
        <v>5</v>
      </c>
      <c r="P30" s="56"/>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c r="E31" s="2"/>
      <c r="F31" s="39"/>
      <c r="G31" s="46" t="s">
        <v>5</v>
      </c>
      <c r="H31" s="51"/>
      <c r="I31" s="46"/>
      <c r="J31" s="52" t="s">
        <v>5</v>
      </c>
      <c r="K31" s="53"/>
      <c r="L31" s="46"/>
      <c r="M31" s="46" t="s">
        <v>5</v>
      </c>
      <c r="N31" s="54"/>
      <c r="O31" s="54" t="s">
        <v>5</v>
      </c>
      <c r="P31" s="56"/>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c r="E32" s="2"/>
      <c r="F32" s="39"/>
      <c r="G32" s="46" t="s">
        <v>5</v>
      </c>
      <c r="H32" s="51"/>
      <c r="I32" s="46"/>
      <c r="J32" s="52" t="s">
        <v>5</v>
      </c>
      <c r="K32" s="53"/>
      <c r="L32" s="46"/>
      <c r="M32" s="46" t="s">
        <v>5</v>
      </c>
      <c r="N32" s="54"/>
      <c r="O32" s="54" t="s">
        <v>5</v>
      </c>
      <c r="P32" s="56"/>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159</v>
      </c>
      <c r="F37" s="39"/>
      <c r="G37" s="47" t="str">
        <f>CONCATENATE("Algemene opmerkingen bij het jaarprogramma van  ",G28)</f>
        <v>Algemene opmerkingen bij het jaarprogramma van  NA leerlaag A6 (schooljaar 2022 - 2023)</v>
      </c>
      <c r="H37" s="47"/>
      <c r="I37" s="47"/>
      <c r="J37" s="47"/>
      <c r="K37" s="47"/>
      <c r="L37" s="47"/>
      <c r="M37" s="47"/>
      <c r="N37" s="43"/>
      <c r="O37" s="43"/>
      <c r="P37" s="49"/>
      <c r="Q37" s="49"/>
    </row>
    <row r="38" spans="1:32" customHeight="1" ht="72">
      <c r="F38" s="39"/>
      <c r="G38" s="48"/>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38" sqref="P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A5 (cohort 2019 - 2022)</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NA leerlaag A4 (schooljaar 2019 - 2020)</v>
      </c>
      <c r="H4" s="49"/>
      <c r="I4" s="43"/>
      <c r="J4" s="43"/>
      <c r="K4" s="49"/>
      <c r="L4" s="43"/>
      <c r="M4" s="43"/>
      <c r="N4" s="43"/>
      <c r="O4" s="43"/>
      <c r="P4" s="49"/>
      <c r="Q4" s="49"/>
    </row>
    <row r="5" spans="1:32" customHeight="1" ht="34.5">
      <c r="A5" s="9" t="s">
        <v>47</v>
      </c>
      <c r="B5" s="2">
        <v>15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2019</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65</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2022</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44345.648055556</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-1</v>
      </c>
      <c r="C13" s="9" t="s">
        <v>46</v>
      </c>
      <c r="D13" s="2">
        <v>160</v>
      </c>
      <c r="F13" s="39"/>
      <c r="G13" s="47" t="str">
        <f>CONCATENATE("Algemene opmerkingen bij het jaarprogramma van  ",G4)</f>
        <v>Algemene opmerkingen bij het jaarprogramma van  NA leerlaag A4 (schooljaar 2019 - 2020)</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5</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 leerlaag A5 (schooljaar 2020 - 2021)</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v>225</v>
      </c>
      <c r="E18" s="2"/>
      <c r="F18" s="39"/>
      <c r="G18" s="46">
        <v>1</v>
      </c>
      <c r="H18" s="51" t="s">
        <v>94</v>
      </c>
      <c r="I18" s="46">
        <v>2</v>
      </c>
      <c r="J18" s="52" t="s">
        <v>7</v>
      </c>
      <c r="K18" s="53"/>
      <c r="L18" s="46">
        <v>50</v>
      </c>
      <c r="M18" s="46" t="s">
        <v>11</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226</v>
      </c>
      <c r="E19" s="2"/>
      <c r="F19" s="39"/>
      <c r="G19" s="46">
        <v>2</v>
      </c>
      <c r="H19" s="51" t="s">
        <v>95</v>
      </c>
      <c r="I19" s="46">
        <v>2</v>
      </c>
      <c r="J19" s="52" t="s">
        <v>7</v>
      </c>
      <c r="K19" s="53"/>
      <c r="L19" s="46">
        <v>100</v>
      </c>
      <c r="M19" s="46" t="s">
        <v>11</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227</v>
      </c>
      <c r="E20" s="2"/>
      <c r="F20" s="39"/>
      <c r="G20" s="46">
        <v>3</v>
      </c>
      <c r="H20" s="51" t="s">
        <v>96</v>
      </c>
      <c r="I20" s="46">
        <v>1</v>
      </c>
      <c r="J20" s="52" t="s">
        <v>7</v>
      </c>
      <c r="K20" s="53"/>
      <c r="L20" s="46">
        <v>50</v>
      </c>
      <c r="M20" s="46" t="s">
        <v>11</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228</v>
      </c>
      <c r="E21" s="2"/>
      <c r="F21" s="39"/>
      <c r="G21" s="46">
        <v>3</v>
      </c>
      <c r="H21" s="51" t="s">
        <v>97</v>
      </c>
      <c r="I21" s="46">
        <v>1</v>
      </c>
      <c r="J21" s="52" t="s">
        <v>19</v>
      </c>
      <c r="K21" s="53"/>
      <c r="L21" s="46"/>
      <c r="M21" s="46" t="s">
        <v>8</v>
      </c>
      <c r="N21" s="54">
        <v>1</v>
      </c>
      <c r="O21" s="54" t="s">
        <v>11</v>
      </c>
      <c r="P21" s="56" t="s">
        <v>98</v>
      </c>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v>229</v>
      </c>
      <c r="E22" s="2"/>
      <c r="F22" s="39"/>
      <c r="G22" s="46">
        <v>4</v>
      </c>
      <c r="H22" s="51" t="s">
        <v>99</v>
      </c>
      <c r="I22" s="46">
        <v>2</v>
      </c>
      <c r="J22" s="52" t="s">
        <v>7</v>
      </c>
      <c r="K22" s="53"/>
      <c r="L22" s="46">
        <v>100</v>
      </c>
      <c r="M22" s="46" t="s">
        <v>8</v>
      </c>
      <c r="N22" s="54">
        <v>2</v>
      </c>
      <c r="O22" s="54" t="s">
        <v>8</v>
      </c>
      <c r="P22" s="56" t="s">
        <v>100</v>
      </c>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161</v>
      </c>
      <c r="F25" s="39"/>
      <c r="G25" s="47" t="str">
        <f>CONCATENATE("Algemene opmerkingen bij het jaarprogramma van  ",G16)</f>
        <v>Algemene opmerkingen bij het jaarprogramma van  NA leerlaag A5 (schooljaar 2020 - 2021)</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t="s">
        <v>79</v>
      </c>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NA leerlaag A6 (schooljaar 2021 - 2022)</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865</v>
      </c>
      <c r="E30" s="2"/>
      <c r="F30" s="39"/>
      <c r="G30" s="23">
        <v>1</v>
      </c>
      <c r="H30" s="24" t="s">
        <v>101</v>
      </c>
      <c r="I30" s="23">
        <v>4</v>
      </c>
      <c r="J30" s="25" t="s">
        <v>7</v>
      </c>
      <c r="K30" s="26"/>
      <c r="L30" s="23">
        <v>100</v>
      </c>
      <c r="M30" s="23" t="s">
        <v>8</v>
      </c>
      <c r="N30" s="27">
        <v>4</v>
      </c>
      <c r="O30" s="27" t="s">
        <v>8</v>
      </c>
      <c r="P30" s="28" t="s">
        <v>102</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866</v>
      </c>
      <c r="E31" s="2"/>
      <c r="F31" s="39"/>
      <c r="G31" s="23">
        <v>2</v>
      </c>
      <c r="H31" s="24" t="s">
        <v>103</v>
      </c>
      <c r="I31" s="23">
        <v>3</v>
      </c>
      <c r="J31" s="25" t="s">
        <v>7</v>
      </c>
      <c r="K31" s="26"/>
      <c r="L31" s="23">
        <v>100</v>
      </c>
      <c r="M31" s="23" t="s">
        <v>8</v>
      </c>
      <c r="N31" s="27">
        <v>3</v>
      </c>
      <c r="O31" s="27" t="s">
        <v>8</v>
      </c>
      <c r="P31" s="28" t="s">
        <v>104</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867</v>
      </c>
      <c r="E32" s="2"/>
      <c r="F32" s="39"/>
      <c r="G32" s="23">
        <v>3</v>
      </c>
      <c r="H32" s="24" t="s">
        <v>105</v>
      </c>
      <c r="I32" s="23">
        <v>4</v>
      </c>
      <c r="J32" s="25" t="s">
        <v>7</v>
      </c>
      <c r="K32" s="26"/>
      <c r="L32" s="23">
        <v>100</v>
      </c>
      <c r="M32" s="23" t="s">
        <v>8</v>
      </c>
      <c r="N32" s="27">
        <v>4</v>
      </c>
      <c r="O32" s="27" t="s">
        <v>8</v>
      </c>
      <c r="P32" s="28" t="s">
        <v>106</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23" t="s">
        <v>5</v>
      </c>
      <c r="H33" s="24"/>
      <c r="I33" s="23"/>
      <c r="J33" s="25" t="s">
        <v>5</v>
      </c>
      <c r="K33" s="26"/>
      <c r="L33" s="23"/>
      <c r="M33" s="23" t="s">
        <v>5</v>
      </c>
      <c r="N33" s="27"/>
      <c r="O33" s="27" t="s">
        <v>5</v>
      </c>
      <c r="P33" s="28"/>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23" t="s">
        <v>5</v>
      </c>
      <c r="H34" s="24"/>
      <c r="I34" s="23"/>
      <c r="J34" s="25" t="s">
        <v>5</v>
      </c>
      <c r="K34" s="26"/>
      <c r="L34" s="23"/>
      <c r="M34" s="23" t="s">
        <v>5</v>
      </c>
      <c r="N34" s="27"/>
      <c r="O34" s="27" t="s">
        <v>5</v>
      </c>
      <c r="P34" s="28"/>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23" t="s">
        <v>5</v>
      </c>
      <c r="H35" s="24"/>
      <c r="I35" s="23"/>
      <c r="J35" s="25" t="s">
        <v>5</v>
      </c>
      <c r="K35" s="26"/>
      <c r="L35" s="23"/>
      <c r="M35" s="23" t="s">
        <v>5</v>
      </c>
      <c r="N35" s="27"/>
      <c r="O35" s="27" t="s">
        <v>5</v>
      </c>
      <c r="P35" s="28"/>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162</v>
      </c>
      <c r="F37" s="39"/>
      <c r="G37" s="47" t="str">
        <f>CONCATENATE("Algemene opmerkingen bij het jaarprogramma van  ",G28)</f>
        <v>Algemene opmerkingen bij het jaarprogramma van  NA leerlaag A6 (schooljaar 2021 - 2022)</v>
      </c>
      <c r="H37" s="47"/>
      <c r="I37" s="47"/>
      <c r="J37" s="47"/>
      <c r="K37" s="47"/>
      <c r="L37" s="47"/>
      <c r="M37" s="47"/>
      <c r="N37" s="43"/>
      <c r="O37" s="43"/>
      <c r="P37" s="49"/>
      <c r="Q37" s="49"/>
    </row>
    <row r="38" spans="1:32" customHeight="1" ht="72">
      <c r="F38" s="39"/>
      <c r="G38" s="38"/>
      <c r="H38" s="38"/>
      <c r="I38" s="38"/>
      <c r="J38" s="38"/>
      <c r="K38" s="38"/>
      <c r="L38" s="38"/>
      <c r="M38" s="38"/>
      <c r="N38" s="57"/>
      <c r="O38" s="57"/>
      <c r="P38" s="58"/>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39"/>
      <c r="G1" s="41" t="s">
        <v>40</v>
      </c>
      <c r="H1" s="49"/>
      <c r="I1" s="43"/>
      <c r="J1" s="43"/>
      <c r="K1" s="49"/>
      <c r="L1" s="43"/>
      <c r="M1" s="43"/>
      <c r="N1" s="43"/>
      <c r="O1" s="43"/>
      <c r="P1" s="49"/>
      <c r="Q1" s="49"/>
    </row>
    <row r="2" spans="1:32" customHeight="1" ht="48">
      <c r="A2" s="9" t="s">
        <v>41</v>
      </c>
      <c r="B2" s="2" t="s">
        <v>42</v>
      </c>
      <c r="F2" s="40">
        <f>SUM(AF6:AF35)</f>
        <v>0</v>
      </c>
      <c r="G2" s="42" t="str">
        <f>IF(B14&gt;6,"verouderd PTA",CONCATENATE("Dit is het programma van de huidige ",B6,B14," (cohort ",B7," - ",B9,")"))</f>
        <v>Dit is het programma van de huidige A6 (cohort 2018 - 2021)</v>
      </c>
      <c r="H2" s="42"/>
      <c r="I2" s="42"/>
      <c r="J2" s="42"/>
      <c r="K2" s="42"/>
      <c r="L2" s="42"/>
      <c r="M2" s="42"/>
      <c r="N2" s="43"/>
      <c r="O2" s="55"/>
      <c r="P2" s="49"/>
      <c r="Q2" s="49"/>
    </row>
    <row r="3" spans="1:32">
      <c r="A3" s="9" t="s">
        <v>43</v>
      </c>
      <c r="B3" s="4">
        <v>0</v>
      </c>
      <c r="F3" s="39"/>
      <c r="G3" s="43"/>
      <c r="H3" s="49"/>
      <c r="I3" s="43"/>
      <c r="J3" s="43"/>
      <c r="K3" s="49"/>
      <c r="L3" s="43"/>
      <c r="M3" s="43"/>
      <c r="N3" s="43"/>
      <c r="O3" s="43"/>
      <c r="P3" s="49"/>
      <c r="Q3" s="49"/>
    </row>
    <row r="4" spans="1:32" customHeight="1" ht="30">
      <c r="A4" s="9" t="s">
        <v>44</v>
      </c>
      <c r="B4" s="2" t="s">
        <v>45</v>
      </c>
      <c r="C4" s="9" t="s">
        <v>46</v>
      </c>
      <c r="D4" s="2"/>
      <c r="F4" s="39"/>
      <c r="G4" s="44" t="str">
        <f>CONCATENATE(B4," leerlaag ",B6,B15," (schooljaar ",B7," - ",B7+1,")")</f>
        <v>NA leerlaag A4 (schooljaar 2018 - 2019)</v>
      </c>
      <c r="H4" s="49"/>
      <c r="I4" s="43"/>
      <c r="J4" s="43"/>
      <c r="K4" s="49"/>
      <c r="L4" s="43"/>
      <c r="M4" s="43"/>
      <c r="N4" s="43"/>
      <c r="O4" s="43"/>
      <c r="P4" s="49"/>
      <c r="Q4" s="49"/>
    </row>
    <row r="5" spans="1:32" customHeight="1" ht="34.5">
      <c r="A5" s="9" t="s">
        <v>47</v>
      </c>
      <c r="B5" s="2">
        <v>15</v>
      </c>
      <c r="D5" s="7" t="s">
        <v>48</v>
      </c>
      <c r="E5" s="18" t="s">
        <v>49</v>
      </c>
      <c r="F5" s="39"/>
      <c r="G5" s="45" t="s">
        <v>1</v>
      </c>
      <c r="H5" s="50" t="s">
        <v>50</v>
      </c>
      <c r="I5" s="45" t="s">
        <v>51</v>
      </c>
      <c r="J5" s="45" t="s">
        <v>52</v>
      </c>
      <c r="K5" s="50" t="s">
        <v>53</v>
      </c>
      <c r="L5" s="45" t="s">
        <v>54</v>
      </c>
      <c r="M5" s="45" t="s">
        <v>55</v>
      </c>
      <c r="N5" s="45" t="s">
        <v>56</v>
      </c>
      <c r="O5" s="45" t="s">
        <v>57</v>
      </c>
      <c r="P5" s="50" t="s">
        <v>58</v>
      </c>
      <c r="Q5" s="49"/>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59</v>
      </c>
    </row>
    <row r="6" spans="1:32" customHeight="1" ht="72">
      <c r="A6" s="9" t="s">
        <v>60</v>
      </c>
      <c r="B6" s="2" t="s">
        <v>86</v>
      </c>
      <c r="D6" s="2"/>
      <c r="E6" s="2"/>
      <c r="F6" s="39"/>
      <c r="G6" s="46" t="s">
        <v>5</v>
      </c>
      <c r="H6" s="51"/>
      <c r="I6" s="46"/>
      <c r="J6" s="52" t="s">
        <v>5</v>
      </c>
      <c r="K6" s="53"/>
      <c r="L6" s="46"/>
      <c r="M6" s="46" t="s">
        <v>5</v>
      </c>
      <c r="N6" s="54"/>
      <c r="O6" s="54" t="s">
        <v>5</v>
      </c>
      <c r="P6" s="56"/>
      <c r="Q6" s="49"/>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c r="A7" s="9" t="s">
        <v>63</v>
      </c>
      <c r="B7" s="2">
        <v>2018</v>
      </c>
      <c r="D7" s="2"/>
      <c r="E7" s="2"/>
      <c r="F7" s="39"/>
      <c r="G7" s="46" t="s">
        <v>5</v>
      </c>
      <c r="H7" s="51"/>
      <c r="I7" s="46"/>
      <c r="J7" s="52" t="s">
        <v>5</v>
      </c>
      <c r="K7" s="53"/>
      <c r="L7" s="46"/>
      <c r="M7" s="46" t="s">
        <v>5</v>
      </c>
      <c r="N7" s="54"/>
      <c r="O7" s="54" t="s">
        <v>5</v>
      </c>
      <c r="P7" s="56"/>
      <c r="Q7" s="49"/>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c r="A8" s="9" t="s">
        <v>66</v>
      </c>
      <c r="B8" s="2">
        <v>66</v>
      </c>
      <c r="D8" s="2"/>
      <c r="E8" s="2"/>
      <c r="F8" s="39"/>
      <c r="G8" s="46" t="s">
        <v>5</v>
      </c>
      <c r="H8" s="51"/>
      <c r="I8" s="46"/>
      <c r="J8" s="52" t="s">
        <v>5</v>
      </c>
      <c r="K8" s="53"/>
      <c r="L8" s="46"/>
      <c r="M8" s="46" t="s">
        <v>5</v>
      </c>
      <c r="N8" s="54"/>
      <c r="O8" s="54" t="s">
        <v>5</v>
      </c>
      <c r="P8" s="56"/>
      <c r="Q8" s="49"/>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c r="A9" s="9" t="s">
        <v>68</v>
      </c>
      <c r="B9" s="4">
        <f>IF(B6="A",B7+3,IF(B6="H",B7+2,B7+1))</f>
        <v>2021</v>
      </c>
      <c r="D9" s="2"/>
      <c r="E9" s="2"/>
      <c r="F9" s="39"/>
      <c r="G9" s="46" t="s">
        <v>5</v>
      </c>
      <c r="H9" s="51"/>
      <c r="I9" s="46"/>
      <c r="J9" s="52" t="s">
        <v>5</v>
      </c>
      <c r="K9" s="53"/>
      <c r="L9" s="46"/>
      <c r="M9" s="46" t="s">
        <v>5</v>
      </c>
      <c r="N9" s="54"/>
      <c r="O9" s="54" t="s">
        <v>5</v>
      </c>
      <c r="P9" s="56"/>
      <c r="Q9" s="49"/>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c r="A10" s="9" t="s">
        <v>71</v>
      </c>
      <c r="B10" s="6">
        <f>NOW()</f>
        <v>44345.648055556</v>
      </c>
      <c r="D10" s="2"/>
      <c r="E10" s="2"/>
      <c r="F10" s="39"/>
      <c r="G10" s="46" t="s">
        <v>5</v>
      </c>
      <c r="H10" s="51"/>
      <c r="I10" s="46"/>
      <c r="J10" s="52" t="s">
        <v>5</v>
      </c>
      <c r="K10" s="53"/>
      <c r="L10" s="46"/>
      <c r="M10" s="46" t="s">
        <v>5</v>
      </c>
      <c r="N10" s="54"/>
      <c r="O10" s="54" t="s">
        <v>5</v>
      </c>
      <c r="P10" s="56"/>
      <c r="Q10" s="49"/>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c r="A11" s="9" t="s">
        <v>73</v>
      </c>
      <c r="B11" s="4">
        <f>IF(MONTH(NOW())&gt;7,YEAR(NOW()),YEAR(NOW())-1)</f>
        <v>2020</v>
      </c>
      <c r="D11" s="2"/>
      <c r="E11" s="2"/>
      <c r="F11" s="39"/>
      <c r="G11" s="46" t="s">
        <v>5</v>
      </c>
      <c r="H11" s="51"/>
      <c r="I11" s="46"/>
      <c r="J11" s="52" t="s">
        <v>5</v>
      </c>
      <c r="K11" s="53"/>
      <c r="L11" s="46"/>
      <c r="M11" s="46" t="s">
        <v>5</v>
      </c>
      <c r="N11" s="54"/>
      <c r="O11" s="54" t="s">
        <v>5</v>
      </c>
      <c r="P11" s="56"/>
      <c r="Q11" s="49"/>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c r="A12" s="9" t="s">
        <v>75</v>
      </c>
      <c r="B12" s="4" t="str">
        <f>CONCATENATE(B11," - ",B11+1)</f>
        <v>2020 - 2021</v>
      </c>
      <c r="F12" s="39"/>
      <c r="G12" s="43"/>
      <c r="H12" s="49"/>
      <c r="I12" s="43"/>
      <c r="J12" s="43"/>
      <c r="K12" s="49"/>
      <c r="L12" s="43"/>
      <c r="M12" s="43"/>
      <c r="N12" s="43"/>
      <c r="O12" s="43"/>
      <c r="P12" s="49"/>
      <c r="Q12" s="49"/>
      <c r="R12" s="7"/>
      <c r="S12" s="7"/>
      <c r="T12" s="7"/>
      <c r="U12" s="7"/>
      <c r="V12" s="7"/>
      <c r="W12" s="7"/>
      <c r="X12" s="7"/>
      <c r="Y12" s="7"/>
      <c r="Z12" s="7"/>
      <c r="AA12" s="7"/>
      <c r="AB12" s="7"/>
      <c r="AC12" s="7"/>
      <c r="AD12" s="7"/>
      <c r="AE12" s="7"/>
    </row>
    <row r="13" spans="1:32">
      <c r="A13" s="9" t="s">
        <v>76</v>
      </c>
      <c r="B13" s="4">
        <f>B7-B11</f>
        <v>-2</v>
      </c>
      <c r="C13" s="9" t="s">
        <v>46</v>
      </c>
      <c r="D13" s="2">
        <v>163</v>
      </c>
      <c r="F13" s="39"/>
      <c r="G13" s="47" t="str">
        <f>CONCATENATE("Algemene opmerkingen bij het jaarprogramma van  ",G4)</f>
        <v>Algemene opmerkingen bij het jaarprogramma van  NA leerlaag A4 (schooljaar 2018 - 2019)</v>
      </c>
      <c r="H13" s="47"/>
      <c r="I13" s="47"/>
      <c r="J13" s="47"/>
      <c r="K13" s="47"/>
      <c r="L13" s="47"/>
      <c r="M13" s="47"/>
      <c r="N13" s="43"/>
      <c r="O13" s="43"/>
      <c r="P13" s="49"/>
      <c r="Q13" s="49"/>
      <c r="R13" s="7"/>
      <c r="S13" s="7"/>
      <c r="T13" s="7"/>
      <c r="U13" s="7"/>
      <c r="V13" s="7"/>
      <c r="W13" s="7"/>
      <c r="X13" s="7"/>
      <c r="Y13" s="7"/>
      <c r="Z13" s="7"/>
      <c r="AA13" s="7"/>
      <c r="AB13" s="7"/>
      <c r="AC13" s="7"/>
      <c r="AD13" s="7"/>
      <c r="AE13" s="7"/>
    </row>
    <row r="14" spans="1:32" customHeight="1" ht="72">
      <c r="A14" s="9" t="s">
        <v>77</v>
      </c>
      <c r="B14" s="7">
        <f>B15+B11-B7</f>
        <v>6</v>
      </c>
      <c r="F14" s="39"/>
      <c r="G14" s="48"/>
      <c r="H14" s="48"/>
      <c r="I14" s="48"/>
      <c r="J14" s="48"/>
      <c r="K14" s="48"/>
      <c r="L14" s="48"/>
      <c r="M14" s="48"/>
      <c r="N14" s="43"/>
      <c r="O14" s="43"/>
      <c r="P14" s="49"/>
      <c r="Q14" s="49"/>
      <c r="R14" s="7"/>
      <c r="S14" s="7"/>
      <c r="T14" s="7"/>
      <c r="U14" s="7"/>
      <c r="V14" s="7"/>
      <c r="W14" s="7"/>
      <c r="X14" s="7"/>
      <c r="Y14" s="7"/>
      <c r="Z14" s="7"/>
      <c r="AA14" s="7"/>
      <c r="AB14" s="7"/>
      <c r="AC14" s="7"/>
      <c r="AD14" s="7"/>
      <c r="AE14" s="7"/>
    </row>
    <row r="15" spans="1:32">
      <c r="A15" s="9" t="s">
        <v>78</v>
      </c>
      <c r="B15" s="7">
        <f>IF(B6="M",3,4)</f>
        <v>4</v>
      </c>
      <c r="F15" s="39"/>
      <c r="G15" s="43"/>
      <c r="H15" s="49"/>
      <c r="I15" s="43"/>
      <c r="J15" s="43"/>
      <c r="K15" s="49"/>
      <c r="L15" s="43"/>
      <c r="M15" s="43"/>
      <c r="N15" s="43"/>
      <c r="O15" s="43"/>
      <c r="P15" s="49"/>
      <c r="Q15" s="49"/>
      <c r="R15" s="7"/>
      <c r="S15" s="7"/>
      <c r="T15" s="7"/>
      <c r="U15" s="7"/>
      <c r="V15" s="7"/>
      <c r="W15" s="7"/>
      <c r="X15" s="7"/>
      <c r="Y15" s="7"/>
      <c r="Z15" s="7"/>
      <c r="AA15" s="7"/>
      <c r="AB15" s="7"/>
      <c r="AC15" s="7"/>
      <c r="AD15" s="7"/>
      <c r="AE15" s="7"/>
    </row>
    <row r="16" spans="1:32" customHeight="1" ht="30.75">
      <c r="C16" s="9" t="s">
        <v>46</v>
      </c>
      <c r="D16" s="2"/>
      <c r="F16" s="39"/>
      <c r="G16" s="44" t="str">
        <f>CONCATENATE(B4," leerlaag ",B6,B15+1," (schooljaar ",B7+1," - ",B7+2,")")</f>
        <v>NA leerlaag A5 (schooljaar 2019 - 2020)</v>
      </c>
      <c r="H16" s="49"/>
      <c r="I16" s="43"/>
      <c r="J16" s="43"/>
      <c r="K16" s="49"/>
      <c r="L16" s="43"/>
      <c r="M16" s="43"/>
      <c r="N16" s="43"/>
      <c r="O16" s="43"/>
      <c r="P16" s="49"/>
      <c r="Q16" s="49"/>
      <c r="R16" s="7"/>
      <c r="S16" s="7"/>
      <c r="T16" s="7"/>
      <c r="U16" s="7"/>
      <c r="V16" s="7"/>
      <c r="W16" s="7"/>
      <c r="X16" s="7"/>
      <c r="Y16" s="7"/>
      <c r="Z16" s="7"/>
      <c r="AA16" s="7"/>
      <c r="AB16" s="7"/>
      <c r="AC16" s="7"/>
      <c r="AD16" s="7"/>
      <c r="AE16" s="7"/>
    </row>
    <row r="17" spans="1:32" customHeight="1" ht="34.5">
      <c r="D17" s="7" t="s">
        <v>48</v>
      </c>
      <c r="E17" s="18" t="s">
        <v>49</v>
      </c>
      <c r="F17" s="39"/>
      <c r="G17" s="45" t="s">
        <v>1</v>
      </c>
      <c r="H17" s="50" t="s">
        <v>50</v>
      </c>
      <c r="I17" s="45" t="s">
        <v>51</v>
      </c>
      <c r="J17" s="45" t="s">
        <v>52</v>
      </c>
      <c r="K17" s="50" t="s">
        <v>53</v>
      </c>
      <c r="L17" s="45" t="s">
        <v>54</v>
      </c>
      <c r="M17" s="45" t="s">
        <v>55</v>
      </c>
      <c r="N17" s="45" t="s">
        <v>56</v>
      </c>
      <c r="O17" s="45" t="s">
        <v>57</v>
      </c>
      <c r="P17" s="50" t="s">
        <v>58</v>
      </c>
      <c r="Q17" s="49"/>
      <c r="R17" s="7"/>
      <c r="S17" s="7"/>
      <c r="T17" s="7"/>
      <c r="U17" s="7"/>
      <c r="V17" s="7"/>
      <c r="W17" s="7"/>
      <c r="X17" s="7"/>
      <c r="Y17" s="7"/>
      <c r="Z17" s="7"/>
      <c r="AA17" s="7"/>
      <c r="AB17" s="7"/>
      <c r="AC17" s="7"/>
      <c r="AD17" s="7"/>
      <c r="AE17" s="7"/>
    </row>
    <row r="18" spans="1:32" customHeight="1" ht="72">
      <c r="D18" s="2"/>
      <c r="E18" s="2"/>
      <c r="F18" s="39"/>
      <c r="G18" s="46" t="s">
        <v>5</v>
      </c>
      <c r="H18" s="51"/>
      <c r="I18" s="46"/>
      <c r="J18" s="52" t="s">
        <v>5</v>
      </c>
      <c r="K18" s="53"/>
      <c r="L18" s="46"/>
      <c r="M18" s="46" t="s">
        <v>5</v>
      </c>
      <c r="N18" s="54"/>
      <c r="O18" s="54" t="s">
        <v>5</v>
      </c>
      <c r="P18" s="56"/>
      <c r="Q18" s="49"/>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c r="E19" s="2"/>
      <c r="F19" s="39"/>
      <c r="G19" s="46" t="s">
        <v>5</v>
      </c>
      <c r="H19" s="51"/>
      <c r="I19" s="46"/>
      <c r="J19" s="52" t="s">
        <v>5</v>
      </c>
      <c r="K19" s="53"/>
      <c r="L19" s="46"/>
      <c r="M19" s="46" t="s">
        <v>5</v>
      </c>
      <c r="N19" s="54"/>
      <c r="O19" s="54" t="s">
        <v>5</v>
      </c>
      <c r="P19" s="56"/>
      <c r="Q19" s="49"/>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c r="E20" s="2"/>
      <c r="F20" s="39"/>
      <c r="G20" s="46" t="s">
        <v>5</v>
      </c>
      <c r="H20" s="51"/>
      <c r="I20" s="46"/>
      <c r="J20" s="52" t="s">
        <v>5</v>
      </c>
      <c r="K20" s="53"/>
      <c r="L20" s="46"/>
      <c r="M20" s="46" t="s">
        <v>5</v>
      </c>
      <c r="N20" s="54"/>
      <c r="O20" s="54" t="s">
        <v>5</v>
      </c>
      <c r="P20" s="56"/>
      <c r="Q20" s="49"/>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c r="E21" s="2"/>
      <c r="F21" s="39"/>
      <c r="G21" s="46" t="s">
        <v>5</v>
      </c>
      <c r="H21" s="51"/>
      <c r="I21" s="46"/>
      <c r="J21" s="52" t="s">
        <v>5</v>
      </c>
      <c r="K21" s="53"/>
      <c r="L21" s="46"/>
      <c r="M21" s="46" t="s">
        <v>5</v>
      </c>
      <c r="N21" s="54"/>
      <c r="O21" s="54" t="s">
        <v>5</v>
      </c>
      <c r="P21" s="56"/>
      <c r="Q21" s="49"/>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0</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0</v>
      </c>
    </row>
    <row r="22" spans="1:32" customHeight="1" ht="72">
      <c r="D22" s="2"/>
      <c r="E22" s="2"/>
      <c r="F22" s="39"/>
      <c r="G22" s="46" t="s">
        <v>5</v>
      </c>
      <c r="H22" s="51"/>
      <c r="I22" s="46"/>
      <c r="J22" s="52" t="s">
        <v>5</v>
      </c>
      <c r="K22" s="53"/>
      <c r="L22" s="46"/>
      <c r="M22" s="46" t="s">
        <v>5</v>
      </c>
      <c r="N22" s="54"/>
      <c r="O22" s="54" t="s">
        <v>5</v>
      </c>
      <c r="P22" s="56"/>
      <c r="Q22" s="49"/>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39"/>
      <c r="G23" s="46" t="s">
        <v>5</v>
      </c>
      <c r="H23" s="51"/>
      <c r="I23" s="46"/>
      <c r="J23" s="52" t="s">
        <v>5</v>
      </c>
      <c r="K23" s="53"/>
      <c r="L23" s="46"/>
      <c r="M23" s="46" t="s">
        <v>5</v>
      </c>
      <c r="N23" s="54"/>
      <c r="O23" s="54" t="s">
        <v>5</v>
      </c>
      <c r="P23" s="56"/>
      <c r="Q23" s="49"/>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39"/>
      <c r="G24" s="43"/>
      <c r="H24" s="49"/>
      <c r="I24" s="43"/>
      <c r="J24" s="43"/>
      <c r="K24" s="49"/>
      <c r="L24" s="43"/>
      <c r="M24" s="43"/>
      <c r="N24" s="43"/>
      <c r="O24" s="43"/>
      <c r="P24" s="49"/>
      <c r="Q24" s="49"/>
      <c r="R24" s="7"/>
      <c r="S24" s="7"/>
      <c r="T24" s="7"/>
      <c r="U24" s="7"/>
      <c r="V24" s="7"/>
      <c r="W24" s="7"/>
      <c r="X24" s="7"/>
      <c r="Y24" s="7"/>
      <c r="Z24" s="7"/>
      <c r="AA24" s="7"/>
      <c r="AB24" s="7"/>
      <c r="AC24" s="7"/>
      <c r="AD24" s="7"/>
      <c r="AE24" s="7"/>
    </row>
    <row r="25" spans="1:32">
      <c r="C25" s="9" t="s">
        <v>46</v>
      </c>
      <c r="D25" s="2">
        <v>164</v>
      </c>
      <c r="F25" s="39"/>
      <c r="G25" s="47" t="str">
        <f>CONCATENATE("Algemene opmerkingen bij het jaarprogramma van  ",G16)</f>
        <v>Algemene opmerkingen bij het jaarprogramma van  NA leerlaag A5 (schooljaar 2019 - 2020)</v>
      </c>
      <c r="H25" s="47"/>
      <c r="I25" s="47"/>
      <c r="J25" s="47"/>
      <c r="K25" s="47"/>
      <c r="L25" s="47"/>
      <c r="M25" s="47"/>
      <c r="N25" s="43"/>
      <c r="O25" s="43"/>
      <c r="P25" s="49"/>
      <c r="Q25" s="49"/>
      <c r="R25" s="7"/>
      <c r="S25" s="7"/>
      <c r="T25" s="7"/>
      <c r="U25" s="7"/>
      <c r="V25" s="7"/>
      <c r="W25" s="7"/>
      <c r="X25" s="7"/>
      <c r="Y25" s="7"/>
      <c r="Z25" s="7"/>
      <c r="AA25" s="7"/>
      <c r="AB25" s="7"/>
      <c r="AC25" s="7"/>
      <c r="AD25" s="7"/>
      <c r="AE25" s="7"/>
    </row>
    <row r="26" spans="1:32" customHeight="1" ht="72">
      <c r="F26" s="39"/>
      <c r="G26" s="48"/>
      <c r="H26" s="48"/>
      <c r="I26" s="48"/>
      <c r="J26" s="48"/>
      <c r="K26" s="48"/>
      <c r="L26" s="48"/>
      <c r="M26" s="48"/>
      <c r="N26" s="43"/>
      <c r="O26" s="43"/>
      <c r="P26" s="49"/>
      <c r="Q26" s="49"/>
      <c r="R26" s="7"/>
      <c r="S26" s="7"/>
      <c r="T26" s="7"/>
      <c r="U26" s="7"/>
      <c r="V26" s="7"/>
      <c r="W26" s="7"/>
      <c r="X26" s="7"/>
      <c r="Y26" s="7"/>
      <c r="Z26" s="7"/>
      <c r="AA26" s="7"/>
      <c r="AB26" s="7"/>
      <c r="AC26" s="7"/>
      <c r="AD26" s="7"/>
      <c r="AE26" s="7"/>
    </row>
    <row r="27" spans="1:32">
      <c r="F27" s="39"/>
      <c r="G27" s="43"/>
      <c r="H27" s="49"/>
      <c r="I27" s="43"/>
      <c r="J27" s="43"/>
      <c r="K27" s="49"/>
      <c r="L27" s="43"/>
      <c r="M27" s="43"/>
      <c r="N27" s="43"/>
      <c r="O27" s="43"/>
      <c r="P27" s="49"/>
      <c r="Q27" s="49"/>
      <c r="R27" s="7"/>
      <c r="S27" s="7"/>
      <c r="T27" s="7"/>
      <c r="U27" s="7"/>
      <c r="V27" s="7"/>
      <c r="W27" s="7"/>
      <c r="X27" s="7"/>
      <c r="Y27" s="7"/>
      <c r="Z27" s="7"/>
      <c r="AA27" s="7"/>
      <c r="AB27" s="7"/>
      <c r="AC27" s="7"/>
      <c r="AD27" s="7"/>
      <c r="AE27" s="7"/>
    </row>
    <row r="28" spans="1:32" customHeight="1" ht="30.75">
      <c r="C28" s="9" t="s">
        <v>46</v>
      </c>
      <c r="D28" s="2"/>
      <c r="F28" s="39"/>
      <c r="G28" s="44" t="str">
        <f>CONCATENATE(B4," leerlaag ",B6,B15+2," (schooljaar ",B7+2," - ",B9,")")</f>
        <v>NA leerlaag A6 (schooljaar 2020 - 2021)</v>
      </c>
      <c r="H28" s="49"/>
      <c r="I28" s="43"/>
      <c r="J28" s="43"/>
      <c r="K28" s="49"/>
      <c r="L28" s="43"/>
      <c r="M28" s="43"/>
      <c r="N28" s="43"/>
      <c r="O28" s="43"/>
      <c r="P28" s="49"/>
      <c r="Q28" s="49"/>
      <c r="R28" s="7"/>
      <c r="S28" s="7"/>
      <c r="T28" s="7"/>
      <c r="U28" s="7"/>
      <c r="V28" s="7"/>
      <c r="W28" s="7"/>
      <c r="X28" s="7"/>
      <c r="Y28" s="7"/>
      <c r="Z28" s="7"/>
      <c r="AA28" s="7"/>
      <c r="AB28" s="7"/>
      <c r="AC28" s="7"/>
      <c r="AD28" s="7"/>
      <c r="AE28" s="7"/>
    </row>
    <row r="29" spans="1:32" customHeight="1" ht="34.5">
      <c r="D29" s="7" t="s">
        <v>48</v>
      </c>
      <c r="E29" s="18" t="s">
        <v>49</v>
      </c>
      <c r="F29" s="39"/>
      <c r="G29" s="45" t="s">
        <v>1</v>
      </c>
      <c r="H29" s="50" t="s">
        <v>50</v>
      </c>
      <c r="I29" s="45" t="s">
        <v>51</v>
      </c>
      <c r="J29" s="45" t="s">
        <v>52</v>
      </c>
      <c r="K29" s="50" t="s">
        <v>53</v>
      </c>
      <c r="L29" s="45" t="s">
        <v>54</v>
      </c>
      <c r="M29" s="45" t="s">
        <v>55</v>
      </c>
      <c r="N29" s="45" t="s">
        <v>56</v>
      </c>
      <c r="O29" s="45" t="s">
        <v>57</v>
      </c>
      <c r="P29" s="50" t="s">
        <v>58</v>
      </c>
      <c r="Q29" s="49"/>
      <c r="R29" s="7"/>
      <c r="S29" s="7"/>
      <c r="T29" s="7"/>
      <c r="U29" s="7"/>
      <c r="V29" s="7"/>
      <c r="W29" s="7"/>
      <c r="X29" s="7"/>
      <c r="Y29" s="7"/>
      <c r="Z29" s="7"/>
      <c r="AA29" s="7"/>
      <c r="AB29" s="7"/>
      <c r="AC29" s="7"/>
      <c r="AD29" s="7"/>
      <c r="AE29" s="7"/>
    </row>
    <row r="30" spans="1:32" customHeight="1" ht="72">
      <c r="D30" s="2">
        <v>230</v>
      </c>
      <c r="E30" s="2"/>
      <c r="F30" s="39"/>
      <c r="G30" s="46">
        <v>1</v>
      </c>
      <c r="H30" s="51" t="s">
        <v>101</v>
      </c>
      <c r="I30" s="46">
        <v>4</v>
      </c>
      <c r="J30" s="52" t="s">
        <v>7</v>
      </c>
      <c r="K30" s="53"/>
      <c r="L30" s="46">
        <v>100</v>
      </c>
      <c r="M30" s="46" t="s">
        <v>8</v>
      </c>
      <c r="N30" s="54">
        <v>4</v>
      </c>
      <c r="O30" s="54" t="s">
        <v>8</v>
      </c>
      <c r="P30" s="56" t="s">
        <v>102</v>
      </c>
      <c r="Q30" s="49"/>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c r="D31" s="2">
        <v>231</v>
      </c>
      <c r="E31" s="2"/>
      <c r="F31" s="39"/>
      <c r="G31" s="46">
        <v>2</v>
      </c>
      <c r="H31" s="51" t="s">
        <v>103</v>
      </c>
      <c r="I31" s="46">
        <v>3</v>
      </c>
      <c r="J31" s="52" t="s">
        <v>7</v>
      </c>
      <c r="K31" s="53"/>
      <c r="L31" s="46">
        <v>100</v>
      </c>
      <c r="M31" s="46" t="s">
        <v>8</v>
      </c>
      <c r="N31" s="54">
        <v>3</v>
      </c>
      <c r="O31" s="54" t="s">
        <v>8</v>
      </c>
      <c r="P31" s="56" t="s">
        <v>104</v>
      </c>
      <c r="Q31" s="49"/>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c r="D32" s="2">
        <v>232</v>
      </c>
      <c r="E32" s="2"/>
      <c r="F32" s="39"/>
      <c r="G32" s="46">
        <v>3</v>
      </c>
      <c r="H32" s="51" t="s">
        <v>105</v>
      </c>
      <c r="I32" s="46">
        <v>4</v>
      </c>
      <c r="J32" s="52" t="s">
        <v>7</v>
      </c>
      <c r="K32" s="53"/>
      <c r="L32" s="46">
        <v>100</v>
      </c>
      <c r="M32" s="46" t="s">
        <v>8</v>
      </c>
      <c r="N32" s="54">
        <v>4</v>
      </c>
      <c r="O32" s="54" t="s">
        <v>8</v>
      </c>
      <c r="P32" s="56" t="s">
        <v>106</v>
      </c>
      <c r="Q32" s="49"/>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c r="D33" s="2"/>
      <c r="E33" s="2"/>
      <c r="F33" s="39"/>
      <c r="G33" s="46" t="s">
        <v>5</v>
      </c>
      <c r="H33" s="51"/>
      <c r="I33" s="46"/>
      <c r="J33" s="52" t="s">
        <v>5</v>
      </c>
      <c r="K33" s="53"/>
      <c r="L33" s="46"/>
      <c r="M33" s="46" t="s">
        <v>5</v>
      </c>
      <c r="N33" s="54"/>
      <c r="O33" s="54" t="s">
        <v>5</v>
      </c>
      <c r="P33" s="56"/>
      <c r="Q33" s="49"/>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c r="D34" s="2"/>
      <c r="E34" s="2"/>
      <c r="F34" s="39"/>
      <c r="G34" s="46" t="s">
        <v>5</v>
      </c>
      <c r="H34" s="51"/>
      <c r="I34" s="46"/>
      <c r="J34" s="52" t="s">
        <v>5</v>
      </c>
      <c r="K34" s="53"/>
      <c r="L34" s="46"/>
      <c r="M34" s="46" t="s">
        <v>5</v>
      </c>
      <c r="N34" s="54"/>
      <c r="O34" s="54" t="s">
        <v>5</v>
      </c>
      <c r="P34" s="56"/>
      <c r="Q34" s="49"/>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c r="D35" s="2"/>
      <c r="E35" s="2"/>
      <c r="F35" s="39"/>
      <c r="G35" s="46" t="s">
        <v>5</v>
      </c>
      <c r="H35" s="51"/>
      <c r="I35" s="46"/>
      <c r="J35" s="52" t="s">
        <v>5</v>
      </c>
      <c r="K35" s="53"/>
      <c r="L35" s="46"/>
      <c r="M35" s="46" t="s">
        <v>5</v>
      </c>
      <c r="N35" s="54"/>
      <c r="O35" s="54" t="s">
        <v>5</v>
      </c>
      <c r="P35" s="56"/>
      <c r="Q35" s="49"/>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c r="F36" s="39"/>
      <c r="G36" s="43"/>
      <c r="H36" s="49"/>
      <c r="I36" s="43"/>
      <c r="J36" s="43"/>
      <c r="K36" s="49"/>
      <c r="L36" s="43"/>
      <c r="M36" s="43"/>
      <c r="N36" s="43"/>
      <c r="O36" s="43"/>
      <c r="P36" s="49"/>
      <c r="Q36" s="49"/>
    </row>
    <row r="37" spans="1:32">
      <c r="C37" s="9" t="s">
        <v>46</v>
      </c>
      <c r="D37" s="2">
        <v>165</v>
      </c>
      <c r="F37" s="39"/>
      <c r="G37" s="47" t="str">
        <f>CONCATENATE("Algemene opmerkingen bij het jaarprogramma van  ",G28)</f>
        <v>Algemene opmerkingen bij het jaarprogramma van  NA leerlaag A6 (schooljaar 2020 - 2021)</v>
      </c>
      <c r="H37" s="47"/>
      <c r="I37" s="47"/>
      <c r="J37" s="47"/>
      <c r="K37" s="47"/>
      <c r="L37" s="47"/>
      <c r="M37" s="47"/>
      <c r="N37" s="43"/>
      <c r="O37" s="43"/>
      <c r="P37" s="49"/>
      <c r="Q37" s="49"/>
    </row>
    <row r="38" spans="1:32" customHeight="1" ht="72">
      <c r="F38" s="39"/>
      <c r="G38" s="48" t="s">
        <v>79</v>
      </c>
      <c r="H38" s="48"/>
      <c r="I38" s="48"/>
      <c r="J38" s="48"/>
      <c r="K38" s="48"/>
      <c r="L38" s="48"/>
      <c r="M38" s="48"/>
      <c r="N38" s="43"/>
      <c r="O38" s="43"/>
      <c r="P38" s="49"/>
      <c r="Q38" s="49"/>
    </row>
  </sheetData>
  <sheetProtection algorithmName="SHA-512" hashValue="puRgrYCDnCsuTz2/h2Po69QZMNx3noAt/zHUQ+KS3fUVuWgjxNI1iLFxgXmxzrPLo/RLpcodW5Gh/dGtEsH9hA==" saltValue="ddgoaj2XY5T+0BSM3eqGrA==" spinCount="100000" sheet="true" objects="false" scenarios="false" formatCells="false" formatColumns="false" formatRows="false" insertColumns="false" insertRows="false" insertHyperlinks="false" deleteColumns="false" deleteRows="false" selectLockedCells="tru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12">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instellingen</vt:lpstr>
      <vt:lpstr>instructie</vt:lpstr>
      <vt:lpstr>H 2021</vt:lpstr>
      <vt:lpstr>H 2020</vt:lpstr>
      <vt:lpstr>H 2019</vt:lpstr>
      <vt:lpstr>A 2021</vt:lpstr>
      <vt:lpstr>A 2020</vt:lpstr>
      <vt:lpstr>A 2019</vt:lpstr>
      <vt:lpstr>A 2018</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2021-05-29T15:31:38+00:00</dcterms:modified>
  <dc:title>xlsx-pta-generator</dc:title>
  <dc:description>Dit bestand is eigendom van CSG Augustinus Groningen</dc:description>
  <dc:subject>acomt pta cohorten</dc:subject>
  <cp:keywords>acomt pta cohorten</cp:keywords>
  <cp:category>internal usage only</cp:category>
</cp:coreProperties>
</file>