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<sst xmlns="http://schemas.openxmlformats.org/spreadsheetml/2006/main" uniqueCount="103">
  <si>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</si>
  <si>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</si>
  <si>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</si>
  <si>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</si>
  <si>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</si>
  <si>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</si>
  <si>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</si>
  <si>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</si>
  <si>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</si>
  <si>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</si>
  <si>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</si>
  <si>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</si>
  <si>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</si>
  <si>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</si>
  <si>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</si>
  <si>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</si>
  <si>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</si>
  <si>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</si>
  <si>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</si>
  <si>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</si>
  <si>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</si>
  <si>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</si>
  <si>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</si>
  <si>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</si>
  <si>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</si>
  <si>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</si>
  <si>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</si>
  <si>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</si>
  <si>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</si>
  <si>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</si>
  <si>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</si>
  <si>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</si>
  <si>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</si>
  <si>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</si>
  <si>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</si>
  <si>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</si>
  <si>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</si>
  <si>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</si>
  <si>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</si>
  <si>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</si>
  <si>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</si>
  <si>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</si>
  <si>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</si>
  <si>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</si>
  <si>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</si>
  <si>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NLT</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</si>
  <si>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</si>
  <si>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</si>
  <si>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</si>
  <si>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</si>
  <si>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</si>
  <si>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</si>
  <si>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</si>
  <si>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</si>
  <si>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</si>
  <si>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</si>
  <si>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</si>
  <si>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</si>
  <si>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</si>
  <si>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</si>
  <si>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</si>
  <si>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</si>
  <si>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Forensisch onderzoek</t>
  </si>
  <si>
    <t>startJaar</t>
  </si>
  <si>
    <t>De reis van de Beagle</t>
  </si>
  <si>
    <t>B1, B2, E2, A</t>
  </si>
  <si>
    <t>cid</t>
  </si>
  <si>
    <t>eindJaar</t>
  </si>
  <si>
    <t>Bewust overwogen biertje</t>
  </si>
  <si>
    <t>B1, B2, D, E2, A</t>
  </si>
  <si>
    <t>vandaag</t>
  </si>
  <si>
    <t>Aerosolen en vuile lucht</t>
  </si>
  <si>
    <t>huidigStartjaar</t>
  </si>
  <si>
    <t>B1, B2, C, D, A</t>
  </si>
  <si>
    <t>huidigSchooljaar</t>
  </si>
  <si>
    <t>positiePTA</t>
  </si>
  <si>
    <t>groep</t>
  </si>
  <si>
    <t>mavo?</t>
  </si>
  <si>
    <t>De BINAS HAVO/VWO is bij alle schriftelijke toetsen een toegestaan hulpmiddel, tenzij anders vermeld bij de toets</t>
  </si>
  <si>
    <t>Ruimte voor de rivier</t>
  </si>
  <si>
    <t>A, B1, B2, C</t>
  </si>
  <si>
    <t>A, B1, B2, D, E2</t>
  </si>
  <si>
    <t>De BINAS HAVO/VWO is bij alle schriftelijke toetsen een toegestaan hulpmiddel, tenzij anders vermeld bij de toets.</t>
  </si>
  <si>
    <t>A</t>
  </si>
  <si>
    <t>Theoretische toets Forensisch Onderzoek</t>
  </si>
  <si>
    <t>A, B1, B2, E2, F2</t>
  </si>
  <si>
    <t>Dossier Forensisch Onderzoek</t>
  </si>
  <si>
    <t>Hersenen en leren</t>
  </si>
  <si>
    <t>Theoretische toets Technisch ontwerpen in de biomedische technologie</t>
  </si>
  <si>
    <t>Dossier Technisch ontwerpen in de biomedische technologie</t>
  </si>
  <si>
    <t>Portfolio Hart en vaten</t>
  </si>
  <si>
    <t>A, B1, D1</t>
  </si>
  <si>
    <t>Hart en vaten</t>
  </si>
  <si>
    <t xml:space="preserve">Ruimte voor de rivier </t>
  </si>
  <si>
    <t>A, B1, B2, C1, C2</t>
  </si>
  <si>
    <t>Rijden onder invloed</t>
  </si>
  <si>
    <t>A, B1, B2, D2, F2</t>
  </si>
  <si>
    <t>Dossier De bewegende aarde</t>
  </si>
  <si>
    <t>A, B1, B2, C1, F2</t>
  </si>
  <si>
    <t>Theoretische toets De bewegende aarde</t>
  </si>
  <si>
    <t>Theoretische toets Food or fuel</t>
  </si>
  <si>
    <t>A, B1, C2, E2</t>
  </si>
  <si>
    <t>Portfolio Food or Fuel</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</si>
</sst>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NLT leerlaag H4 (schooljaar 2021 - 2022)</v>
      </c>
      <c r="H4" s="49"/>
      <c r="I4" s="43"/>
      <c r="J4" s="43"/>
      <c r="K4" s="49"/>
      <c r="L4" s="43"/>
      <c r="M4" s="43"/>
      <c r="N4" s="43"/>
      <c r="O4" s="43"/>
      <c r="P4" s="49"/>
      <c r="Q4" s="49"/>
    </row>
    <row r="5" spans="1:32" customHeight="1" ht="34.5">
      <c r="A5" s="9" t="s">
        <v>47</v>
      </c>
      <c r="B5" s="2">
        <v>20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941</v>
      </c>
      <c r="E6" s="2"/>
      <c r="F6" s="39"/>
      <c r="G6" s="23">
        <v>1</v>
      </c>
      <c r="H6" s="24" t="s">
        <v>62</v>
      </c>
      <c r="I6" s="23">
        <v>2</v>
      </c>
      <c r="J6" s="25" t="s">
        <v>7</v>
      </c>
      <c r="K6" s="26"/>
      <c r="L6" s="23">
        <v>100</v>
      </c>
      <c r="M6" s="23" t="s">
        <v>11</v>
      </c>
      <c r="N6" s="27"/>
      <c r="O6" s="27">
        <v>0</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942</v>
      </c>
      <c r="E7" s="2"/>
      <c r="F7" s="39"/>
      <c r="G7" s="23">
        <v>2</v>
      </c>
      <c r="H7" s="24" t="s">
        <v>64</v>
      </c>
      <c r="I7" s="23">
        <v>1</v>
      </c>
      <c r="J7" s="25" t="s">
        <v>7</v>
      </c>
      <c r="K7" s="26"/>
      <c r="L7" s="23">
        <v>50</v>
      </c>
      <c r="M7" s="23" t="s">
        <v>8</v>
      </c>
      <c r="N7" s="27">
        <v>1</v>
      </c>
      <c r="O7" s="27" t="s">
        <v>8</v>
      </c>
      <c r="P7" s="28" t="s">
        <v>65</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239</v>
      </c>
      <c r="D8" s="2">
        <v>943</v>
      </c>
      <c r="E8" s="2"/>
      <c r="F8" s="39"/>
      <c r="G8" s="23">
        <v>2</v>
      </c>
      <c r="H8" s="24" t="s">
        <v>64</v>
      </c>
      <c r="I8" s="23">
        <v>1</v>
      </c>
      <c r="J8" s="25" t="s">
        <v>19</v>
      </c>
      <c r="K8" s="26"/>
      <c r="L8" s="23"/>
      <c r="M8" s="23" t="s">
        <v>8</v>
      </c>
      <c r="N8" s="27">
        <v>1</v>
      </c>
      <c r="O8" s="27" t="s">
        <v>11</v>
      </c>
      <c r="P8" s="28" t="s">
        <v>65</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2023</v>
      </c>
      <c r="D9" s="2">
        <v>944</v>
      </c>
      <c r="E9" s="2"/>
      <c r="F9" s="39"/>
      <c r="G9" s="23">
        <v>3</v>
      </c>
      <c r="H9" s="24" t="s">
        <v>68</v>
      </c>
      <c r="I9" s="23">
        <v>2</v>
      </c>
      <c r="J9" s="25" t="s">
        <v>19</v>
      </c>
      <c r="K9" s="26"/>
      <c r="L9" s="23"/>
      <c r="M9" s="23" t="s">
        <v>8</v>
      </c>
      <c r="N9" s="27">
        <v>2</v>
      </c>
      <c r="O9" s="27" t="s">
        <v>11</v>
      </c>
      <c r="P9" s="28" t="s">
        <v>69</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44345.648229167</v>
      </c>
      <c r="D10" s="2">
        <v>945</v>
      </c>
      <c r="E10" s="2"/>
      <c r="F10" s="39"/>
      <c r="G10" s="23">
        <v>4</v>
      </c>
      <c r="H10" s="24" t="s">
        <v>71</v>
      </c>
      <c r="I10" s="23">
        <v>1</v>
      </c>
      <c r="J10" s="25" t="s">
        <v>19</v>
      </c>
      <c r="K10" s="26"/>
      <c r="L10" s="23"/>
      <c r="M10" s="23" t="s">
        <v>11</v>
      </c>
      <c r="N10" s="27">
        <v>1</v>
      </c>
      <c r="O10" s="27">
        <v>0</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1</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72</v>
      </c>
      <c r="B11" s="4">
        <f>IF(MONTH(NOW())&gt;7,YEAR(NOW()),YEAR(NOW())-1)</f>
        <v>2020</v>
      </c>
      <c r="D11" s="2">
        <v>946</v>
      </c>
      <c r="E11" s="2"/>
      <c r="F11" s="39"/>
      <c r="G11" s="23">
        <v>4</v>
      </c>
      <c r="H11" s="24" t="s">
        <v>71</v>
      </c>
      <c r="I11" s="23">
        <v>1</v>
      </c>
      <c r="J11" s="25" t="s">
        <v>7</v>
      </c>
      <c r="K11" s="26"/>
      <c r="L11" s="23">
        <v>50</v>
      </c>
      <c r="M11" s="23" t="s">
        <v>8</v>
      </c>
      <c r="N11" s="27">
        <v>1</v>
      </c>
      <c r="O11" s="27" t="s">
        <v>8</v>
      </c>
      <c r="P11" s="28" t="s">
        <v>73</v>
      </c>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75</v>
      </c>
      <c r="B13" s="4">
        <f>B7-B11</f>
        <v>1</v>
      </c>
      <c r="C13" s="9" t="s">
        <v>46</v>
      </c>
      <c r="D13" s="2">
        <v>586</v>
      </c>
      <c r="F13" s="39"/>
      <c r="G13" s="47" t="str">
        <f>CONCATENATE("Algemene opmerkingen bij het jaarprogramma van  ",G4)</f>
        <v>Algemene opmerkingen bij het jaarprogramma van  NLT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76</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77</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NLT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587</v>
      </c>
      <c r="F25" s="39"/>
      <c r="G25" s="47" t="str">
        <f>CONCATENATE("Algemene opmerkingen bij het jaarprogramma van  ",G16)</f>
        <v>Algemene opmerkingen bij het jaarprogramma van  NLT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NLT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NLT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NLT leerlaag H4 (schooljaar 2020 - 2021)</v>
      </c>
      <c r="H4" s="49"/>
      <c r="I4" s="43"/>
      <c r="J4" s="43"/>
      <c r="K4" s="49"/>
      <c r="L4" s="43"/>
      <c r="M4" s="43"/>
      <c r="N4" s="43"/>
      <c r="O4" s="43"/>
      <c r="P4" s="49"/>
      <c r="Q4" s="49"/>
    </row>
    <row r="5" spans="1:32" customHeight="1" ht="34.5">
      <c r="A5" s="9" t="s">
        <v>47</v>
      </c>
      <c r="B5" s="2">
        <v>20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427</v>
      </c>
      <c r="E6" s="2"/>
      <c r="F6" s="39"/>
      <c r="G6" s="46">
        <v>1</v>
      </c>
      <c r="H6" s="51" t="s">
        <v>62</v>
      </c>
      <c r="I6" s="46">
        <v>2</v>
      </c>
      <c r="J6" s="52" t="s">
        <v>7</v>
      </c>
      <c r="K6" s="53"/>
      <c r="L6" s="46">
        <v>100</v>
      </c>
      <c r="M6" s="46" t="s">
        <v>11</v>
      </c>
      <c r="N6" s="54"/>
      <c r="O6" s="54">
        <v>0</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428</v>
      </c>
      <c r="E7" s="2"/>
      <c r="F7" s="39"/>
      <c r="G7" s="46">
        <v>2</v>
      </c>
      <c r="H7" s="51" t="s">
        <v>64</v>
      </c>
      <c r="I7" s="46">
        <v>1</v>
      </c>
      <c r="J7" s="52" t="s">
        <v>7</v>
      </c>
      <c r="K7" s="53"/>
      <c r="L7" s="46">
        <v>50</v>
      </c>
      <c r="M7" s="46" t="s">
        <v>8</v>
      </c>
      <c r="N7" s="54">
        <v>1</v>
      </c>
      <c r="O7" s="54" t="s">
        <v>8</v>
      </c>
      <c r="P7" s="56" t="s">
        <v>65</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128</v>
      </c>
      <c r="D8" s="2">
        <v>429</v>
      </c>
      <c r="E8" s="2"/>
      <c r="F8" s="39"/>
      <c r="G8" s="46">
        <v>2</v>
      </c>
      <c r="H8" s="51" t="s">
        <v>64</v>
      </c>
      <c r="I8" s="46">
        <v>1</v>
      </c>
      <c r="J8" s="52" t="s">
        <v>19</v>
      </c>
      <c r="K8" s="53"/>
      <c r="L8" s="46"/>
      <c r="M8" s="46" t="s">
        <v>8</v>
      </c>
      <c r="N8" s="54">
        <v>1</v>
      </c>
      <c r="O8" s="54" t="s">
        <v>11</v>
      </c>
      <c r="P8" s="56" t="s">
        <v>65</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2022</v>
      </c>
      <c r="D9" s="2">
        <v>430</v>
      </c>
      <c r="E9" s="2"/>
      <c r="F9" s="39"/>
      <c r="G9" s="46">
        <v>3</v>
      </c>
      <c r="H9" s="51" t="s">
        <v>68</v>
      </c>
      <c r="I9" s="46">
        <v>2</v>
      </c>
      <c r="J9" s="52" t="s">
        <v>19</v>
      </c>
      <c r="K9" s="53"/>
      <c r="L9" s="46"/>
      <c r="M9" s="46" t="s">
        <v>8</v>
      </c>
      <c r="N9" s="54">
        <v>2</v>
      </c>
      <c r="O9" s="54" t="s">
        <v>11</v>
      </c>
      <c r="P9" s="56" t="s">
        <v>69</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44345.648229167</v>
      </c>
      <c r="D10" s="2">
        <v>431</v>
      </c>
      <c r="E10" s="2"/>
      <c r="F10" s="39"/>
      <c r="G10" s="46">
        <v>4</v>
      </c>
      <c r="H10" s="51" t="s">
        <v>71</v>
      </c>
      <c r="I10" s="46">
        <v>1</v>
      </c>
      <c r="J10" s="52" t="s">
        <v>19</v>
      </c>
      <c r="K10" s="53"/>
      <c r="L10" s="46"/>
      <c r="M10" s="46" t="s">
        <v>11</v>
      </c>
      <c r="N10" s="54">
        <v>1</v>
      </c>
      <c r="O10" s="54">
        <v>0</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1</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72</v>
      </c>
      <c r="B11" s="4">
        <f>IF(MONTH(NOW())&gt;7,YEAR(NOW()),YEAR(NOW())-1)</f>
        <v>2020</v>
      </c>
      <c r="D11" s="2">
        <v>432</v>
      </c>
      <c r="E11" s="2"/>
      <c r="F11" s="39"/>
      <c r="G11" s="46">
        <v>4</v>
      </c>
      <c r="H11" s="51" t="s">
        <v>71</v>
      </c>
      <c r="I11" s="46">
        <v>1</v>
      </c>
      <c r="J11" s="52" t="s">
        <v>7</v>
      </c>
      <c r="K11" s="53"/>
      <c r="L11" s="46">
        <v>50</v>
      </c>
      <c r="M11" s="46" t="s">
        <v>8</v>
      </c>
      <c r="N11" s="54">
        <v>1</v>
      </c>
      <c r="O11" s="54" t="s">
        <v>8</v>
      </c>
      <c r="P11" s="56" t="s">
        <v>73</v>
      </c>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75</v>
      </c>
      <c r="B13" s="4">
        <f>B7-B11</f>
        <v>0</v>
      </c>
      <c r="C13" s="9" t="s">
        <v>46</v>
      </c>
      <c r="D13" s="2">
        <v>318</v>
      </c>
      <c r="F13" s="39"/>
      <c r="G13" s="47" t="str">
        <f>CONCATENATE("Algemene opmerkingen bij het jaarprogramma van  ",G4)</f>
        <v>Algemene opmerkingen bij het jaarprogramma van  NLT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76</v>
      </c>
      <c r="B14" s="7">
        <f>B15+B11-B7</f>
        <v>4</v>
      </c>
      <c r="F14" s="39"/>
      <c r="G14" s="48" t="s">
        <v>78</v>
      </c>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77</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NLT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939</v>
      </c>
      <c r="E18" s="2"/>
      <c r="F18" s="39"/>
      <c r="G18" s="23">
        <v>2</v>
      </c>
      <c r="H18" s="24" t="s">
        <v>79</v>
      </c>
      <c r="I18" s="23"/>
      <c r="J18" s="25" t="s">
        <v>19</v>
      </c>
      <c r="K18" s="26"/>
      <c r="L18" s="23"/>
      <c r="M18" s="23" t="s">
        <v>8</v>
      </c>
      <c r="N18" s="27">
        <v>5</v>
      </c>
      <c r="O18" s="27" t="s">
        <v>11</v>
      </c>
      <c r="P18" s="28" t="s">
        <v>80</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940</v>
      </c>
      <c r="E19" s="2"/>
      <c r="F19" s="39"/>
      <c r="G19" s="23">
        <v>3</v>
      </c>
      <c r="H19" s="24" t="s">
        <v>68</v>
      </c>
      <c r="I19" s="23"/>
      <c r="J19" s="25" t="s">
        <v>19</v>
      </c>
      <c r="K19" s="26"/>
      <c r="L19" s="23"/>
      <c r="M19" s="23" t="s">
        <v>8</v>
      </c>
      <c r="N19" s="27">
        <v>5</v>
      </c>
      <c r="O19" s="27" t="s">
        <v>11</v>
      </c>
      <c r="P19" s="28" t="s">
        <v>81</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23" t="s">
        <v>5</v>
      </c>
      <c r="H20" s="24"/>
      <c r="I20" s="23"/>
      <c r="J20" s="25" t="s">
        <v>5</v>
      </c>
      <c r="K20" s="26"/>
      <c r="L20" s="23"/>
      <c r="M20" s="23" t="s">
        <v>5</v>
      </c>
      <c r="N20" s="27"/>
      <c r="O20" s="27" t="s">
        <v>5</v>
      </c>
      <c r="P20" s="28"/>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319</v>
      </c>
      <c r="F25" s="39"/>
      <c r="G25" s="47" t="str">
        <f>CONCATENATE("Algemene opmerkingen bij het jaarprogramma van  ",G16)</f>
        <v>Algemene opmerkingen bij het jaarprogramma van  NLT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NLT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NLT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NLT leerlaag H4 (schooljaar 2019 - 2020)</v>
      </c>
      <c r="H4" s="49"/>
      <c r="I4" s="43"/>
      <c r="J4" s="43"/>
      <c r="K4" s="49"/>
      <c r="L4" s="43"/>
      <c r="M4" s="43"/>
      <c r="N4" s="43"/>
      <c r="O4" s="43"/>
      <c r="P4" s="49"/>
      <c r="Q4" s="49"/>
    </row>
    <row r="5" spans="1:32" customHeight="1" ht="34.5">
      <c r="A5" s="9" t="s">
        <v>47</v>
      </c>
      <c r="B5" s="2">
        <v>20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129</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44345.648229167</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75</v>
      </c>
      <c r="B13" s="4">
        <f>B7-B11</f>
        <v>-1</v>
      </c>
      <c r="C13" s="9" t="s">
        <v>46</v>
      </c>
      <c r="D13" s="2">
        <v>320</v>
      </c>
      <c r="F13" s="39"/>
      <c r="G13" s="47" t="str">
        <f>CONCATENATE("Algemene opmerkingen bij het jaarprogramma van  ",G4)</f>
        <v>Algemene opmerkingen bij het jaarprogramma van  NLT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76</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77</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NLT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433</v>
      </c>
      <c r="E18" s="2"/>
      <c r="F18" s="39"/>
      <c r="G18" s="46">
        <v>2</v>
      </c>
      <c r="H18" s="51" t="s">
        <v>79</v>
      </c>
      <c r="I18" s="46"/>
      <c r="J18" s="52" t="s">
        <v>19</v>
      </c>
      <c r="K18" s="53"/>
      <c r="L18" s="46"/>
      <c r="M18" s="46" t="s">
        <v>8</v>
      </c>
      <c r="N18" s="54">
        <v>5</v>
      </c>
      <c r="O18" s="54" t="s">
        <v>11</v>
      </c>
      <c r="P18" s="56" t="s">
        <v>80</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434</v>
      </c>
      <c r="E19" s="2"/>
      <c r="F19" s="39"/>
      <c r="G19" s="46">
        <v>3</v>
      </c>
      <c r="H19" s="51" t="s">
        <v>68</v>
      </c>
      <c r="I19" s="46"/>
      <c r="J19" s="52" t="s">
        <v>19</v>
      </c>
      <c r="K19" s="53"/>
      <c r="L19" s="46"/>
      <c r="M19" s="46" t="s">
        <v>8</v>
      </c>
      <c r="N19" s="54">
        <v>5</v>
      </c>
      <c r="O19" s="54" t="s">
        <v>11</v>
      </c>
      <c r="P19" s="56" t="s">
        <v>81</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321</v>
      </c>
      <c r="F25" s="39"/>
      <c r="G25" s="47" t="str">
        <f>CONCATENATE("Algemene opmerkingen bij het jaarprogramma van  ",G16)</f>
        <v>Algemene opmerkingen bij het jaarprogramma van  NLT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t="s">
        <v>82</v>
      </c>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NLT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NLT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4</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NLT leerlaag A4 (schooljaar 2021 - 2022)</v>
      </c>
      <c r="H4" s="49"/>
      <c r="I4" s="43"/>
      <c r="J4" s="43"/>
      <c r="K4" s="49"/>
      <c r="L4" s="43"/>
      <c r="M4" s="43"/>
      <c r="N4" s="43"/>
      <c r="O4" s="43"/>
      <c r="P4" s="49"/>
      <c r="Q4" s="49"/>
    </row>
    <row r="5" spans="1:32" customHeight="1" ht="34.5">
      <c r="A5" s="9" t="s">
        <v>47</v>
      </c>
      <c r="B5" s="2">
        <v>20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83</v>
      </c>
      <c r="D6" s="2">
        <v>955</v>
      </c>
      <c r="E6" s="2"/>
      <c r="F6" s="39"/>
      <c r="G6" s="23">
        <v>1</v>
      </c>
      <c r="H6" s="24" t="s">
        <v>84</v>
      </c>
      <c r="I6" s="23">
        <v>5</v>
      </c>
      <c r="J6" s="25" t="s">
        <v>7</v>
      </c>
      <c r="K6" s="26"/>
      <c r="L6" s="23">
        <v>100</v>
      </c>
      <c r="M6" s="23" t="s">
        <v>8</v>
      </c>
      <c r="N6" s="27">
        <v>1</v>
      </c>
      <c r="O6" s="27" t="s">
        <v>8</v>
      </c>
      <c r="P6" s="28" t="s">
        <v>85</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956</v>
      </c>
      <c r="E7" s="2"/>
      <c r="F7" s="39"/>
      <c r="G7" s="23">
        <v>2</v>
      </c>
      <c r="H7" s="24" t="s">
        <v>86</v>
      </c>
      <c r="I7" s="23">
        <v>5</v>
      </c>
      <c r="J7" s="25" t="s">
        <v>19</v>
      </c>
      <c r="K7" s="26"/>
      <c r="L7" s="23"/>
      <c r="M7" s="23" t="s">
        <v>11</v>
      </c>
      <c r="N7" s="27">
        <v>1</v>
      </c>
      <c r="O7" s="27">
        <v>0</v>
      </c>
      <c r="P7" s="28" t="s">
        <v>85</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66</v>
      </c>
      <c r="B8" s="2">
        <v>240</v>
      </c>
      <c r="D8" s="2">
        <v>957</v>
      </c>
      <c r="E8" s="2"/>
      <c r="F8" s="39"/>
      <c r="G8" s="23">
        <v>3</v>
      </c>
      <c r="H8" s="24" t="s">
        <v>87</v>
      </c>
      <c r="I8" s="23">
        <v>10</v>
      </c>
      <c r="J8" s="25" t="s">
        <v>19</v>
      </c>
      <c r="K8" s="26"/>
      <c r="L8" s="23"/>
      <c r="M8" s="23" t="s">
        <v>11</v>
      </c>
      <c r="N8" s="27"/>
      <c r="O8" s="27" t="s">
        <v>5</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2024</v>
      </c>
      <c r="D9" s="2">
        <v>958</v>
      </c>
      <c r="E9" s="2"/>
      <c r="F9" s="39"/>
      <c r="G9" s="23">
        <v>4</v>
      </c>
      <c r="H9" s="24" t="s">
        <v>88</v>
      </c>
      <c r="I9" s="23">
        <v>2</v>
      </c>
      <c r="J9" s="25" t="s">
        <v>7</v>
      </c>
      <c r="K9" s="26"/>
      <c r="L9" s="23">
        <v>50</v>
      </c>
      <c r="M9" s="23" t="s">
        <v>8</v>
      </c>
      <c r="N9" s="27"/>
      <c r="O9" s="27" t="s">
        <v>11</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1</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1</v>
      </c>
      <c r="AF9" s="8">
        <f>SUM(R9:AE9)</f>
        <v>2</v>
      </c>
    </row>
    <row r="10" spans="1:32" customHeight="1" ht="72">
      <c r="A10" s="9" t="s">
        <v>70</v>
      </c>
      <c r="B10" s="6">
        <f>NOW()</f>
        <v>44345.648229167</v>
      </c>
      <c r="D10" s="2">
        <v>959</v>
      </c>
      <c r="E10" s="2"/>
      <c r="F10" s="39"/>
      <c r="G10" s="23">
        <v>4</v>
      </c>
      <c r="H10" s="24" t="s">
        <v>89</v>
      </c>
      <c r="I10" s="23">
        <v>8</v>
      </c>
      <c r="J10" s="25" t="s">
        <v>19</v>
      </c>
      <c r="K10" s="26"/>
      <c r="L10" s="23"/>
      <c r="M10" s="23" t="s">
        <v>11</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75</v>
      </c>
      <c r="B13" s="4">
        <f>B7-B11</f>
        <v>1</v>
      </c>
      <c r="C13" s="9" t="s">
        <v>46</v>
      </c>
      <c r="D13" s="2">
        <v>588</v>
      </c>
      <c r="F13" s="39"/>
      <c r="G13" s="47" t="str">
        <f>CONCATENATE("Algemene opmerkingen bij het jaarprogramma van  ",G4)</f>
        <v>Algemene opmerkingen bij het jaarprogramma van  NLT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76</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77</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NLT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589</v>
      </c>
      <c r="F25" s="39"/>
      <c r="G25" s="47" t="str">
        <f>CONCATENATE("Algemene opmerkingen bij het jaarprogramma van  ",G16)</f>
        <v>Algemene opmerkingen bij het jaarprogramma van  NLT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NLT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590</v>
      </c>
      <c r="F37" s="39"/>
      <c r="G37" s="47" t="str">
        <f>CONCATENATE("Algemene opmerkingen bij het jaarprogramma van  ",G28)</f>
        <v>Algemene opmerkingen bij het jaarprogramma van  NLT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4</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NLT leerlaag A4 (schooljaar 2020 - 2021)</v>
      </c>
      <c r="H4" s="49"/>
      <c r="I4" s="43"/>
      <c r="J4" s="43"/>
      <c r="K4" s="49"/>
      <c r="L4" s="43"/>
      <c r="M4" s="43"/>
      <c r="N4" s="43"/>
      <c r="O4" s="43"/>
      <c r="P4" s="49"/>
      <c r="Q4" s="49"/>
    </row>
    <row r="5" spans="1:32" customHeight="1" ht="34.5">
      <c r="A5" s="9" t="s">
        <v>47</v>
      </c>
      <c r="B5" s="2">
        <v>20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83</v>
      </c>
      <c r="D6" s="2">
        <v>435</v>
      </c>
      <c r="E6" s="2"/>
      <c r="F6" s="39"/>
      <c r="G6" s="46">
        <v>1</v>
      </c>
      <c r="H6" s="51" t="s">
        <v>84</v>
      </c>
      <c r="I6" s="46">
        <v>5</v>
      </c>
      <c r="J6" s="52" t="s">
        <v>7</v>
      </c>
      <c r="K6" s="53"/>
      <c r="L6" s="46">
        <v>100</v>
      </c>
      <c r="M6" s="46" t="s">
        <v>8</v>
      </c>
      <c r="N6" s="54">
        <v>1</v>
      </c>
      <c r="O6" s="54" t="s">
        <v>8</v>
      </c>
      <c r="P6" s="56" t="s">
        <v>85</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436</v>
      </c>
      <c r="E7" s="2"/>
      <c r="F7" s="39"/>
      <c r="G7" s="46">
        <v>2</v>
      </c>
      <c r="H7" s="51" t="s">
        <v>86</v>
      </c>
      <c r="I7" s="46">
        <v>5</v>
      </c>
      <c r="J7" s="52" t="s">
        <v>19</v>
      </c>
      <c r="K7" s="53"/>
      <c r="L7" s="46"/>
      <c r="M7" s="46" t="s">
        <v>11</v>
      </c>
      <c r="N7" s="54">
        <v>1</v>
      </c>
      <c r="O7" s="54">
        <v>0</v>
      </c>
      <c r="P7" s="56" t="s">
        <v>85</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66</v>
      </c>
      <c r="B8" s="2">
        <v>130</v>
      </c>
      <c r="D8" s="2">
        <v>437</v>
      </c>
      <c r="E8" s="2"/>
      <c r="F8" s="39"/>
      <c r="G8" s="46">
        <v>3</v>
      </c>
      <c r="H8" s="51" t="s">
        <v>87</v>
      </c>
      <c r="I8" s="46">
        <v>10</v>
      </c>
      <c r="J8" s="52" t="s">
        <v>19</v>
      </c>
      <c r="K8" s="53"/>
      <c r="L8" s="46"/>
      <c r="M8" s="46" t="s">
        <v>11</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2023</v>
      </c>
      <c r="D9" s="2">
        <v>438</v>
      </c>
      <c r="E9" s="2"/>
      <c r="F9" s="39"/>
      <c r="G9" s="46">
        <v>4</v>
      </c>
      <c r="H9" s="51" t="s">
        <v>88</v>
      </c>
      <c r="I9" s="46">
        <v>2</v>
      </c>
      <c r="J9" s="52" t="s">
        <v>7</v>
      </c>
      <c r="K9" s="53"/>
      <c r="L9" s="46">
        <v>50</v>
      </c>
      <c r="M9" s="46" t="s">
        <v>8</v>
      </c>
      <c r="N9" s="54"/>
      <c r="O9" s="54" t="s">
        <v>11</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1</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1</v>
      </c>
      <c r="AF9" s="8">
        <f>SUM(R9:AE9)</f>
        <v>2</v>
      </c>
    </row>
    <row r="10" spans="1:32" customHeight="1" ht="72">
      <c r="A10" s="9" t="s">
        <v>70</v>
      </c>
      <c r="B10" s="6">
        <f>NOW()</f>
        <v>44345.648229167</v>
      </c>
      <c r="D10" s="2">
        <v>439</v>
      </c>
      <c r="E10" s="2"/>
      <c r="F10" s="39"/>
      <c r="G10" s="46">
        <v>4</v>
      </c>
      <c r="H10" s="51" t="s">
        <v>89</v>
      </c>
      <c r="I10" s="46">
        <v>8</v>
      </c>
      <c r="J10" s="52" t="s">
        <v>19</v>
      </c>
      <c r="K10" s="53"/>
      <c r="L10" s="46"/>
      <c r="M10" s="46" t="s">
        <v>11</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75</v>
      </c>
      <c r="B13" s="4">
        <f>B7-B11</f>
        <v>0</v>
      </c>
      <c r="C13" s="9" t="s">
        <v>46</v>
      </c>
      <c r="D13" s="2">
        <v>322</v>
      </c>
      <c r="F13" s="39"/>
      <c r="G13" s="47" t="str">
        <f>CONCATENATE("Algemene opmerkingen bij het jaarprogramma van  ",G4)</f>
        <v>Algemene opmerkingen bij het jaarprogramma van  NLT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76</v>
      </c>
      <c r="B14" s="7">
        <f>B15+B11-B7</f>
        <v>4</v>
      </c>
      <c r="F14" s="39"/>
      <c r="G14" s="48" t="s">
        <v>82</v>
      </c>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77</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NLT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951</v>
      </c>
      <c r="E18" s="2"/>
      <c r="F18" s="39"/>
      <c r="G18" s="23">
        <v>2</v>
      </c>
      <c r="H18" s="24" t="s">
        <v>90</v>
      </c>
      <c r="I18" s="23">
        <v>2</v>
      </c>
      <c r="J18" s="25" t="s">
        <v>19</v>
      </c>
      <c r="K18" s="26"/>
      <c r="L18" s="23"/>
      <c r="M18" s="23" t="s">
        <v>8</v>
      </c>
      <c r="N18" s="27">
        <v>2</v>
      </c>
      <c r="O18" s="27" t="s">
        <v>11</v>
      </c>
      <c r="P18" s="28" t="s">
        <v>91</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952</v>
      </c>
      <c r="E19" s="2"/>
      <c r="F19" s="39"/>
      <c r="G19" s="23">
        <v>2</v>
      </c>
      <c r="H19" s="24" t="s">
        <v>92</v>
      </c>
      <c r="I19" s="23">
        <v>1</v>
      </c>
      <c r="J19" s="25" t="s">
        <v>7</v>
      </c>
      <c r="K19" s="26"/>
      <c r="L19" s="23">
        <v>100</v>
      </c>
      <c r="M19" s="23" t="s">
        <v>8</v>
      </c>
      <c r="N19" s="27">
        <v>1</v>
      </c>
      <c r="O19" s="27" t="s">
        <v>8</v>
      </c>
      <c r="P19" s="28" t="s">
        <v>91</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953</v>
      </c>
      <c r="E20" s="2"/>
      <c r="F20" s="39"/>
      <c r="G20" s="23">
        <v>3</v>
      </c>
      <c r="H20" s="24" t="s">
        <v>93</v>
      </c>
      <c r="I20" s="23">
        <v>3</v>
      </c>
      <c r="J20" s="25" t="s">
        <v>19</v>
      </c>
      <c r="K20" s="26"/>
      <c r="L20" s="23"/>
      <c r="M20" s="23" t="s">
        <v>8</v>
      </c>
      <c r="N20" s="27">
        <v>3</v>
      </c>
      <c r="O20" s="27" t="s">
        <v>11</v>
      </c>
      <c r="P20" s="28" t="s">
        <v>94</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954</v>
      </c>
      <c r="E21" s="2"/>
      <c r="F21" s="39"/>
      <c r="G21" s="23">
        <v>4</v>
      </c>
      <c r="H21" s="24" t="s">
        <v>95</v>
      </c>
      <c r="I21" s="23">
        <v>3</v>
      </c>
      <c r="J21" s="25" t="s">
        <v>19</v>
      </c>
      <c r="K21" s="26"/>
      <c r="L21" s="23"/>
      <c r="M21" s="23" t="s">
        <v>8</v>
      </c>
      <c r="N21" s="27">
        <v>3</v>
      </c>
      <c r="O21" s="27" t="s">
        <v>11</v>
      </c>
      <c r="P21" s="28" t="s">
        <v>96</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323</v>
      </c>
      <c r="F25" s="39"/>
      <c r="G25" s="47" t="str">
        <f>CONCATENATE("Algemene opmerkingen bij het jaarprogramma van  ",G16)</f>
        <v>Algemene opmerkingen bij het jaarprogramma van  NLT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NLT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324</v>
      </c>
      <c r="F37" s="39"/>
      <c r="G37" s="47" t="str">
        <f>CONCATENATE("Algemene opmerkingen bij het jaarprogramma van  ",G28)</f>
        <v>Algemene opmerkingen bij het jaarprogramma van  NLT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NLT leerlaag A4 (schooljaar 2019 - 2020)</v>
      </c>
      <c r="H4" s="49"/>
      <c r="I4" s="43"/>
      <c r="J4" s="43"/>
      <c r="K4" s="49"/>
      <c r="L4" s="43"/>
      <c r="M4" s="43"/>
      <c r="N4" s="43"/>
      <c r="O4" s="43"/>
      <c r="P4" s="49"/>
      <c r="Q4" s="49"/>
    </row>
    <row r="5" spans="1:32" customHeight="1" ht="34.5">
      <c r="A5" s="9" t="s">
        <v>47</v>
      </c>
      <c r="B5" s="2">
        <v>20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83</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131</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44345.648229167</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75</v>
      </c>
      <c r="B13" s="4">
        <f>B7-B11</f>
        <v>-1</v>
      </c>
      <c r="C13" s="9" t="s">
        <v>46</v>
      </c>
      <c r="D13" s="2">
        <v>325</v>
      </c>
      <c r="F13" s="39"/>
      <c r="G13" s="47" t="str">
        <f>CONCATENATE("Algemene opmerkingen bij het jaarprogramma van  ",G4)</f>
        <v>Algemene opmerkingen bij het jaarprogramma van  NLT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76</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77</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NLT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440</v>
      </c>
      <c r="E18" s="2"/>
      <c r="F18" s="39"/>
      <c r="G18" s="46">
        <v>2</v>
      </c>
      <c r="H18" s="51" t="s">
        <v>90</v>
      </c>
      <c r="I18" s="46">
        <v>2</v>
      </c>
      <c r="J18" s="52" t="s">
        <v>19</v>
      </c>
      <c r="K18" s="53"/>
      <c r="L18" s="46"/>
      <c r="M18" s="46" t="s">
        <v>8</v>
      </c>
      <c r="N18" s="54">
        <v>2</v>
      </c>
      <c r="O18" s="54" t="s">
        <v>11</v>
      </c>
      <c r="P18" s="56" t="s">
        <v>91</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441</v>
      </c>
      <c r="E19" s="2"/>
      <c r="F19" s="39"/>
      <c r="G19" s="46">
        <v>2</v>
      </c>
      <c r="H19" s="51" t="s">
        <v>92</v>
      </c>
      <c r="I19" s="46">
        <v>1</v>
      </c>
      <c r="J19" s="52" t="s">
        <v>7</v>
      </c>
      <c r="K19" s="53"/>
      <c r="L19" s="46">
        <v>100</v>
      </c>
      <c r="M19" s="46" t="s">
        <v>8</v>
      </c>
      <c r="N19" s="54">
        <v>1</v>
      </c>
      <c r="O19" s="54" t="s">
        <v>8</v>
      </c>
      <c r="P19" s="56" t="s">
        <v>91</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442</v>
      </c>
      <c r="E20" s="2"/>
      <c r="F20" s="39"/>
      <c r="G20" s="46">
        <v>3</v>
      </c>
      <c r="H20" s="51" t="s">
        <v>93</v>
      </c>
      <c r="I20" s="46">
        <v>3</v>
      </c>
      <c r="J20" s="52" t="s">
        <v>19</v>
      </c>
      <c r="K20" s="53"/>
      <c r="L20" s="46"/>
      <c r="M20" s="46" t="s">
        <v>8</v>
      </c>
      <c r="N20" s="54">
        <v>3</v>
      </c>
      <c r="O20" s="54" t="s">
        <v>11</v>
      </c>
      <c r="P20" s="56" t="s">
        <v>94</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443</v>
      </c>
      <c r="E21" s="2"/>
      <c r="F21" s="39"/>
      <c r="G21" s="46">
        <v>4</v>
      </c>
      <c r="H21" s="51" t="s">
        <v>95</v>
      </c>
      <c r="I21" s="46">
        <v>3</v>
      </c>
      <c r="J21" s="52" t="s">
        <v>19</v>
      </c>
      <c r="K21" s="53"/>
      <c r="L21" s="46"/>
      <c r="M21" s="46" t="s">
        <v>8</v>
      </c>
      <c r="N21" s="54">
        <v>3</v>
      </c>
      <c r="O21" s="54" t="s">
        <v>11</v>
      </c>
      <c r="P21" s="56" t="s">
        <v>96</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326</v>
      </c>
      <c r="F25" s="39"/>
      <c r="G25" s="47" t="str">
        <f>CONCATENATE("Algemene opmerkingen bij het jaarprogramma van  ",G16)</f>
        <v>Algemene opmerkingen bij het jaarprogramma van  NLT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t="s">
        <v>82</v>
      </c>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NLT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947</v>
      </c>
      <c r="E30" s="2"/>
      <c r="F30" s="39"/>
      <c r="G30" s="23">
        <v>2</v>
      </c>
      <c r="H30" s="24" t="s">
        <v>97</v>
      </c>
      <c r="I30" s="23"/>
      <c r="J30" s="25" t="s">
        <v>19</v>
      </c>
      <c r="K30" s="26"/>
      <c r="L30" s="23"/>
      <c r="M30" s="23" t="s">
        <v>8</v>
      </c>
      <c r="N30" s="27">
        <v>2</v>
      </c>
      <c r="O30" s="27" t="s">
        <v>11</v>
      </c>
      <c r="P30" s="28" t="s">
        <v>98</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948</v>
      </c>
      <c r="E31" s="2"/>
      <c r="F31" s="39"/>
      <c r="G31" s="23">
        <v>2</v>
      </c>
      <c r="H31" s="24" t="s">
        <v>99</v>
      </c>
      <c r="I31" s="23"/>
      <c r="J31" s="25" t="s">
        <v>7</v>
      </c>
      <c r="K31" s="26"/>
      <c r="L31" s="23">
        <v>100</v>
      </c>
      <c r="M31" s="23" t="s">
        <v>8</v>
      </c>
      <c r="N31" s="27">
        <v>2</v>
      </c>
      <c r="O31" s="27" t="s">
        <v>8</v>
      </c>
      <c r="P31" s="28" t="s">
        <v>98</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949</v>
      </c>
      <c r="E32" s="2"/>
      <c r="F32" s="39"/>
      <c r="G32" s="23">
        <v>3</v>
      </c>
      <c r="H32" s="24" t="s">
        <v>100</v>
      </c>
      <c r="I32" s="23"/>
      <c r="J32" s="25" t="s">
        <v>7</v>
      </c>
      <c r="K32" s="26"/>
      <c r="L32" s="23">
        <v>100</v>
      </c>
      <c r="M32" s="23" t="s">
        <v>8</v>
      </c>
      <c r="N32" s="27">
        <v>2</v>
      </c>
      <c r="O32" s="27" t="s">
        <v>8</v>
      </c>
      <c r="P32" s="28" t="s">
        <v>101</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950</v>
      </c>
      <c r="E33" s="2"/>
      <c r="F33" s="39"/>
      <c r="G33" s="23">
        <v>3</v>
      </c>
      <c r="H33" s="24" t="s">
        <v>102</v>
      </c>
      <c r="I33" s="23"/>
      <c r="J33" s="25" t="s">
        <v>19</v>
      </c>
      <c r="K33" s="26"/>
      <c r="L33" s="23"/>
      <c r="M33" s="23" t="s">
        <v>8</v>
      </c>
      <c r="N33" s="27">
        <v>2</v>
      </c>
      <c r="O33" s="27" t="s">
        <v>11</v>
      </c>
      <c r="P33" s="28" t="s">
        <v>101</v>
      </c>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23" t="s">
        <v>5</v>
      </c>
      <c r="H34" s="24"/>
      <c r="I34" s="23"/>
      <c r="J34" s="25" t="s">
        <v>5</v>
      </c>
      <c r="K34" s="26"/>
      <c r="L34" s="23"/>
      <c r="M34" s="23" t="s">
        <v>5</v>
      </c>
      <c r="N34" s="27"/>
      <c r="O34" s="27" t="s">
        <v>5</v>
      </c>
      <c r="P34" s="28"/>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327</v>
      </c>
      <c r="F37" s="39"/>
      <c r="G37" s="47" t="str">
        <f>CONCATENATE("Algemene opmerkingen bij het jaarprogramma van  ",G28)</f>
        <v>Algemene opmerkingen bij het jaarprogramma van  NLT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NLT leerlaag A4 (schooljaar 2018 - 2019)</v>
      </c>
      <c r="H4" s="49"/>
      <c r="I4" s="43"/>
      <c r="J4" s="43"/>
      <c r="K4" s="49"/>
      <c r="L4" s="43"/>
      <c r="M4" s="43"/>
      <c r="N4" s="43"/>
      <c r="O4" s="43"/>
      <c r="P4" s="49"/>
      <c r="Q4" s="49"/>
    </row>
    <row r="5" spans="1:32" customHeight="1" ht="34.5">
      <c r="A5" s="9" t="s">
        <v>47</v>
      </c>
      <c r="B5" s="2">
        <v>20</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83</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132</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44345.648229167</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75</v>
      </c>
      <c r="B13" s="4">
        <f>B7-B11</f>
        <v>-2</v>
      </c>
      <c r="C13" s="9" t="s">
        <v>46</v>
      </c>
      <c r="D13" s="2">
        <v>328</v>
      </c>
      <c r="F13" s="39"/>
      <c r="G13" s="47" t="str">
        <f>CONCATENATE("Algemene opmerkingen bij het jaarprogramma van  ",G4)</f>
        <v>Algemene opmerkingen bij het jaarprogramma van  NLT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76</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77</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NLT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329</v>
      </c>
      <c r="F25" s="39"/>
      <c r="G25" s="47" t="str">
        <f>CONCATENATE("Algemene opmerkingen bij het jaarprogramma van  ",G16)</f>
        <v>Algemene opmerkingen bij het jaarprogramma van  NLT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NLT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444</v>
      </c>
      <c r="E30" s="2"/>
      <c r="F30" s="39"/>
      <c r="G30" s="46">
        <v>2</v>
      </c>
      <c r="H30" s="51" t="s">
        <v>97</v>
      </c>
      <c r="I30" s="46"/>
      <c r="J30" s="52" t="s">
        <v>19</v>
      </c>
      <c r="K30" s="53"/>
      <c r="L30" s="46"/>
      <c r="M30" s="46" t="s">
        <v>8</v>
      </c>
      <c r="N30" s="54">
        <v>2</v>
      </c>
      <c r="O30" s="54" t="s">
        <v>11</v>
      </c>
      <c r="P30" s="56" t="s">
        <v>98</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445</v>
      </c>
      <c r="E31" s="2"/>
      <c r="F31" s="39"/>
      <c r="G31" s="46">
        <v>2</v>
      </c>
      <c r="H31" s="51" t="s">
        <v>99</v>
      </c>
      <c r="I31" s="46"/>
      <c r="J31" s="52" t="s">
        <v>7</v>
      </c>
      <c r="K31" s="53"/>
      <c r="L31" s="46">
        <v>100</v>
      </c>
      <c r="M31" s="46" t="s">
        <v>8</v>
      </c>
      <c r="N31" s="54">
        <v>2</v>
      </c>
      <c r="O31" s="54" t="s">
        <v>8</v>
      </c>
      <c r="P31" s="56" t="s">
        <v>98</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446</v>
      </c>
      <c r="E32" s="2"/>
      <c r="F32" s="39"/>
      <c r="G32" s="46">
        <v>3</v>
      </c>
      <c r="H32" s="51" t="s">
        <v>100</v>
      </c>
      <c r="I32" s="46"/>
      <c r="J32" s="52" t="s">
        <v>7</v>
      </c>
      <c r="K32" s="53"/>
      <c r="L32" s="46">
        <v>100</v>
      </c>
      <c r="M32" s="46" t="s">
        <v>8</v>
      </c>
      <c r="N32" s="54">
        <v>2</v>
      </c>
      <c r="O32" s="54" t="s">
        <v>8</v>
      </c>
      <c r="P32" s="56" t="s">
        <v>101</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447</v>
      </c>
      <c r="E33" s="2"/>
      <c r="F33" s="39"/>
      <c r="G33" s="46">
        <v>3</v>
      </c>
      <c r="H33" s="51" t="s">
        <v>102</v>
      </c>
      <c r="I33" s="46"/>
      <c r="J33" s="52" t="s">
        <v>19</v>
      </c>
      <c r="K33" s="53"/>
      <c r="L33" s="46"/>
      <c r="M33" s="46" t="s">
        <v>8</v>
      </c>
      <c r="N33" s="54">
        <v>2</v>
      </c>
      <c r="O33" s="54" t="s">
        <v>11</v>
      </c>
      <c r="P33" s="56" t="s">
        <v>101</v>
      </c>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330</v>
      </c>
      <c r="F37" s="39"/>
      <c r="G37" s="47" t="str">
        <f>CONCATENATE("Algemene opmerkingen bij het jaarprogramma van  ",G28)</f>
        <v>Algemene opmerkingen bij het jaarprogramma van  NLT leerlaag A6 (schooljaar 2020 - 2021)</v>
      </c>
      <c r="H37" s="47"/>
      <c r="I37" s="47"/>
      <c r="J37" s="47"/>
      <c r="K37" s="47"/>
      <c r="L37" s="47"/>
      <c r="M37" s="47"/>
      <c r="N37" s="43"/>
      <c r="O37" s="43"/>
      <c r="P37" s="49"/>
      <c r="Q37" s="49"/>
    </row>
    <row r="38" spans="1:32" customHeight="1" ht="72">
      <c r="F38" s="39"/>
      <c r="G38" s="48" t="s">
        <v>82</v>
      </c>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