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<sst xmlns="http://schemas.openxmlformats.org/spreadsheetml/2006/main" uniqueCount="81">
  <si>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</si>
  <si>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</si>
  <si>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</si>
  <si>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</si>
  <si>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</si>
  <si>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</si>
  <si>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</si>
  <si>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</si>
  <si>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</si>
  <si>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</si>
  <si>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</si>
  <si>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</si>
  <si>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</si>
  <si>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</si>
  <si>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</si>
  <si>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</si>
  <si>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</si>
  <si>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</si>
  <si>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</si>
  <si>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</si>
  <si>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</si>
  <si>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</si>
  <si>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</si>
  <si>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</si>
  <si>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</si>
  <si>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</si>
  <si>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schrijfrecht</t>
  </si>
  <si>
    <t>fouten?</t>
  </si>
  <si>
    <t>vak</t>
  </si>
  <si>
    <t>NA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</si>
  <si>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</si>
  <si>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</si>
  <si>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</si>
  <si>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</si>
  <si>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</si>
  <si>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</si>
  <si>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</si>
  <si>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</si>
  <si>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</si>
  <si>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</si>
  <si>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</si>
  <si>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</si>
  <si>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</si>
  <si>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</si>
  <si>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A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</si>
  <si>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</si>
  <si>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</si>
  <si>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</si>
  <si>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</si>
  <si>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</si>
  <si>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</si>
  <si>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</si>
  <si>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</si>
  <si>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H8 en 9 - trillingen en golven</t>
  </si>
  <si>
    <t>H11 en 12 - elektrische velden en atoomfysica</t>
  </si>
  <si>
    <t>modelleren</t>
  </si>
  <si>
    <t>Geo- of biofysica</t>
  </si>
  <si>
    <t>H13 en H14 - Straling en kernprocessen</t>
  </si>
  <si>
    <t>De BINAS HAVO/VWO is bij alle schriftelijke toetsen een toegestaan hulpmiddel, tenzij anders vermeld bij de toets.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</si>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</sst>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26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27</v>
      </c>
      <c r="B3" s="4">
        <v>0</v>
      </c>
    </row>
    <row r="4" spans="1:17" customHeight="1" ht="30">
      <c r="A4" s="9" t="s">
        <v>28</v>
      </c>
      <c r="B4" s="2" t="s">
        <v>29</v>
      </c>
      <c r="C4" s="9" t="s">
        <v>30</v>
      </c>
      <c r="D4" s="2"/>
      <c r="G4" s="17" t="str">
        <f>CONCATENATE(B4," leerlaag ",B6,"4 (schooljaar ",B7," - ",B7+1,")")</f>
        <v>NA leerlaag A4 (schooljaar 2019 - 2020)</v>
      </c>
    </row>
    <row r="5" spans="1:17" customHeight="1" ht="34.5">
      <c r="A5" s="9" t="s">
        <v>31</v>
      </c>
      <c r="B5" s="2">
        <v>15</v>
      </c>
      <c r="D5" s="7" t="s">
        <v>32</v>
      </c>
      <c r="E5" s="21" t="s">
        <v>33</v>
      </c>
      <c r="G5" s="19" t="s">
        <v>1</v>
      </c>
      <c r="H5" s="20" t="s">
        <v>34</v>
      </c>
      <c r="I5" s="19" t="s">
        <v>35</v>
      </c>
      <c r="J5" s="19" t="s">
        <v>36</v>
      </c>
      <c r="K5" s="20" t="s">
        <v>37</v>
      </c>
      <c r="L5" s="19" t="s">
        <v>38</v>
      </c>
      <c r="M5" s="19" t="s">
        <v>39</v>
      </c>
      <c r="N5" s="19" t="s">
        <v>40</v>
      </c>
      <c r="O5" s="19" t="s">
        <v>41</v>
      </c>
      <c r="P5" s="20" t="s">
        <v>42</v>
      </c>
    </row>
    <row r="6" spans="1:17" customHeight="1" ht="72">
      <c r="A6" s="9" t="s">
        <v>43</v>
      </c>
      <c r="B6" s="2" t="s">
        <v>44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45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46</v>
      </c>
      <c r="B8" s="2">
        <v>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47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48</v>
      </c>
      <c r="B10" s="6">
        <f>NOW()</f>
        <v>44334.43400463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49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50</v>
      </c>
      <c r="B12" s="4" t="str">
        <f>CONCATENATE(B11," - ",B11+1)</f>
        <v>2020 - 2021</v>
      </c>
    </row>
    <row r="13" spans="1:17">
      <c r="A13" s="9" t="s">
        <v>51</v>
      </c>
      <c r="B13" s="4">
        <f>B7-B11</f>
        <v>-1</v>
      </c>
      <c r="C13" s="9" t="s">
        <v>30</v>
      </c>
      <c r="D13" s="2"/>
      <c r="G13" s="33" t="str">
        <f>CONCATENATE("Algemene opmerkingen bij het jaarprogramma van  ",G4)</f>
        <v>Algemene opmerkingen bij het jaarprogramma van  NA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52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30</v>
      </c>
      <c r="D16" s="2"/>
      <c r="G16" s="17" t="str">
        <f>CONCATENATE(B4," leerlaag ",B6,"5 (schooljaar ",B7+1," - ",B7+2,")")</f>
        <v>NA leerlaag A5 (schooljaar 2020 - 2021)</v>
      </c>
    </row>
    <row r="17" spans="1:17" customHeight="1" ht="34.5">
      <c r="D17" s="7" t="s">
        <v>32</v>
      </c>
      <c r="E17" s="21" t="s">
        <v>33</v>
      </c>
      <c r="G17" s="19" t="s">
        <v>1</v>
      </c>
      <c r="H17" s="20" t="s">
        <v>34</v>
      </c>
      <c r="I17" s="19" t="s">
        <v>35</v>
      </c>
      <c r="J17" s="19" t="s">
        <v>36</v>
      </c>
      <c r="K17" s="20" t="s">
        <v>37</v>
      </c>
      <c r="L17" s="19" t="s">
        <v>38</v>
      </c>
      <c r="M17" s="19" t="s">
        <v>39</v>
      </c>
      <c r="N17" s="19" t="s">
        <v>40</v>
      </c>
      <c r="O17" s="19" t="s">
        <v>41</v>
      </c>
      <c r="P17" s="20" t="s">
        <v>42</v>
      </c>
    </row>
    <row r="18" spans="1:17" customHeight="1" ht="72">
      <c r="D18" s="2"/>
      <c r="E18" s="2"/>
      <c r="G18" s="27">
        <v>1</v>
      </c>
      <c r="H18" s="28" t="s">
        <v>53</v>
      </c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>
        <v>2</v>
      </c>
      <c r="H19" s="28" t="s">
        <v>54</v>
      </c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>
        <v>3</v>
      </c>
      <c r="H20" s="28" t="s">
        <v>55</v>
      </c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>
        <v>3</v>
      </c>
      <c r="H21" s="28" t="s">
        <v>56</v>
      </c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>
        <v>4</v>
      </c>
      <c r="H22" s="28" t="s">
        <v>57</v>
      </c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30</v>
      </c>
      <c r="D25" s="2"/>
      <c r="G25" s="33" t="str">
        <f>CONCATENATE("Algemene opmerkingen bij het jaarprogramma van  ",G16)</f>
        <v>Algemene opmerkingen bij het jaarprogramma van  NA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58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30</v>
      </c>
      <c r="D28" s="2"/>
      <c r="G28" s="17" t="str">
        <f>CONCATENATE(B4," leerlaag ",B6,"6 (schooljaar ",B7+2," - ",B9,")")</f>
        <v>NA leerlaag A6 (schooljaar 2021 - 2022)</v>
      </c>
    </row>
    <row r="29" spans="1:17" customHeight="1" ht="34.5">
      <c r="D29" s="7" t="s">
        <v>32</v>
      </c>
      <c r="E29" s="21" t="s">
        <v>33</v>
      </c>
      <c r="G29" s="19" t="s">
        <v>1</v>
      </c>
      <c r="H29" s="20" t="s">
        <v>34</v>
      </c>
      <c r="I29" s="19" t="s">
        <v>35</v>
      </c>
      <c r="J29" s="19" t="s">
        <v>36</v>
      </c>
      <c r="K29" s="20" t="s">
        <v>37</v>
      </c>
      <c r="L29" s="19" t="s">
        <v>38</v>
      </c>
      <c r="M29" s="19" t="s">
        <v>39</v>
      </c>
      <c r="N29" s="19" t="s">
        <v>40</v>
      </c>
      <c r="O29" s="19" t="s">
        <v>41</v>
      </c>
      <c r="P29" s="20" t="s">
        <v>42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30</v>
      </c>
      <c r="D37" s="2"/>
      <c r="G37" s="33" t="str">
        <f>CONCATENATE("Algemene opmerkingen bij het jaarprogramma van  ",G28)</f>
        <v>Algemene opmerkingen bij het jaarprogramma van  NA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6">
    <dataValidation type="list" errorStyle="information" operator="between" allowBlank="0" showDropDown="0" showInputMessage="1" showErrorMessage="1" errorTitle="ERROR" error="ongeldige waarde" sqref="G6">
      <formula1>instellingen!$G$2:$G$6</formula1>
    </dataValidation>
    <dataValidation type="list" errorStyle="information" operator="between" allowBlank="0" showDropDown="0" showInputMessage="1" showErrorMessage="1" errorTitle="ERROR" error="ongeldige waarde" sqref="G7:G11">
      <formula2>instellingen!$H$2:$G$7</formula2>
    </dataValidation>
    <dataValidation type="list" errorStyle="information" operator="between" allowBlank="0" showDropDown="0" showInputMessage="1" showErrorMessage="1" errorTitle="ERROR" error="ongeldige waarde" sqref="G18:G23">
      <formula2>instellingen!$H$2:$G$7</formula2>
    </dataValidation>
    <dataValidation type="list" errorStyle="information" operator="between" allowBlank="0" showDropDown="0" showInputMessage="1" showErrorMessage="1" errorTitle="ERROR" error="ongeldige waarde" sqref="G30:G35">
      <formula2>instellingen!$H$2:$G$7</formula2>
    </dataValidation>
    <dataValidation type="list" errorStyle="information" operator="between" allowBlank="0" showDropDown="0" showInputMessage="1" showErrorMessage="1" errorTitle="ERROR" error="ongeldige waarde" sqref="J6">
      <formula2>instellingen!$H$2:$G$7</formula2>
    </dataValidation>
    <dataValidation type="list" errorStyle="information" operator="between" allowBlank="0" showDropDown="0" showInputMessage="1" showErrorMessage="1" errorTitle="ERROR" error="ongeldige waarde" sqref="J30:J35">
      <formula2>instellingen!$H$2:$G$7</formula2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  <row r="13" spans="1:1">
      <c r="A13" t="s">
        <v>71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instellingen</vt:lpstr>
      <vt:lpstr>sjabloon</vt:lpstr>
      <vt:lpstr>wensen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