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csgnl-my.sharepoint.com/personal/vnr_csg_nl/Documents/SCHOOLdocumenten/CORONA/PTO PTA/cohortproject/"/>
    </mc:Choice>
  </mc:AlternateContent>
  <xr:revisionPtr revIDLastSave="453" documentId="11_AD4D7A0C205A6B9A452FA84F5F1974425ADEDD8A" xr6:coauthVersionLast="46" xr6:coauthVersionMax="46" xr10:uidLastSave="{0691D06B-C5BB-43EC-8DA5-3E93AC1B3BDB}"/>
  <bookViews>
    <workbookView xWindow="-120" yWindow="-120" windowWidth="29040" windowHeight="15840" activeTab="2" xr2:uid="{00000000-000D-0000-FFFF-FFFF00000000}"/>
  </bookViews>
  <sheets>
    <sheet name="instellingen" sheetId="3" r:id="rId1"/>
    <sheet name="instructie" sheetId="1" r:id="rId2"/>
    <sheet name="sjablo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2" l="1"/>
  <c r="G4" i="2" l="1"/>
  <c r="G16" i="2"/>
  <c r="G25" i="2" s="1"/>
  <c r="G13" i="2"/>
  <c r="B11" i="2"/>
  <c r="B10" i="2"/>
  <c r="B9" i="2"/>
  <c r="G28" i="2" s="1"/>
  <c r="B12" i="2" l="1"/>
  <c r="B14" i="2"/>
  <c r="G2" i="2" s="1"/>
  <c r="G37" i="2"/>
  <c r="B13" i="2"/>
</calcChain>
</file>

<file path=xl/sharedStrings.xml><?xml version="1.0" encoding="utf-8"?>
<sst xmlns="http://schemas.openxmlformats.org/spreadsheetml/2006/main" count="173" uniqueCount="65">
  <si>
    <t>statusCode</t>
  </si>
  <si>
    <t>vak</t>
  </si>
  <si>
    <t>niveau</t>
  </si>
  <si>
    <t>vandaag</t>
  </si>
  <si>
    <t>huidigSchooljaar</t>
  </si>
  <si>
    <t>startJaar</t>
  </si>
  <si>
    <t>eindJaar</t>
  </si>
  <si>
    <t>fouten?</t>
  </si>
  <si>
    <t>vid</t>
  </si>
  <si>
    <t>cid</t>
  </si>
  <si>
    <t>betekenis kleuren</t>
  </si>
  <si>
    <t>veld wordt gevuld door PHP bij genereren file</t>
  </si>
  <si>
    <t>veld wordt gevuld door Excel</t>
  </si>
  <si>
    <t>huidigStartjaar</t>
  </si>
  <si>
    <t>zelf invoeren bij opbouw Excel</t>
  </si>
  <si>
    <t>positiePTA</t>
  </si>
  <si>
    <t>groep</t>
  </si>
  <si>
    <t>wit</t>
  </si>
  <si>
    <t>niet schrijfbaar</t>
  </si>
  <si>
    <t>rij of kolom verbergen</t>
  </si>
  <si>
    <t>1e veld</t>
  </si>
  <si>
    <t>cjid</t>
  </si>
  <si>
    <t>id</t>
  </si>
  <si>
    <t>periode</t>
  </si>
  <si>
    <t>leerstofomschrijving</t>
  </si>
  <si>
    <t>weging VD</t>
  </si>
  <si>
    <t>afname</t>
  </si>
  <si>
    <t>afwijkende hulpmiddelen / bijzonderheden</t>
  </si>
  <si>
    <t>SE?</t>
  </si>
  <si>
    <t>weging SE</t>
  </si>
  <si>
    <t>herkans-baar?</t>
  </si>
  <si>
    <t>verplichte SE-domeinen</t>
  </si>
  <si>
    <t>somCode</t>
  </si>
  <si>
    <t>kies…</t>
  </si>
  <si>
    <t>tt</t>
  </si>
  <si>
    <t>mt</t>
  </si>
  <si>
    <t>lt</t>
  </si>
  <si>
    <t>hd</t>
  </si>
  <si>
    <t>po</t>
  </si>
  <si>
    <t>ja/nee</t>
  </si>
  <si>
    <t>ja</t>
  </si>
  <si>
    <t>nee</t>
  </si>
  <si>
    <t>soort toets</t>
  </si>
  <si>
    <t>invullen</t>
  </si>
  <si>
    <t>invullen status SE</t>
  </si>
  <si>
    <t>geblokkeerd voor schrijven</t>
  </si>
  <si>
    <t>header</t>
  </si>
  <si>
    <t>duur (min)</t>
  </si>
  <si>
    <t>dropdown verplicht invullen / gegeven ontbreekt (logisch)</t>
  </si>
  <si>
    <t>hoeft niet gevuld (want geen SE)</t>
  </si>
  <si>
    <t>mavo?</t>
  </si>
  <si>
    <r>
      <rPr>
        <b/>
        <sz val="12"/>
        <color theme="0"/>
        <rFont val="Segoe UI"/>
        <family val="2"/>
      </rPr>
      <t xml:space="preserve">INSTRUCTIE </t>
    </r>
    <r>
      <rPr>
        <sz val="12"/>
        <color theme="0"/>
        <rFont val="Segoe UI"/>
        <family val="2"/>
      </rPr>
      <t>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</si>
  <si>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</si>
  <si>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</si>
  <si>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b/>
        <sz val="12"/>
        <color theme="1"/>
        <rFont val="Segoe UI"/>
        <family val="2"/>
      </rPr>
      <t>A 2019</t>
    </r>
    <r>
      <rPr>
        <sz val="12"/>
        <color theme="1"/>
        <rFont val="Segoe UI"/>
        <family val="2"/>
      </rPr>
      <t xml:space="preserve"> of </t>
    </r>
    <r>
      <rPr>
        <b/>
        <sz val="12"/>
        <color theme="1"/>
        <rFont val="Segoe UI"/>
        <family val="2"/>
      </rPr>
      <t>H 2021</t>
    </r>
    <r>
      <rPr>
        <sz val="12"/>
        <color theme="1"/>
        <rFont val="Segoe UI"/>
        <family val="2"/>
      </rPr>
      <t xml:space="preserve">. Dat jaartal slaat op het kalenderjaar waarin een groep start met het schoolexamen (gerekend vanaf mavo-3, havo-4 en VWO-4). Voor </t>
    </r>
    <r>
      <rPr>
        <b/>
        <sz val="12"/>
        <color theme="1"/>
        <rFont val="Segoe UI"/>
        <family val="2"/>
      </rPr>
      <t>A 2019</t>
    </r>
    <r>
      <rPr>
        <sz val="12"/>
        <color theme="1"/>
        <rFont val="Segoe UI"/>
        <family val="2"/>
      </rPr>
      <t xml:space="preserve"> gaat het dus om de atheneum-groep die in het schooljaar </t>
    </r>
    <r>
      <rPr>
        <i/>
        <sz val="12"/>
        <color theme="1"/>
        <rFont val="Segoe UI"/>
        <family val="2"/>
      </rPr>
      <t>2019-2020</t>
    </r>
    <r>
      <rPr>
        <sz val="12"/>
        <color theme="1"/>
        <rFont val="Segoe UI"/>
        <family val="2"/>
      </rPr>
      <t xml:space="preserve"> in klas 4 zat, in </t>
    </r>
    <r>
      <rPr>
        <i/>
        <sz val="12"/>
        <color theme="1"/>
        <rFont val="Segoe UI"/>
        <family val="2"/>
      </rPr>
      <t>2020-2021</t>
    </r>
    <r>
      <rPr>
        <sz val="12"/>
        <color theme="1"/>
        <rFont val="Segoe UI"/>
        <family val="2"/>
      </rPr>
      <t xml:space="preserve"> in klas 5 en in </t>
    </r>
    <r>
      <rPr>
        <i/>
        <sz val="12"/>
        <color theme="1"/>
        <rFont val="Segoe UI"/>
        <family val="2"/>
      </rPr>
      <t>2021-2022</t>
    </r>
    <r>
      <rPr>
        <sz val="12"/>
        <color theme="1"/>
        <rFont val="Segoe UI"/>
        <family val="2"/>
      </rPr>
      <t xml:space="preserve"> in klas 6. Het volledige </t>
    </r>
    <r>
      <rPr>
        <b/>
        <sz val="12"/>
        <color theme="1"/>
        <rFont val="Segoe UI"/>
        <family val="2"/>
      </rPr>
      <t>cohort</t>
    </r>
    <r>
      <rPr>
        <sz val="12"/>
        <color theme="1"/>
        <rFont val="Segoe UI"/>
        <family val="2"/>
      </rPr>
      <t xml:space="preserve"> is dan de periode 2019-2022. Het betreft hier dus de </t>
    </r>
    <r>
      <rPr>
        <i/>
        <sz val="12"/>
        <color theme="1"/>
        <rFont val="Segoe UI"/>
        <family val="2"/>
      </rPr>
      <t>huidige vwo-5</t>
    </r>
    <r>
      <rPr>
        <sz val="12"/>
        <color theme="1"/>
        <rFont val="Segoe UI"/>
        <family val="2"/>
      </rPr>
      <t>. Als je klikt op een tabblad wordt dit vermeld.</t>
    </r>
  </si>
  <si>
    <t>SCHRIJFRECHT en leesrecht: CONTROLE</t>
  </si>
  <si>
    <r>
      <rPr>
        <b/>
        <sz val="12"/>
        <color theme="0"/>
        <rFont val="Segoe UI"/>
        <family val="2"/>
      </rPr>
      <t xml:space="preserve">HEEL BELANGRIJK: </t>
    </r>
    <r>
      <rPr>
        <sz val="12"/>
        <color theme="0"/>
        <rFont val="Segoe UI"/>
        <family val="2"/>
      </rPr>
      <t>do's &amp; don'ts</t>
    </r>
  </si>
  <si>
    <r>
      <t xml:space="preserve">Lees dit gedeelte echt even goed door. Vorig jaar hebben we veel nawerk gehad door </t>
    </r>
    <r>
      <rPr>
        <i/>
        <sz val="12"/>
        <color theme="1"/>
        <rFont val="Segoe UI"/>
        <family val="2"/>
      </rPr>
      <t>afwijkende invoer</t>
    </r>
    <r>
      <rPr>
        <sz val="12"/>
        <color theme="1"/>
        <rFont val="Segoe UI"/>
        <family val="2"/>
      </rPr>
      <t xml:space="preserve"> in het Excelbestand, niet volledig ingevulde gegevens en niet kloppende gegevens. Allereerst: Open dit bestand niet in een verouderde Excel-versie. Open hem op je schoollaptop of een werkstation op school </t>
    </r>
    <r>
      <rPr>
        <b/>
        <sz val="12"/>
        <color theme="1"/>
        <rFont val="Segoe UI"/>
        <family val="2"/>
      </rPr>
      <t>vanuit Teams</t>
    </r>
    <r>
      <rPr>
        <sz val="12"/>
        <color theme="1"/>
        <rFont val="Segoe UI"/>
        <family val="2"/>
      </rPr>
      <t xml:space="preserve">. Download het bestand dus </t>
    </r>
    <r>
      <rPr>
        <b/>
        <sz val="12"/>
        <color theme="1"/>
        <rFont val="Segoe UI"/>
        <family val="2"/>
      </rPr>
      <t>niet</t>
    </r>
    <r>
      <rPr>
        <sz val="12"/>
        <color theme="1"/>
        <rFont val="Segoe UI"/>
        <family val="2"/>
      </rPr>
      <t>. Dit leidt tot ongewenste dubbelingen en inconsistentie. Let daarnaast bij de over op de volgende punten:</t>
    </r>
  </si>
  <si>
    <t>overzicht aandachtspunten bij het werken met dit document</t>
  </si>
  <si>
    <r>
      <t xml:space="preserve">Voor de </t>
    </r>
    <r>
      <rPr>
        <i/>
        <sz val="12"/>
        <color theme="1"/>
        <rFont val="Segoe UI"/>
        <family val="2"/>
      </rPr>
      <t>huidige vwo-5</t>
    </r>
    <r>
      <rPr>
        <sz val="12"/>
        <color theme="1"/>
        <rFont val="Segoe UI"/>
        <family val="2"/>
      </rPr>
      <t xml:space="preserve"> zijn de leerjaren 4 en 5 van het PTA al voorbij en uitgevoerd. Daarom zijn de bijbehorende velden geblokkeerd. Wij hebben alle informatie van het huidige schooljaar overgenomen in dit nieuwe bestand. </t>
    </r>
    <r>
      <rPr>
        <b/>
        <sz val="12"/>
        <color theme="4"/>
        <rFont val="Segoe UI"/>
        <family val="2"/>
      </rPr>
      <t>Wil je controleren of de gegevens van het huidige schooljaar juist zijn?</t>
    </r>
    <r>
      <rPr>
        <b/>
        <sz val="12"/>
        <color theme="1"/>
        <rFont val="Segoe UI"/>
        <family val="2"/>
      </rPr>
      <t xml:space="preserve"> </t>
    </r>
    <r>
      <rPr>
        <sz val="12"/>
        <color theme="1"/>
        <rFont val="Segoe UI"/>
        <family val="2"/>
      </rPr>
      <t xml:space="preserve">Klopt er iets niet? Stuur dan een mailtje naar VNR. Velden voor het komende schooljaar zijn wel beschrijfbaar. Hier vul je het PTA verder in. Net als vorig jaar verwachten we het </t>
    </r>
    <r>
      <rPr>
        <i/>
        <sz val="12"/>
        <color theme="1"/>
        <rFont val="Segoe UI"/>
        <family val="2"/>
      </rPr>
      <t>volledige onderwijsprogramma</t>
    </r>
    <r>
      <rPr>
        <sz val="12"/>
        <color theme="1"/>
        <rFont val="Segoe UI"/>
        <family val="2"/>
      </rPr>
      <t xml:space="preserve"> voor een leerlaag, dus ook de proefwerken en andere opdrachten die niet voor het schoolexamen gelden. Als service hebben we het cohortjaar dat je voor dit schooljaar had ingevuld gekopieerd naar het PTA voor de nieuwe groep.</t>
    </r>
  </si>
  <si>
    <t>De groene velden zijn beschrijfbaar. De donkergroene velden hoef je alleen in te vullen als er sprake is van een PTA-onderdeel.</t>
  </si>
  <si>
    <r>
      <t xml:space="preserve">Wil je iets verplaatsen? Ga alsjeblieft </t>
    </r>
    <r>
      <rPr>
        <b/>
        <sz val="12"/>
        <color rgb="FFC00000"/>
        <rFont val="Segoe UI"/>
        <family val="2"/>
      </rPr>
      <t>niet knippen</t>
    </r>
    <r>
      <rPr>
        <sz val="12"/>
        <color theme="1"/>
        <rFont val="Segoe UI"/>
        <family val="2"/>
      </rPr>
      <t xml:space="preserve"> (geen Ctrl-x). Daarmee verwijder je namelijk ook voor jou onzichtbare onderdelen. In plaats daarvan: het meest veilig is even overschrijven, maar als je toch wilt kopiëren: kies dan in het nieuwe veld voor het </t>
    </r>
    <r>
      <rPr>
        <i/>
        <sz val="12"/>
        <color theme="1"/>
        <rFont val="Segoe UI"/>
        <family val="2"/>
      </rPr>
      <t>plakken van waarden</t>
    </r>
    <r>
      <rPr>
        <sz val="12"/>
        <color theme="1"/>
        <rFont val="Segoe UI"/>
        <family val="2"/>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</si>
  <si>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</si>
  <si>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i/>
        <sz val="12"/>
        <color theme="1"/>
        <rFont val="Segoe UI"/>
        <family val="2"/>
      </rPr>
      <t>weging VD</t>
    </r>
    <r>
      <rPr>
        <sz val="12"/>
        <color theme="1"/>
        <rFont val="Segoe UI"/>
        <family val="2"/>
      </rPr>
      <t xml:space="preserve">, </t>
    </r>
    <r>
      <rPr>
        <i/>
        <sz val="12"/>
        <color theme="1"/>
        <rFont val="Segoe UI"/>
        <family val="2"/>
      </rPr>
      <t>weging SE</t>
    </r>
    <r>
      <rPr>
        <sz val="12"/>
        <color theme="1"/>
        <rFont val="Segoe UI"/>
        <family val="2"/>
      </rPr>
      <t xml:space="preserve"> en </t>
    </r>
    <r>
      <rPr>
        <i/>
        <sz val="12"/>
        <color theme="1"/>
        <rFont val="Segoe UI"/>
        <family val="2"/>
      </rPr>
      <t>duur</t>
    </r>
    <r>
      <rPr>
        <sz val="12"/>
        <color theme="1"/>
        <rFont val="Segoe UI"/>
        <family val="2"/>
      </rPr>
      <t xml:space="preserve"> zijn </t>
    </r>
    <r>
      <rPr>
        <b/>
        <sz val="12"/>
        <color theme="1"/>
        <rFont val="Segoe UI"/>
        <family val="2"/>
      </rPr>
      <t>numeriek</t>
    </r>
    <r>
      <rPr>
        <sz val="12"/>
        <color theme="1"/>
        <rFont val="Segoe UI"/>
        <family val="2"/>
      </rPr>
      <t xml:space="preserve">. Vul hier alleen getallen in (en dus niet dingen als </t>
    </r>
    <r>
      <rPr>
        <i/>
        <sz val="12"/>
        <color theme="1"/>
        <rFont val="Segoe UI"/>
        <family val="2"/>
      </rPr>
      <t xml:space="preserve">100 </t>
    </r>
    <r>
      <rPr>
        <i/>
        <sz val="12"/>
        <color rgb="FFC00000"/>
        <rFont val="Segoe UI"/>
        <family val="2"/>
      </rPr>
      <t>min</t>
    </r>
    <r>
      <rPr>
        <sz val="12"/>
        <color theme="1"/>
        <rFont val="Segoe UI"/>
        <family val="2"/>
      </rPr>
      <t xml:space="preserve">, </t>
    </r>
    <r>
      <rPr>
        <i/>
        <sz val="12"/>
        <color theme="1"/>
        <rFont val="Segoe UI"/>
        <family val="2"/>
      </rPr>
      <t>15</t>
    </r>
    <r>
      <rPr>
        <i/>
        <sz val="12"/>
        <color rgb="FFC00000"/>
        <rFont val="Segoe UI"/>
        <family val="2"/>
      </rPr>
      <t>?</t>
    </r>
    <r>
      <rPr>
        <sz val="12"/>
        <color theme="1"/>
        <rFont val="Segoe UI"/>
        <family val="2"/>
      </rPr>
      <t>, etc.)</t>
    </r>
  </si>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</sst>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2"/>
      <color theme="1"/>
      <name val="Segoe UI"/>
      <family val="2"/>
    </font>
    <font>
      <b/>
      <sz val="12"/>
      <color theme="1"/>
      <name val="Segoe UI"/>
      <family val="2"/>
    </font>
    <font>
      <sz val="11"/>
      <color theme="0" tint="-0.14999847407452621"/>
      <name val="Calibri"/>
      <family val="2"/>
      <scheme val="minor"/>
    </font>
    <font>
      <sz val="10"/>
      <color theme="1"/>
      <name val="Segoe UI"/>
      <family val="2"/>
    </font>
    <font>
      <sz val="26"/>
      <color theme="1"/>
      <name val="Segoe UI"/>
      <family val="2"/>
    </font>
    <font>
      <b/>
      <sz val="20"/>
      <color theme="1"/>
      <name val="Segoe UI"/>
      <family val="2"/>
    </font>
    <font>
      <sz val="12"/>
      <color theme="0" tint="-4.9989318521683403E-2"/>
      <name val="Segoe UI"/>
      <family val="2"/>
    </font>
    <font>
      <sz val="11"/>
      <color theme="0"/>
      <name val="Calibri"/>
      <family val="2"/>
      <scheme val="minor"/>
    </font>
    <font>
      <sz val="8"/>
      <name val="Calibri"/>
      <family val="2"/>
      <scheme val="minor"/>
    </font>
    <font>
      <sz val="12"/>
      <color theme="0" tint="-0.14999847407452621"/>
      <name val="Segoe UI"/>
      <family val="2"/>
    </font>
    <font>
      <sz val="12"/>
      <name val="Segoe UI"/>
      <family val="2"/>
    </font>
    <font>
      <sz val="12"/>
      <color theme="0"/>
      <name val="Segoe UI"/>
      <family val="2"/>
    </font>
    <font>
      <b/>
      <sz val="12"/>
      <color theme="0"/>
      <name val="Segoe UI"/>
      <family val="2"/>
    </font>
    <font>
      <i/>
      <sz val="12"/>
      <color theme="1"/>
      <name val="Segoe UI"/>
      <family val="2"/>
    </font>
    <font>
      <b/>
      <sz val="12"/>
      <color theme="4"/>
      <name val="Segoe UI"/>
      <family val="2"/>
    </font>
    <font>
      <b/>
      <sz val="12"/>
      <color rgb="FFC00000"/>
      <name val="Segoe UI"/>
      <family val="2"/>
    </font>
    <font>
      <i/>
      <sz val="12"/>
      <color rgb="FFC00000"/>
      <name val="Segoe UI"/>
      <family val="2"/>
    </font>
    <font>
      <b/>
      <sz val="16"/>
      <color theme="3"/>
      <name val="Segoe UI"/>
      <family val="2"/>
    </font>
  </fonts>
  <fills count="13">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0"/>
        <bgColor indexed="64"/>
      </patternFill>
    </fill>
    <fill>
      <patternFill patternType="solid">
        <fgColor theme="6"/>
        <bgColor indexed="64"/>
      </patternFill>
    </fill>
    <fill>
      <patternFill patternType="solid">
        <fgColor rgb="FF7030A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499984740745262"/>
        <bgColor indexed="64"/>
      </patternFill>
    </fill>
    <fill>
      <patternFill patternType="solid">
        <fgColor theme="5"/>
        <bgColor indexed="64"/>
      </patternFill>
    </fill>
    <fill>
      <patternFill patternType="solid">
        <fgColor theme="0" tint="-0.14999847407452621"/>
        <bgColor indexed="64"/>
      </patternFill>
    </fill>
    <fill>
      <patternFill patternType="solid">
        <fgColor theme="3"/>
        <bgColor indexed="64"/>
      </patternFill>
    </fill>
  </fills>
  <borders count="6">
    <border>
      <left/>
      <right/>
      <top/>
      <bottom/>
      <diagonal/>
    </border>
    <border>
      <left/>
      <right/>
      <top/>
      <bottom style="hair">
        <color theme="9" tint="0.39997558519241921"/>
      </bottom>
      <diagonal/>
    </border>
    <border>
      <left/>
      <right style="hair">
        <color theme="0" tint="-4.9989318521683403E-2"/>
      </right>
      <top/>
      <bottom style="hair">
        <color theme="9" tint="0.39997558519241921"/>
      </bottom>
      <diagonal/>
    </border>
    <border>
      <left style="hair">
        <color theme="0" tint="-4.9989318521683403E-2"/>
      </left>
      <right style="hair">
        <color theme="0" tint="-4.9989318521683403E-2"/>
      </right>
      <top style="hair">
        <color theme="0" tint="-4.9989318521683403E-2"/>
      </top>
      <bottom style="hair">
        <color theme="9" tint="0.39997558519241921"/>
      </bottom>
      <diagonal/>
    </border>
    <border>
      <left style="medium">
        <color rgb="FFC00000"/>
      </left>
      <right style="medium">
        <color rgb="FFC00000"/>
      </right>
      <top style="medium">
        <color rgb="FFC00000"/>
      </top>
      <bottom style="medium">
        <color rgb="FFC00000"/>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s>
  <cellStyleXfs count="1">
    <xf numFmtId="0" fontId="0" fillId="0" borderId="0"/>
  </cellStyleXfs>
  <cellXfs count="44">
    <xf numFmtId="0" fontId="0" fillId="0" borderId="0" xfId="0"/>
    <xf numFmtId="0" fontId="1" fillId="0" borderId="0" xfId="0" applyFont="1"/>
    <xf numFmtId="0" fontId="2" fillId="2" borderId="0" xfId="0" applyFont="1" applyFill="1" applyAlignment="1">
      <alignment horizontal="center"/>
    </xf>
    <xf numFmtId="0" fontId="0" fillId="2" borderId="0" xfId="0" applyFill="1"/>
    <xf numFmtId="0" fontId="2" fillId="3" borderId="0" xfId="0" applyFont="1" applyFill="1" applyAlignment="1">
      <alignment horizontal="center"/>
    </xf>
    <xf numFmtId="0" fontId="0" fillId="3" borderId="0" xfId="0" applyFill="1"/>
    <xf numFmtId="22" fontId="2" fillId="3" borderId="0" xfId="0" applyNumberFormat="1" applyFont="1" applyFill="1" applyAlignment="1">
      <alignment horizontal="center"/>
    </xf>
    <xf numFmtId="0" fontId="2" fillId="4" borderId="0" xfId="0" applyFont="1" applyFill="1" applyAlignment="1">
      <alignment horizontal="center"/>
    </xf>
    <xf numFmtId="0" fontId="2" fillId="4" borderId="0" xfId="0" applyFont="1" applyFill="1"/>
    <xf numFmtId="0" fontId="2" fillId="4" borderId="0" xfId="0" applyFont="1" applyFill="1" applyAlignment="1">
      <alignment horizontal="right"/>
    </xf>
    <xf numFmtId="0" fontId="0" fillId="5" borderId="0" xfId="0" applyFill="1"/>
    <xf numFmtId="0" fontId="3" fillId="6" borderId="0" xfId="0" applyFont="1" applyFill="1" applyAlignment="1">
      <alignment horizontal="right"/>
    </xf>
    <xf numFmtId="0" fontId="2" fillId="6" borderId="0" xfId="0" applyFont="1" applyFill="1" applyAlignment="1">
      <alignment horizontal="center"/>
    </xf>
    <xf numFmtId="0" fontId="0" fillId="6" borderId="0" xfId="0" applyFill="1"/>
    <xf numFmtId="0" fontId="4" fillId="0" borderId="0" xfId="0" applyFont="1"/>
    <xf numFmtId="0" fontId="2" fillId="6" borderId="0" xfId="0" applyFont="1" applyFill="1" applyAlignment="1">
      <alignment horizontal="right"/>
    </xf>
    <xf numFmtId="0" fontId="0" fillId="7" borderId="0" xfId="0" applyFill="1"/>
    <xf numFmtId="0" fontId="7" fillId="4" borderId="0" xfId="0" applyFont="1" applyFill="1" applyAlignment="1">
      <alignment horizontal="left"/>
    </xf>
    <xf numFmtId="0" fontId="0" fillId="8" borderId="0" xfId="0" applyFill="1"/>
    <xf numFmtId="0" fontId="8" fillId="9" borderId="0" xfId="0" applyFont="1" applyFill="1" applyAlignment="1">
      <alignment horizontal="center" vertical="center" wrapText="1"/>
    </xf>
    <xf numFmtId="0" fontId="8" fillId="9" borderId="0" xfId="0" applyFont="1" applyFill="1" applyAlignment="1">
      <alignment vertical="center" wrapText="1"/>
    </xf>
    <xf numFmtId="0" fontId="2" fillId="4" borderId="0" xfId="0" applyFont="1" applyFill="1" applyAlignment="1">
      <alignment horizontal="left"/>
    </xf>
    <xf numFmtId="0" fontId="0" fillId="10" borderId="0" xfId="0" applyFill="1" applyBorder="1"/>
    <xf numFmtId="0" fontId="0" fillId="0" borderId="4" xfId="0" applyBorder="1"/>
    <xf numFmtId="0" fontId="9" fillId="9" borderId="0" xfId="0" applyFont="1" applyFill="1"/>
    <xf numFmtId="0" fontId="2" fillId="0" borderId="0" xfId="0" applyFont="1" applyFill="1" applyAlignment="1">
      <alignment horizontal="center"/>
    </xf>
    <xf numFmtId="0" fontId="0" fillId="11" borderId="0" xfId="0" applyFill="1" applyBorder="1"/>
    <xf numFmtId="0" fontId="2" fillId="7" borderId="2" xfId="0" applyFont="1" applyFill="1" applyBorder="1" applyAlignment="1" applyProtection="1">
      <alignment horizontal="center" vertical="center"/>
      <protection locked="0"/>
    </xf>
    <xf numFmtId="0" fontId="5" fillId="7" borderId="2" xfId="0" applyFont="1" applyFill="1" applyBorder="1" applyAlignment="1" applyProtection="1">
      <alignment vertical="center" wrapText="1"/>
      <protection locked="0"/>
    </xf>
    <xf numFmtId="0" fontId="2" fillId="7" borderId="1" xfId="0" applyFont="1" applyFill="1" applyBorder="1" applyAlignment="1" applyProtection="1">
      <alignment horizontal="center" vertical="center"/>
      <protection locked="0"/>
    </xf>
    <xf numFmtId="0" fontId="5" fillId="7" borderId="3" xfId="0" applyFont="1" applyFill="1" applyBorder="1" applyAlignment="1" applyProtection="1">
      <alignment vertical="center" wrapText="1"/>
      <protection locked="0"/>
    </xf>
    <xf numFmtId="0" fontId="2" fillId="8" borderId="2" xfId="0" applyFont="1" applyFill="1" applyBorder="1" applyAlignment="1" applyProtection="1">
      <alignment horizontal="center" vertical="center"/>
      <protection locked="0"/>
    </xf>
    <xf numFmtId="0" fontId="5" fillId="8" borderId="1" xfId="0" applyFont="1" applyFill="1" applyBorder="1" applyAlignment="1" applyProtection="1">
      <alignment vertical="center" wrapText="1"/>
      <protection locked="0"/>
    </xf>
    <xf numFmtId="0" fontId="11" fillId="4" borderId="0" xfId="0" applyFont="1" applyFill="1" applyAlignment="1">
      <alignment horizontal="center"/>
    </xf>
    <xf numFmtId="0" fontId="8" fillId="9" borderId="0" xfId="0" applyFont="1" applyFill="1" applyAlignment="1">
      <alignment horizontal="left" vertical="center"/>
    </xf>
    <xf numFmtId="0" fontId="5" fillId="8" borderId="0" xfId="0" applyFont="1" applyFill="1" applyAlignment="1" applyProtection="1">
      <alignment horizontal="left" vertical="top" wrapText="1"/>
      <protection locked="0"/>
    </xf>
    <xf numFmtId="0" fontId="6" fillId="4" borderId="0" xfId="0" applyFont="1" applyFill="1" applyAlignment="1">
      <alignment horizontal="left" vertical="center"/>
    </xf>
    <xf numFmtId="0" fontId="12" fillId="4" borderId="0" xfId="0" applyFont="1" applyFill="1"/>
    <xf numFmtId="0" fontId="2" fillId="4" borderId="0" xfId="0" applyFont="1" applyFill="1" applyAlignment="1">
      <alignment wrapText="1"/>
    </xf>
    <xf numFmtId="0" fontId="19" fillId="4" borderId="0" xfId="0" applyFont="1" applyFill="1" applyAlignment="1">
      <alignment vertical="center"/>
    </xf>
    <xf numFmtId="0" fontId="14" fillId="12" borderId="5" xfId="0" applyFont="1" applyFill="1" applyBorder="1" applyAlignment="1">
      <alignment horizontal="center"/>
    </xf>
    <xf numFmtId="0" fontId="2" fillId="4" borderId="5" xfId="0" applyFont="1" applyFill="1" applyBorder="1" applyAlignment="1">
      <alignment wrapText="1"/>
    </xf>
    <xf numFmtId="0" fontId="13" fillId="12" borderId="5" xfId="0" applyFont="1" applyFill="1" applyBorder="1" applyAlignment="1">
      <alignment horizontal="center"/>
    </xf>
    <xf numFmtId="0" fontId="2" fillId="4" borderId="5" xfId="0" applyFont="1" applyFill="1" applyBorder="1" applyAlignment="1">
      <alignment vertical="top" wrapText="1"/>
    </xf>
  </cellXfs>
  <cellStyles count="1">
    <cellStyle name="Standaard" xfId="0" builtinId="0"/>
  </cellStyles>
  <dxfs count="51">
    <dxf>
      <fill>
        <patternFill>
          <bgColor theme="5"/>
        </patternFill>
      </fill>
    </dxf>
    <dxf>
      <font>
        <color theme="0" tint="-0.14996795556505021"/>
      </font>
      <fill>
        <patternFill>
          <bgColor theme="0" tint="-0.14996795556505021"/>
        </patternFill>
      </fill>
    </dxf>
    <dxf>
      <fill>
        <patternFill>
          <bgColor rgb="FFC00000"/>
        </patternFill>
      </fill>
    </dxf>
    <dxf>
      <fill>
        <patternFill>
          <bgColor theme="5"/>
        </patternFill>
      </fill>
    </dxf>
    <dxf>
      <font>
        <color theme="0" tint="-0.14996795556505021"/>
      </font>
      <fill>
        <patternFill>
          <bgColor theme="0" tint="-0.14996795556505021"/>
        </patternFill>
      </fill>
    </dxf>
    <dxf>
      <fill>
        <patternFill>
          <bgColor rgb="FFC00000"/>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ont>
        <color theme="0" tint="-0.14996795556505021"/>
      </font>
      <fill>
        <patternFill>
          <bgColor theme="0" tint="-0.14996795556505021"/>
        </patternFill>
      </fill>
    </dxf>
    <dxf>
      <fill>
        <patternFill>
          <bgColor rgb="FFC00000"/>
        </patternFill>
      </fill>
    </dxf>
    <dxf>
      <fill>
        <patternFill>
          <bgColor theme="5"/>
        </patternFill>
      </fill>
    </dxf>
    <dxf>
      <font>
        <color theme="0" tint="-0.14996795556505021"/>
      </font>
      <fill>
        <patternFill>
          <bgColor theme="0" tint="-0.14996795556505021"/>
        </patternFill>
      </fill>
    </dxf>
    <dxf>
      <fill>
        <patternFill>
          <bgColor rgb="FFC00000"/>
        </patternFill>
      </fill>
    </dxf>
    <dxf>
      <fill>
        <patternFill>
          <bgColor rgb="FFC00000"/>
        </patternFill>
      </fill>
    </dxf>
    <dxf>
      <font>
        <color theme="0" tint="-0.14996795556505021"/>
      </font>
      <fill>
        <patternFill>
          <bgColor theme="0" tint="-0.14996795556505021"/>
        </patternFill>
      </fill>
    </dxf>
    <dxf>
      <fill>
        <patternFill>
          <bgColor theme="5"/>
        </patternFill>
      </fill>
    </dxf>
    <dxf>
      <fill>
        <patternFill>
          <bgColor rgb="FFC00000"/>
        </patternFill>
      </fill>
    </dxf>
    <dxf>
      <font>
        <color theme="0" tint="-0.14996795556505021"/>
      </font>
      <fill>
        <patternFill>
          <bgColor theme="0" tint="-0.149967955565050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ont>
        <color theme="0" tint="-0.14996795556505021"/>
      </font>
      <fill>
        <patternFill>
          <bgColor theme="0" tint="-0.14996795556505021"/>
        </patternFill>
      </fill>
    </dxf>
    <dxf>
      <fill>
        <patternFill>
          <bgColor rgb="FFC00000"/>
        </patternFill>
      </fill>
    </dxf>
    <dxf>
      <fill>
        <patternFill>
          <bgColor theme="5"/>
        </patternFill>
      </fill>
    </dxf>
    <dxf>
      <font>
        <color theme="0" tint="-0.14996795556505021"/>
      </font>
      <fill>
        <patternFill>
          <bgColor theme="0" tint="-0.14996795556505021"/>
        </patternFill>
      </fill>
    </dxf>
    <dxf>
      <fill>
        <patternFill>
          <bgColor rgb="FFC00000"/>
        </patternFill>
      </fill>
    </dxf>
    <dxf>
      <fill>
        <patternFill>
          <bgColor rgb="FFC00000"/>
        </patternFill>
      </fill>
    </dxf>
    <dxf>
      <font>
        <color theme="0" tint="-0.14996795556505021"/>
      </font>
      <fill>
        <patternFill>
          <bgColor theme="0" tint="-0.149967955565050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6D28-398B-4698-A0A3-B23DA82B4117}">
  <dimension ref="A1:I12"/>
  <sheetViews>
    <sheetView zoomScale="10" zoomScaleNormal="10" workbookViewId="0">
      <selection activeCell="D12" sqref="D12"/>
    </sheetView>
  </sheetViews>
  <sheetFormatPr defaultRowHeight="15" x14ac:dyDescent="0.25"/>
  <sheetData>
    <row r="1" spans="1:9" x14ac:dyDescent="0.25">
      <c r="A1" s="1" t="s">
        <v>10</v>
      </c>
      <c r="G1" t="s">
        <v>23</v>
      </c>
      <c r="H1" t="s">
        <v>26</v>
      </c>
      <c r="I1" t="s">
        <v>39</v>
      </c>
    </row>
    <row r="2" spans="1:9" x14ac:dyDescent="0.25">
      <c r="A2" s="3"/>
      <c r="B2" t="s">
        <v>11</v>
      </c>
      <c r="G2" t="s">
        <v>33</v>
      </c>
      <c r="H2" t="s">
        <v>33</v>
      </c>
      <c r="I2" t="s">
        <v>33</v>
      </c>
    </row>
    <row r="3" spans="1:9" x14ac:dyDescent="0.25">
      <c r="A3" s="5"/>
      <c r="B3" t="s">
        <v>12</v>
      </c>
      <c r="G3">
        <v>1</v>
      </c>
      <c r="H3" t="s">
        <v>34</v>
      </c>
      <c r="I3" t="s">
        <v>40</v>
      </c>
    </row>
    <row r="4" spans="1:9" x14ac:dyDescent="0.25">
      <c r="A4" s="10"/>
      <c r="B4" t="s">
        <v>14</v>
      </c>
      <c r="G4">
        <v>2</v>
      </c>
      <c r="H4" t="s">
        <v>35</v>
      </c>
      <c r="I4" t="s">
        <v>41</v>
      </c>
    </row>
    <row r="5" spans="1:9" x14ac:dyDescent="0.25">
      <c r="A5" s="14" t="s">
        <v>17</v>
      </c>
      <c r="B5" t="s">
        <v>18</v>
      </c>
      <c r="G5">
        <v>3</v>
      </c>
      <c r="H5" t="s">
        <v>36</v>
      </c>
    </row>
    <row r="6" spans="1:9" x14ac:dyDescent="0.25">
      <c r="A6" s="13" t="s">
        <v>20</v>
      </c>
      <c r="B6" t="s">
        <v>19</v>
      </c>
      <c r="G6">
        <v>4</v>
      </c>
      <c r="H6" t="s">
        <v>37</v>
      </c>
    </row>
    <row r="7" spans="1:9" x14ac:dyDescent="0.25">
      <c r="A7" s="16"/>
      <c r="B7" t="s">
        <v>43</v>
      </c>
      <c r="H7" t="s">
        <v>38</v>
      </c>
    </row>
    <row r="8" spans="1:9" x14ac:dyDescent="0.25">
      <c r="A8" s="18"/>
      <c r="B8" t="s">
        <v>44</v>
      </c>
    </row>
    <row r="9" spans="1:9" x14ac:dyDescent="0.25">
      <c r="A9" s="22"/>
      <c r="B9" t="s">
        <v>48</v>
      </c>
    </row>
    <row r="10" spans="1:9" ht="15.75" thickBot="1" x14ac:dyDescent="0.3">
      <c r="A10" s="26"/>
      <c r="B10" t="s">
        <v>49</v>
      </c>
    </row>
    <row r="11" spans="1:9" ht="15.75" thickBot="1" x14ac:dyDescent="0.3">
      <c r="A11" s="23"/>
      <c r="B11" t="s">
        <v>45</v>
      </c>
    </row>
    <row r="12" spans="1:9" x14ac:dyDescent="0.25">
      <c r="A12" s="24" t="s">
        <v>46</v>
      </c>
      <c r="B12" t="s">
        <v>46</v>
      </c>
    </row>
  </sheetData>
  <sheetProtection algorithmName="SHA-512" hashValue="WOf0LQsboE6wZUxhTrp6vWUPTX/PxW+vApAM6zdPOcGfqvqNuFNYmJEfEBPc31Vp+JEs0x9YELJOz7LGwIuUbA==" saltValue="ss5ASBCr8o3o1bhwu9U1Vw==" spinCount="100000" sheet="1" objects="1" scenarios="1" selectLockedCells="1" selectUn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zoomScale="175" zoomScaleNormal="175" workbookViewId="0">
      <selection activeCell="B2" sqref="B2"/>
    </sheetView>
  </sheetViews>
  <sheetFormatPr defaultRowHeight="17.25" x14ac:dyDescent="0.3"/>
  <cols>
    <col min="1" max="1" width="3.28515625" style="8" customWidth="1"/>
    <col min="2" max="2" width="95.140625" style="8" customWidth="1"/>
    <col min="3" max="16384" width="9.140625" style="8"/>
  </cols>
  <sheetData>
    <row r="1" spans="1:2" x14ac:dyDescent="0.3">
      <c r="B1" s="42" t="s">
        <v>51</v>
      </c>
    </row>
    <row r="2" spans="1:2" ht="74.25" customHeight="1" x14ac:dyDescent="0.3">
      <c r="B2" s="43" t="s">
        <v>52</v>
      </c>
    </row>
    <row r="3" spans="1:2" x14ac:dyDescent="0.3">
      <c r="B3" s="40" t="s">
        <v>53</v>
      </c>
    </row>
    <row r="4" spans="1:2" ht="106.5" customHeight="1" x14ac:dyDescent="0.3">
      <c r="B4" s="43" t="s">
        <v>54</v>
      </c>
    </row>
    <row r="5" spans="1:2" x14ac:dyDescent="0.3">
      <c r="B5" s="40" t="s">
        <v>55</v>
      </c>
    </row>
    <row r="6" spans="1:2" ht="161.25" customHeight="1" x14ac:dyDescent="0.3">
      <c r="B6" s="43" t="s">
        <v>59</v>
      </c>
    </row>
    <row r="7" spans="1:2" x14ac:dyDescent="0.3">
      <c r="B7" s="42" t="s">
        <v>56</v>
      </c>
    </row>
    <row r="8" spans="1:2" ht="107.25" customHeight="1" x14ac:dyDescent="0.3">
      <c r="B8" s="43" t="s">
        <v>57</v>
      </c>
    </row>
    <row r="9" spans="1:2" x14ac:dyDescent="0.3">
      <c r="B9" s="40" t="s">
        <v>58</v>
      </c>
    </row>
    <row r="10" spans="1:2" ht="34.5" x14ac:dyDescent="0.3">
      <c r="A10" s="39" t="s">
        <v>64</v>
      </c>
      <c r="B10" s="41" t="s">
        <v>60</v>
      </c>
    </row>
    <row r="11" spans="1:2" s="37" customFormat="1" ht="67.5" customHeight="1" x14ac:dyDescent="0.3">
      <c r="A11" s="39" t="s">
        <v>64</v>
      </c>
      <c r="B11" s="41" t="s">
        <v>61</v>
      </c>
    </row>
    <row r="12" spans="1:2" ht="51.75" x14ac:dyDescent="0.3">
      <c r="A12" s="39" t="s">
        <v>64</v>
      </c>
      <c r="B12" s="41" t="s">
        <v>62</v>
      </c>
    </row>
    <row r="13" spans="1:2" ht="34.5" x14ac:dyDescent="0.3">
      <c r="A13" s="39" t="s">
        <v>64</v>
      </c>
      <c r="B13" s="41" t="s">
        <v>63</v>
      </c>
    </row>
    <row r="14" spans="1:2" x14ac:dyDescent="0.3">
      <c r="B14" s="38"/>
    </row>
    <row r="15" spans="1:2" x14ac:dyDescent="0.3">
      <c r="B15" s="38"/>
    </row>
    <row r="16" spans="1:2" x14ac:dyDescent="0.3">
      <c r="B16" s="38"/>
    </row>
    <row r="17" spans="2:2" x14ac:dyDescent="0.3">
      <c r="B17" s="38"/>
    </row>
    <row r="18" spans="2:2" x14ac:dyDescent="0.3">
      <c r="B18" s="38"/>
    </row>
    <row r="19" spans="2:2" x14ac:dyDescent="0.3">
      <c r="B19" s="38"/>
    </row>
    <row r="20" spans="2:2" x14ac:dyDescent="0.3">
      <c r="B20" s="38"/>
    </row>
    <row r="21" spans="2:2" x14ac:dyDescent="0.3">
      <c r="B21" s="38"/>
    </row>
    <row r="22" spans="2:2" x14ac:dyDescent="0.3">
      <c r="B22" s="38"/>
    </row>
    <row r="23" spans="2:2" x14ac:dyDescent="0.3">
      <c r="B23" s="38"/>
    </row>
    <row r="24" spans="2:2" x14ac:dyDescent="0.3">
      <c r="B24" s="38"/>
    </row>
    <row r="25" spans="2:2" x14ac:dyDescent="0.3">
      <c r="B25" s="38"/>
    </row>
    <row r="26" spans="2:2" x14ac:dyDescent="0.3">
      <c r="B26" s="38"/>
    </row>
    <row r="27" spans="2:2" x14ac:dyDescent="0.3">
      <c r="B27" s="38"/>
    </row>
    <row r="28" spans="2:2" x14ac:dyDescent="0.3">
      <c r="B28" s="38"/>
    </row>
    <row r="29" spans="2:2" x14ac:dyDescent="0.3">
      <c r="B29" s="38"/>
    </row>
    <row r="30" spans="2:2" x14ac:dyDescent="0.3">
      <c r="B30" s="38"/>
    </row>
  </sheetData>
  <sheetProtection algorithmName="SHA-512" hashValue="mV7BNsQoFesF/gHTqLwFID77XCVLa9wfBt+/qI6NBt8ZJQTq+zXXlgMeU+Yap4FYo3SfLn1U8mRQOMZH2GCMGQ==" saltValue="vl1+j0HvtxTC7FXpJM93Ug==" spinCount="100000" sheet="1" objects="1" scenarios="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37B2-37FF-47B1-9049-9A099600C53F}">
  <dimension ref="A1:P38"/>
  <sheetViews>
    <sheetView tabSelected="1" zoomScale="85" zoomScaleNormal="85" workbookViewId="0">
      <pane ySplit="2" topLeftCell="A3" activePane="bottomLeft" state="frozen"/>
      <selection activeCell="A2" sqref="A2"/>
      <selection pane="bottomLeft" activeCell="H6" sqref="H6"/>
    </sheetView>
  </sheetViews>
  <sheetFormatPr defaultRowHeight="17.25" x14ac:dyDescent="0.3"/>
  <cols>
    <col min="1" max="1" width="18.28515625" style="9" customWidth="1"/>
    <col min="2" max="2" width="19.7109375" style="7" customWidth="1"/>
    <col min="3" max="3" width="9.140625" style="9" customWidth="1"/>
    <col min="4" max="5" width="9.140625" style="7" customWidth="1"/>
    <col min="6" max="6" width="9.140625" style="8"/>
    <col min="7" max="7" width="9.5703125" style="7" customWidth="1"/>
    <col min="8" max="8" width="64.7109375" style="8" customWidth="1"/>
    <col min="9" max="10" width="9.140625" style="7" customWidth="1"/>
    <col min="11" max="11" width="32.7109375" style="8" customWidth="1"/>
    <col min="12" max="14" width="9.140625" style="7"/>
    <col min="15" max="15" width="9.28515625" style="7" customWidth="1"/>
    <col min="16" max="16" width="32.7109375" style="8" customWidth="1"/>
    <col min="17" max="16384" width="9.140625" style="8"/>
  </cols>
  <sheetData>
    <row r="1" spans="1:16" x14ac:dyDescent="0.3">
      <c r="A1" s="11"/>
      <c r="B1" s="12"/>
      <c r="C1" s="15"/>
      <c r="D1" s="12"/>
      <c r="E1" s="12"/>
      <c r="G1" s="33"/>
    </row>
    <row r="2" spans="1:16" ht="48" customHeight="1" x14ac:dyDescent="0.3">
      <c r="A2" s="9" t="s">
        <v>0</v>
      </c>
      <c r="B2" s="2">
        <v>0</v>
      </c>
      <c r="G2" s="36" t="str">
        <f ca="1">IF(B14&gt;6,"verouderd PTA",CONCATENATE("Dit is het programma van de huidige ",B6,B14," (cohort ",B7," - ",B9,")"))</f>
        <v>verouderd PTA</v>
      </c>
      <c r="H2" s="36"/>
      <c r="I2" s="36"/>
      <c r="J2" s="36"/>
      <c r="K2" s="36"/>
      <c r="L2" s="36"/>
      <c r="M2" s="36"/>
      <c r="O2" s="25"/>
    </row>
    <row r="3" spans="1:16" x14ac:dyDescent="0.3">
      <c r="A3" s="9" t="s">
        <v>7</v>
      </c>
      <c r="B3" s="4">
        <v>0</v>
      </c>
    </row>
    <row r="4" spans="1:16" ht="30" customHeight="1" x14ac:dyDescent="0.55000000000000004">
      <c r="A4" s="9" t="s">
        <v>1</v>
      </c>
      <c r="B4" s="2"/>
      <c r="C4" s="9" t="s">
        <v>21</v>
      </c>
      <c r="D4" s="2"/>
      <c r="G4" s="17" t="str">
        <f>CONCATENATE(B4," leerlaag ",B6,B15," (schooljaar ",B7," - ",B7+1,")")</f>
        <v xml:space="preserve"> leerlaag 4 (schooljaar  - 1)</v>
      </c>
    </row>
    <row r="5" spans="1:16" ht="34.5" x14ac:dyDescent="0.3">
      <c r="A5" s="9" t="s">
        <v>8</v>
      </c>
      <c r="B5" s="2"/>
      <c r="D5" s="7" t="s">
        <v>22</v>
      </c>
      <c r="E5" s="21" t="s">
        <v>32</v>
      </c>
      <c r="G5" s="19" t="s">
        <v>23</v>
      </c>
      <c r="H5" s="20" t="s">
        <v>24</v>
      </c>
      <c r="I5" s="19" t="s">
        <v>25</v>
      </c>
      <c r="J5" s="19" t="s">
        <v>42</v>
      </c>
      <c r="K5" s="20" t="s">
        <v>27</v>
      </c>
      <c r="L5" s="19" t="s">
        <v>47</v>
      </c>
      <c r="M5" s="19" t="s">
        <v>28</v>
      </c>
      <c r="N5" s="19" t="s">
        <v>29</v>
      </c>
      <c r="O5" s="19" t="s">
        <v>30</v>
      </c>
      <c r="P5" s="20" t="s">
        <v>31</v>
      </c>
    </row>
    <row r="6" spans="1:16" ht="72" customHeight="1" x14ac:dyDescent="0.3">
      <c r="A6" s="9" t="s">
        <v>2</v>
      </c>
      <c r="B6" s="2"/>
      <c r="D6" s="2"/>
      <c r="E6" s="2"/>
      <c r="G6" s="27" t="s">
        <v>33</v>
      </c>
      <c r="H6" s="28"/>
      <c r="I6" s="27"/>
      <c r="J6" s="29" t="s">
        <v>33</v>
      </c>
      <c r="K6" s="30"/>
      <c r="L6" s="27"/>
      <c r="M6" s="27" t="s">
        <v>33</v>
      </c>
      <c r="N6" s="31"/>
      <c r="O6" s="31" t="s">
        <v>33</v>
      </c>
      <c r="P6" s="32"/>
    </row>
    <row r="7" spans="1:16" ht="72" customHeight="1" x14ac:dyDescent="0.3">
      <c r="A7" s="9" t="s">
        <v>5</v>
      </c>
      <c r="B7" s="2"/>
      <c r="D7" s="2"/>
      <c r="E7" s="2"/>
      <c r="G7" s="27" t="s">
        <v>33</v>
      </c>
      <c r="H7" s="28"/>
      <c r="I7" s="27"/>
      <c r="J7" s="29" t="s">
        <v>33</v>
      </c>
      <c r="K7" s="30"/>
      <c r="L7" s="27"/>
      <c r="M7" s="27" t="s">
        <v>33</v>
      </c>
      <c r="N7" s="31"/>
      <c r="O7" s="31" t="s">
        <v>33</v>
      </c>
      <c r="P7" s="32"/>
    </row>
    <row r="8" spans="1:16" ht="72" customHeight="1" x14ac:dyDescent="0.3">
      <c r="A8" s="9" t="s">
        <v>9</v>
      </c>
      <c r="B8" s="2"/>
      <c r="D8" s="2"/>
      <c r="E8" s="2"/>
      <c r="G8" s="27" t="s">
        <v>33</v>
      </c>
      <c r="H8" s="28"/>
      <c r="I8" s="27"/>
      <c r="J8" s="29" t="s">
        <v>33</v>
      </c>
      <c r="K8" s="30"/>
      <c r="L8" s="27"/>
      <c r="M8" s="27" t="s">
        <v>33</v>
      </c>
      <c r="N8" s="31"/>
      <c r="O8" s="31" t="s">
        <v>33</v>
      </c>
      <c r="P8" s="32"/>
    </row>
    <row r="9" spans="1:16" ht="72" customHeight="1" x14ac:dyDescent="0.3">
      <c r="A9" s="9" t="s">
        <v>6</v>
      </c>
      <c r="B9" s="4">
        <f>IF(B6="A",B7+3,IF(B6="H",B7+2,B7+1))</f>
        <v>1</v>
      </c>
      <c r="D9" s="2"/>
      <c r="E9" s="2"/>
      <c r="G9" s="27" t="s">
        <v>33</v>
      </c>
      <c r="H9" s="28"/>
      <c r="I9" s="27"/>
      <c r="J9" s="29" t="s">
        <v>33</v>
      </c>
      <c r="K9" s="30"/>
      <c r="L9" s="27"/>
      <c r="M9" s="27" t="s">
        <v>33</v>
      </c>
      <c r="N9" s="31"/>
      <c r="O9" s="31" t="s">
        <v>33</v>
      </c>
      <c r="P9" s="32"/>
    </row>
    <row r="10" spans="1:16" ht="72" customHeight="1" x14ac:dyDescent="0.3">
      <c r="A10" s="9" t="s">
        <v>3</v>
      </c>
      <c r="B10" s="6">
        <f ca="1">NOW()</f>
        <v>44341.451444791666</v>
      </c>
      <c r="D10" s="2"/>
      <c r="E10" s="2"/>
      <c r="G10" s="27" t="s">
        <v>33</v>
      </c>
      <c r="H10" s="28"/>
      <c r="I10" s="27"/>
      <c r="J10" s="29" t="s">
        <v>33</v>
      </c>
      <c r="K10" s="30"/>
      <c r="L10" s="27"/>
      <c r="M10" s="27" t="s">
        <v>33</v>
      </c>
      <c r="N10" s="31"/>
      <c r="O10" s="31" t="s">
        <v>33</v>
      </c>
      <c r="P10" s="32"/>
    </row>
    <row r="11" spans="1:16" ht="72" customHeight="1" x14ac:dyDescent="0.3">
      <c r="A11" s="9" t="s">
        <v>13</v>
      </c>
      <c r="B11" s="4">
        <f ca="1">IF(MONTH(NOW())&gt;7,YEAR(NOW()),YEAR(NOW())-1)</f>
        <v>2020</v>
      </c>
      <c r="D11" s="2"/>
      <c r="E11" s="2"/>
      <c r="G11" s="27" t="s">
        <v>33</v>
      </c>
      <c r="H11" s="28"/>
      <c r="I11" s="27"/>
      <c r="J11" s="29" t="s">
        <v>33</v>
      </c>
      <c r="K11" s="30"/>
      <c r="L11" s="27"/>
      <c r="M11" s="27" t="s">
        <v>33</v>
      </c>
      <c r="N11" s="31"/>
      <c r="O11" s="31" t="s">
        <v>33</v>
      </c>
      <c r="P11" s="32"/>
    </row>
    <row r="12" spans="1:16" x14ac:dyDescent="0.3">
      <c r="A12" s="9" t="s">
        <v>4</v>
      </c>
      <c r="B12" s="4" t="str">
        <f ca="1">CONCATENATE(B11," - ",B11+1)</f>
        <v>2020 - 2021</v>
      </c>
    </row>
    <row r="13" spans="1:16" x14ac:dyDescent="0.3">
      <c r="A13" s="9" t="s">
        <v>15</v>
      </c>
      <c r="B13" s="4">
        <f ca="1">B7-B11</f>
        <v>-2020</v>
      </c>
      <c r="C13" s="9" t="s">
        <v>21</v>
      </c>
      <c r="D13" s="2"/>
      <c r="G13" s="34" t="str">
        <f>CONCATENATE("Algemene opmerkingen bij het jaarprogramma van  ",G4)</f>
        <v>Algemene opmerkingen bij het jaarprogramma van   leerlaag 4 (schooljaar  - 1)</v>
      </c>
      <c r="H13" s="34"/>
      <c r="I13" s="34"/>
      <c r="J13" s="34"/>
      <c r="K13" s="34"/>
      <c r="L13" s="34"/>
      <c r="M13" s="34"/>
    </row>
    <row r="14" spans="1:16" ht="72" customHeight="1" x14ac:dyDescent="0.3">
      <c r="A14" s="9" t="s">
        <v>16</v>
      </c>
      <c r="B14" s="7">
        <f ca="1">B15+B11-B7</f>
        <v>2024</v>
      </c>
      <c r="G14" s="35"/>
      <c r="H14" s="35"/>
      <c r="I14" s="35"/>
      <c r="J14" s="35"/>
      <c r="K14" s="35"/>
      <c r="L14" s="35"/>
      <c r="M14" s="35"/>
    </row>
    <row r="15" spans="1:16" x14ac:dyDescent="0.3">
      <c r="A15" s="9" t="s">
        <v>50</v>
      </c>
      <c r="B15" s="7">
        <f>IF(B6="M",3,4)</f>
        <v>4</v>
      </c>
    </row>
    <row r="16" spans="1:16" ht="30.75" x14ac:dyDescent="0.55000000000000004">
      <c r="C16" s="9" t="s">
        <v>21</v>
      </c>
      <c r="D16" s="2"/>
      <c r="G16" s="17" t="str">
        <f>CONCATENATE(B4," leerlaag ",B6,B15+1," (schooljaar ",B7+1," - ",B7+2,")")</f>
        <v xml:space="preserve"> leerlaag 5 (schooljaar 1 - 2)</v>
      </c>
    </row>
    <row r="17" spans="3:16" ht="34.5" x14ac:dyDescent="0.3">
      <c r="D17" s="7" t="s">
        <v>22</v>
      </c>
      <c r="E17" s="21" t="s">
        <v>32</v>
      </c>
      <c r="G17" s="19" t="s">
        <v>23</v>
      </c>
      <c r="H17" s="20" t="s">
        <v>24</v>
      </c>
      <c r="I17" s="19" t="s">
        <v>25</v>
      </c>
      <c r="J17" s="19" t="s">
        <v>42</v>
      </c>
      <c r="K17" s="20" t="s">
        <v>27</v>
      </c>
      <c r="L17" s="19" t="s">
        <v>47</v>
      </c>
      <c r="M17" s="19" t="s">
        <v>28</v>
      </c>
      <c r="N17" s="19" t="s">
        <v>29</v>
      </c>
      <c r="O17" s="19" t="s">
        <v>30</v>
      </c>
      <c r="P17" s="20" t="s">
        <v>31</v>
      </c>
    </row>
    <row r="18" spans="3:16" ht="72" customHeight="1" x14ac:dyDescent="0.3">
      <c r="D18" s="2"/>
      <c r="E18" s="2"/>
      <c r="G18" s="27" t="s">
        <v>33</v>
      </c>
      <c r="H18" s="28"/>
      <c r="I18" s="27"/>
      <c r="J18" s="29" t="s">
        <v>33</v>
      </c>
      <c r="K18" s="30"/>
      <c r="L18" s="27"/>
      <c r="M18" s="27" t="s">
        <v>33</v>
      </c>
      <c r="N18" s="31"/>
      <c r="O18" s="31" t="s">
        <v>33</v>
      </c>
      <c r="P18" s="32"/>
    </row>
    <row r="19" spans="3:16" ht="72" customHeight="1" x14ac:dyDescent="0.3">
      <c r="D19" s="2"/>
      <c r="E19" s="2"/>
      <c r="G19" s="27" t="s">
        <v>33</v>
      </c>
      <c r="H19" s="28"/>
      <c r="I19" s="27"/>
      <c r="J19" s="29" t="s">
        <v>33</v>
      </c>
      <c r="K19" s="30"/>
      <c r="L19" s="27"/>
      <c r="M19" s="27" t="s">
        <v>33</v>
      </c>
      <c r="N19" s="31"/>
      <c r="O19" s="31" t="s">
        <v>33</v>
      </c>
      <c r="P19" s="32"/>
    </row>
    <row r="20" spans="3:16" ht="72" customHeight="1" x14ac:dyDescent="0.3">
      <c r="D20" s="2"/>
      <c r="E20" s="2"/>
      <c r="G20" s="27" t="s">
        <v>33</v>
      </c>
      <c r="H20" s="28"/>
      <c r="I20" s="27"/>
      <c r="J20" s="29" t="s">
        <v>33</v>
      </c>
      <c r="K20" s="30"/>
      <c r="L20" s="27"/>
      <c r="M20" s="27" t="s">
        <v>33</v>
      </c>
      <c r="N20" s="31"/>
      <c r="O20" s="31" t="s">
        <v>33</v>
      </c>
      <c r="P20" s="32"/>
    </row>
    <row r="21" spans="3:16" ht="72" customHeight="1" x14ac:dyDescent="0.3">
      <c r="D21" s="2"/>
      <c r="E21" s="2"/>
      <c r="G21" s="27" t="s">
        <v>33</v>
      </c>
      <c r="H21" s="28"/>
      <c r="I21" s="27"/>
      <c r="J21" s="29" t="s">
        <v>33</v>
      </c>
      <c r="K21" s="30"/>
      <c r="L21" s="27"/>
      <c r="M21" s="27" t="s">
        <v>33</v>
      </c>
      <c r="N21" s="31"/>
      <c r="O21" s="31" t="s">
        <v>33</v>
      </c>
      <c r="P21" s="32"/>
    </row>
    <row r="22" spans="3:16" ht="72" customHeight="1" x14ac:dyDescent="0.3">
      <c r="D22" s="2"/>
      <c r="E22" s="2"/>
      <c r="G22" s="27" t="s">
        <v>33</v>
      </c>
      <c r="H22" s="28"/>
      <c r="I22" s="27"/>
      <c r="J22" s="29" t="s">
        <v>33</v>
      </c>
      <c r="K22" s="30"/>
      <c r="L22" s="27"/>
      <c r="M22" s="27" t="s">
        <v>33</v>
      </c>
      <c r="N22" s="31"/>
      <c r="O22" s="31" t="s">
        <v>33</v>
      </c>
      <c r="P22" s="32"/>
    </row>
    <row r="23" spans="3:16" ht="72" customHeight="1" x14ac:dyDescent="0.3">
      <c r="D23" s="2"/>
      <c r="E23" s="2"/>
      <c r="G23" s="27" t="s">
        <v>33</v>
      </c>
      <c r="H23" s="28"/>
      <c r="I23" s="27"/>
      <c r="J23" s="29" t="s">
        <v>33</v>
      </c>
      <c r="K23" s="30"/>
      <c r="L23" s="27"/>
      <c r="M23" s="27" t="s">
        <v>33</v>
      </c>
      <c r="N23" s="31"/>
      <c r="O23" s="31" t="s">
        <v>33</v>
      </c>
      <c r="P23" s="32"/>
    </row>
    <row r="25" spans="3:16" x14ac:dyDescent="0.3">
      <c r="C25" s="9" t="s">
        <v>21</v>
      </c>
      <c r="D25" s="2"/>
      <c r="G25" s="34" t="str">
        <f>CONCATENATE("Algemene opmerkingen bij het jaarprogramma van  ",G16)</f>
        <v>Algemene opmerkingen bij het jaarprogramma van   leerlaag 5 (schooljaar 1 - 2)</v>
      </c>
      <c r="H25" s="34"/>
      <c r="I25" s="34"/>
      <c r="J25" s="34"/>
      <c r="K25" s="34"/>
      <c r="L25" s="34"/>
      <c r="M25" s="34"/>
    </row>
    <row r="26" spans="3:16" ht="72" customHeight="1" x14ac:dyDescent="0.3">
      <c r="G26" s="35"/>
      <c r="H26" s="35"/>
      <c r="I26" s="35"/>
      <c r="J26" s="35"/>
      <c r="K26" s="35"/>
      <c r="L26" s="35"/>
      <c r="M26" s="35"/>
    </row>
    <row r="28" spans="3:16" ht="30.75" x14ac:dyDescent="0.55000000000000004">
      <c r="C28" s="9" t="s">
        <v>21</v>
      </c>
      <c r="D28" s="2"/>
      <c r="G28" s="17" t="str">
        <f>CONCATENATE(B4," leerlaag ",B6,B15+2," (schooljaar ",B7+2," - ",B9,")")</f>
        <v xml:space="preserve"> leerlaag 6 (schooljaar 2 - 1)</v>
      </c>
    </row>
    <row r="29" spans="3:16" ht="34.5" x14ac:dyDescent="0.3">
      <c r="D29" s="7" t="s">
        <v>22</v>
      </c>
      <c r="E29" s="21" t="s">
        <v>32</v>
      </c>
      <c r="G29" s="19" t="s">
        <v>23</v>
      </c>
      <c r="H29" s="20" t="s">
        <v>24</v>
      </c>
      <c r="I29" s="19" t="s">
        <v>25</v>
      </c>
      <c r="J29" s="19" t="s">
        <v>42</v>
      </c>
      <c r="K29" s="20" t="s">
        <v>27</v>
      </c>
      <c r="L29" s="19" t="s">
        <v>47</v>
      </c>
      <c r="M29" s="19" t="s">
        <v>28</v>
      </c>
      <c r="N29" s="19" t="s">
        <v>29</v>
      </c>
      <c r="O29" s="19" t="s">
        <v>30</v>
      </c>
      <c r="P29" s="20" t="s">
        <v>31</v>
      </c>
    </row>
    <row r="30" spans="3:16" ht="72" customHeight="1" x14ac:dyDescent="0.3">
      <c r="D30" s="2"/>
      <c r="E30" s="2"/>
      <c r="G30" s="27" t="s">
        <v>33</v>
      </c>
      <c r="H30" s="28"/>
      <c r="I30" s="27"/>
      <c r="J30" s="29" t="s">
        <v>33</v>
      </c>
      <c r="K30" s="30"/>
      <c r="L30" s="27"/>
      <c r="M30" s="27" t="s">
        <v>33</v>
      </c>
      <c r="N30" s="31"/>
      <c r="O30" s="31" t="s">
        <v>33</v>
      </c>
      <c r="P30" s="32"/>
    </row>
    <row r="31" spans="3:16" ht="72" customHeight="1" x14ac:dyDescent="0.3">
      <c r="D31" s="2"/>
      <c r="E31" s="2"/>
      <c r="G31" s="27" t="s">
        <v>33</v>
      </c>
      <c r="H31" s="28"/>
      <c r="I31" s="27"/>
      <c r="J31" s="29" t="s">
        <v>33</v>
      </c>
      <c r="K31" s="30"/>
      <c r="L31" s="27"/>
      <c r="M31" s="27" t="s">
        <v>33</v>
      </c>
      <c r="N31" s="31"/>
      <c r="O31" s="31" t="s">
        <v>33</v>
      </c>
      <c r="P31" s="32"/>
    </row>
    <row r="32" spans="3:16" ht="72" customHeight="1" x14ac:dyDescent="0.3">
      <c r="D32" s="2"/>
      <c r="E32" s="2"/>
      <c r="G32" s="27" t="s">
        <v>33</v>
      </c>
      <c r="H32" s="28"/>
      <c r="I32" s="27"/>
      <c r="J32" s="29" t="s">
        <v>33</v>
      </c>
      <c r="K32" s="30"/>
      <c r="L32" s="27"/>
      <c r="M32" s="27" t="s">
        <v>33</v>
      </c>
      <c r="N32" s="31"/>
      <c r="O32" s="31" t="s">
        <v>33</v>
      </c>
      <c r="P32" s="32"/>
    </row>
    <row r="33" spans="3:16" ht="72" customHeight="1" x14ac:dyDescent="0.3">
      <c r="D33" s="2"/>
      <c r="E33" s="2"/>
      <c r="G33" s="27" t="s">
        <v>33</v>
      </c>
      <c r="H33" s="28"/>
      <c r="I33" s="27"/>
      <c r="J33" s="29" t="s">
        <v>33</v>
      </c>
      <c r="K33" s="30"/>
      <c r="L33" s="27"/>
      <c r="M33" s="27" t="s">
        <v>33</v>
      </c>
      <c r="N33" s="31"/>
      <c r="O33" s="31" t="s">
        <v>33</v>
      </c>
      <c r="P33" s="32"/>
    </row>
    <row r="34" spans="3:16" ht="72" customHeight="1" x14ac:dyDescent="0.3">
      <c r="D34" s="2"/>
      <c r="E34" s="2"/>
      <c r="G34" s="27" t="s">
        <v>33</v>
      </c>
      <c r="H34" s="28"/>
      <c r="I34" s="27"/>
      <c r="J34" s="29" t="s">
        <v>33</v>
      </c>
      <c r="K34" s="30"/>
      <c r="L34" s="27"/>
      <c r="M34" s="27" t="s">
        <v>33</v>
      </c>
      <c r="N34" s="31"/>
      <c r="O34" s="31" t="s">
        <v>33</v>
      </c>
      <c r="P34" s="32"/>
    </row>
    <row r="35" spans="3:16" ht="72" customHeight="1" x14ac:dyDescent="0.3">
      <c r="D35" s="2"/>
      <c r="E35" s="2"/>
      <c r="G35" s="27" t="s">
        <v>33</v>
      </c>
      <c r="H35" s="28"/>
      <c r="I35" s="27"/>
      <c r="J35" s="29" t="s">
        <v>33</v>
      </c>
      <c r="K35" s="30"/>
      <c r="L35" s="27"/>
      <c r="M35" s="27" t="s">
        <v>33</v>
      </c>
      <c r="N35" s="31"/>
      <c r="O35" s="31" t="s">
        <v>33</v>
      </c>
      <c r="P35" s="32"/>
    </row>
    <row r="37" spans="3:16" x14ac:dyDescent="0.3">
      <c r="C37" s="9" t="s">
        <v>21</v>
      </c>
      <c r="D37" s="2"/>
      <c r="G37" s="34" t="str">
        <f>CONCATENATE("Algemene opmerkingen bij het jaarprogramma van  ",G28)</f>
        <v>Algemene opmerkingen bij het jaarprogramma van   leerlaag 6 (schooljaar 2 - 1)</v>
      </c>
      <c r="H37" s="34"/>
      <c r="I37" s="34"/>
      <c r="J37" s="34"/>
      <c r="K37" s="34"/>
      <c r="L37" s="34"/>
      <c r="M37" s="34"/>
    </row>
    <row r="38" spans="3:16" ht="72" customHeight="1" x14ac:dyDescent="0.3">
      <c r="G38" s="35"/>
      <c r="H38" s="35"/>
      <c r="I38" s="35"/>
      <c r="J38" s="35"/>
      <c r="K38" s="35"/>
      <c r="L38" s="35"/>
      <c r="M38" s="35"/>
    </row>
  </sheetData>
  <sheetProtection algorithmName="SHA-512" hashValue="SrX3S+ZNQoctHKAEl4ooEqJ3r4tBtF75kCSPVMl9RCxk7BUvQA71JlF2cy7orB5a5+HvCXP+BUo+YzbIklQFYA==" saltValue="+Q/96ROk+k5baqU9EJnmoQ==" spinCount="100000" sheet="1" selectLockedCells="1"/>
  <mergeCells count="7">
    <mergeCell ref="G37:M37"/>
    <mergeCell ref="G38:M38"/>
    <mergeCell ref="G14:M14"/>
    <mergeCell ref="G2:M2"/>
    <mergeCell ref="G13:M13"/>
    <mergeCell ref="G25:M25"/>
    <mergeCell ref="G26:M26"/>
  </mergeCells>
  <phoneticPr fontId="10" type="noConversion"/>
  <conditionalFormatting sqref="J6:J11">
    <cfRule type="expression" dxfId="50" priority="19">
      <formula>ISBLANK($J6)</formula>
    </cfRule>
  </conditionalFormatting>
  <conditionalFormatting sqref="J18:J23">
    <cfRule type="expression" dxfId="49" priority="17">
      <formula>ISBLANK($J18)</formula>
    </cfRule>
  </conditionalFormatting>
  <conditionalFormatting sqref="J30:J35">
    <cfRule type="expression" dxfId="48" priority="15">
      <formula>ISBLANK($J30)</formula>
    </cfRule>
  </conditionalFormatting>
  <conditionalFormatting sqref="M6:M11">
    <cfRule type="expression" dxfId="47" priority="14">
      <formula>ISBLANK($M6)</formula>
    </cfRule>
  </conditionalFormatting>
  <conditionalFormatting sqref="M18:M23">
    <cfRule type="expression" dxfId="46" priority="12">
      <formula>ISBLANK($M18)</formula>
    </cfRule>
  </conditionalFormatting>
  <conditionalFormatting sqref="M30:M35">
    <cfRule type="expression" dxfId="45" priority="10">
      <formula>ISBLANK($M30)</formula>
    </cfRule>
  </conditionalFormatting>
  <conditionalFormatting sqref="O6:O11">
    <cfRule type="expression" dxfId="44" priority="9">
      <formula>ISBLANK($O6)</formula>
    </cfRule>
  </conditionalFormatting>
  <conditionalFormatting sqref="O18:O23">
    <cfRule type="expression" dxfId="43" priority="5">
      <formula>ISBLANK($O18)</formula>
    </cfRule>
  </conditionalFormatting>
  <conditionalFormatting sqref="O30:O35">
    <cfRule type="expression" dxfId="42" priority="1">
      <formula>ISBLANK($O30)</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expression" priority="81" id="{00000000-000E-0000-0200-000001000000}">
            <xm:f>OR(AND($G6&lt;&gt;instellingen!$G$2,ISBLANK($H6)),AND($G6=instellingen!$G$2,$H6&lt;&gt;""))</xm:f>
            <x14:dxf>
              <fill>
                <patternFill>
                  <bgColor theme="5"/>
                </patternFill>
              </fill>
            </x14:dxf>
          </x14:cfRule>
          <xm:sqref>G6:G11</xm:sqref>
        </x14:conditionalFormatting>
        <x14:conditionalFormatting xmlns:xm="http://schemas.microsoft.com/office/excel/2006/main">
          <x14:cfRule type="expression" priority="80" id="{AF468ACD-F41A-4BAD-A45A-FB4CBF9B5809}">
            <xm:f>AND(ISBLANK($I6),AND($H6&lt;&gt;"",$G6&lt;&gt;instellingen!$G$2))</xm:f>
            <x14:dxf>
              <fill>
                <patternFill>
                  <bgColor theme="5"/>
                </patternFill>
              </fill>
            </x14:dxf>
          </x14:cfRule>
          <xm:sqref>I6:I11</xm:sqref>
        </x14:conditionalFormatting>
        <x14:conditionalFormatting xmlns:xm="http://schemas.microsoft.com/office/excel/2006/main">
          <x14:cfRule type="expression" priority="79" id="{F83ED264-5E46-4929-A89E-319F92928DB5}">
            <xm:f>AND($J6=instellingen!$H$2,AND($H6&lt;&gt;"",$G6&lt;&gt;instellingen!$G$2))</xm:f>
            <x14:dxf>
              <fill>
                <patternFill>
                  <bgColor theme="5"/>
                </patternFill>
              </fill>
            </x14:dxf>
          </x14:cfRule>
          <xm:sqref>J6:J11</xm:sqref>
        </x14:conditionalFormatting>
        <x14:conditionalFormatting xmlns:xm="http://schemas.microsoft.com/office/excel/2006/main">
          <x14:cfRule type="expression" priority="78" id="{B9566050-2B15-4F38-9FF1-923E1F76B476}">
            <xm:f>OR(AND($L6&lt;&gt;"",OR($J6=instellingen!$H$5,$J6=instellingen!$H$6,,$J6=instellingen!$H$7)),AND(ISBLANK($L6),OR($J6=instellingen!$H$3,$J6=instellingen!$H$4,)))</xm:f>
            <x14:dxf>
              <fill>
                <patternFill>
                  <bgColor theme="5"/>
                </patternFill>
              </fill>
            </x14:dxf>
          </x14:cfRule>
          <xm:sqref>L6:L11</xm:sqref>
        </x14:conditionalFormatting>
        <x14:conditionalFormatting xmlns:xm="http://schemas.microsoft.com/office/excel/2006/main">
          <x14:cfRule type="expression" priority="77" id="{249FBAEA-07F5-4B3C-A64F-E6185B5BACC7}">
            <xm:f>AND($M6=instellingen!$I$2,AND($H6&lt;&gt;"",$G6&lt;&gt;instellingen!$G$2))</xm:f>
            <x14:dxf>
              <fill>
                <patternFill>
                  <bgColor theme="5"/>
                </patternFill>
              </fill>
            </x14:dxf>
          </x14:cfRule>
          <xm:sqref>M6:M11</xm:sqref>
        </x14:conditionalFormatting>
        <x14:conditionalFormatting xmlns:xm="http://schemas.microsoft.com/office/excel/2006/main">
          <x14:cfRule type="expression" priority="75" id="{53926E35-FDC3-4C5E-A632-08CDC2FFE600}">
            <xm:f>AND(ISBLANK($N6),$M6=instellingen!$I$3)</xm:f>
            <x14:dxf>
              <fill>
                <patternFill>
                  <bgColor theme="5"/>
                </patternFill>
              </fill>
            </x14:dxf>
          </x14:cfRule>
          <xm:sqref>N6:N11</xm:sqref>
        </x14:conditionalFormatting>
        <x14:conditionalFormatting xmlns:xm="http://schemas.microsoft.com/office/excel/2006/main">
          <x14:cfRule type="expression" priority="74" id="{24C49680-1AFA-4FF7-B370-5AE8D778518A}">
            <xm:f>AND(ISBLANK($N6),$M6=instellingen!$I$4)</xm:f>
            <x14:dxf>
              <font>
                <color theme="0" tint="-0.14996795556505021"/>
              </font>
              <fill>
                <patternFill>
                  <bgColor theme="0" tint="-0.14996795556505021"/>
                </patternFill>
              </fill>
            </x14:dxf>
          </x14:cfRule>
          <xm:sqref>N6:N11</xm:sqref>
        </x14:conditionalFormatting>
        <x14:conditionalFormatting xmlns:xm="http://schemas.microsoft.com/office/excel/2006/main">
          <x14:cfRule type="expression" priority="72" id="{298CF8CB-C542-4B5F-84FE-15C738AFEBD8}">
            <xm:f>AND($N6&lt;&gt;"",OR($M6=instellingen!$I$2,$M6=instellingen!$I$4))</xm:f>
            <x14:dxf>
              <fill>
                <patternFill>
                  <bgColor rgb="FFC00000"/>
                </patternFill>
              </fill>
            </x14:dxf>
          </x14:cfRule>
          <xm:sqref>N6:N11</xm:sqref>
        </x14:conditionalFormatting>
        <x14:conditionalFormatting xmlns:xm="http://schemas.microsoft.com/office/excel/2006/main">
          <x14:cfRule type="expression" priority="69" id="{40B4CC63-181F-41DC-8DBB-0D7AFA928F93}">
            <xm:f>AND(OR($O6=instellingen!$I$3,$O6=instellingen!$I$4),OR($M6=instellingen!$I$2,$M6=instellingen!$I$4))</xm:f>
            <x14:dxf>
              <fill>
                <patternFill>
                  <bgColor rgb="FFC00000"/>
                </patternFill>
              </fill>
            </x14:dxf>
          </x14:cfRule>
          <x14:cfRule type="expression" priority="70" id="{0F278844-482C-45A5-AED2-FEAFB05DBA5F}">
            <xm:f>AND($O6=instellingen!$I$2,$M6=instellingen!$I$4)</xm:f>
            <x14:dxf>
              <font>
                <color theme="0" tint="-0.14996795556505021"/>
              </font>
              <fill>
                <patternFill>
                  <bgColor theme="0" tint="-0.14996795556505021"/>
                </patternFill>
              </fill>
            </x14:dxf>
          </x14:cfRule>
          <x14:cfRule type="expression" priority="71" id="{615ECA2F-EA1D-4D1A-A12A-6B50E2861B09}">
            <xm:f>AND($O6=instellingen!$I$2,$M6=instellingen!$I$3)</xm:f>
            <x14:dxf>
              <fill>
                <patternFill>
                  <bgColor theme="5"/>
                </patternFill>
              </fill>
            </x14:dxf>
          </x14:cfRule>
          <xm:sqref>O6:O11</xm:sqref>
        </x14:conditionalFormatting>
        <x14:conditionalFormatting xmlns:xm="http://schemas.microsoft.com/office/excel/2006/main">
          <x14:cfRule type="expression" priority="66" id="{E9DBB6FB-D047-4A38-9553-E4CF8B410422}">
            <xm:f>AND($P6&lt;&gt;"",OR($M6=instellingen!$I$2,$M6=instellingen!$I$4))</xm:f>
            <x14:dxf>
              <fill>
                <patternFill>
                  <bgColor rgb="FFC00000"/>
                </patternFill>
              </fill>
            </x14:dxf>
          </x14:cfRule>
          <x14:cfRule type="expression" priority="67" id="{226D1B0A-FC00-4FF9-BF9C-672CD91AF498}">
            <xm:f>AND(ISBLANK($P6),$M6=instellingen!$I$4)</xm:f>
            <x14:dxf>
              <font>
                <color theme="0" tint="-0.14996795556505021"/>
              </font>
              <fill>
                <patternFill>
                  <bgColor theme="0" tint="-0.14996795556505021"/>
                </patternFill>
              </fill>
            </x14:dxf>
          </x14:cfRule>
          <x14:cfRule type="expression" priority="68" id="{44A203E0-344B-4427-AB0D-161AC38EFDAD}">
            <xm:f>AND(ISBLANK($P6),$M6=instellingen!$I$3)</xm:f>
            <x14:dxf>
              <fill>
                <patternFill>
                  <bgColor theme="5"/>
                </patternFill>
              </fill>
            </x14:dxf>
          </x14:cfRule>
          <xm:sqref>P6:P11</xm:sqref>
        </x14:conditionalFormatting>
        <x14:conditionalFormatting xmlns:xm="http://schemas.microsoft.com/office/excel/2006/main">
          <x14:cfRule type="expression" priority="65" id="{DB2DCB7F-F12E-4D68-99B3-3632C7804C60}">
            <xm:f>OR(AND($G18&lt;&gt;instellingen!$G$2,ISBLANK($H18)),AND($G18=instellingen!$G$2,$H18&lt;&gt;""))</xm:f>
            <x14:dxf>
              <fill>
                <patternFill>
                  <bgColor theme="5"/>
                </patternFill>
              </fill>
            </x14:dxf>
          </x14:cfRule>
          <xm:sqref>G18:G23</xm:sqref>
        </x14:conditionalFormatting>
        <x14:conditionalFormatting xmlns:xm="http://schemas.microsoft.com/office/excel/2006/main">
          <x14:cfRule type="expression" priority="64" id="{32B27B42-D2F7-4B42-BEF0-4C7740D8BEB4}">
            <xm:f>AND(ISBLANK($I18),AND($H18&lt;&gt;"",$G18&lt;&gt;instellingen!$G$2))</xm:f>
            <x14:dxf>
              <fill>
                <patternFill>
                  <bgColor theme="5"/>
                </patternFill>
              </fill>
            </x14:dxf>
          </x14:cfRule>
          <xm:sqref>I18:I23</xm:sqref>
        </x14:conditionalFormatting>
        <x14:conditionalFormatting xmlns:xm="http://schemas.microsoft.com/office/excel/2006/main">
          <x14:cfRule type="expression" priority="62" id="{5787DDC3-CE6F-4DAD-8BDB-F24631A7AC04}">
            <xm:f>OR(AND($L18&lt;&gt;"",OR($J18=instellingen!$H$5,$J18=instellingen!$H$6,,$J18=instellingen!$H$7)),AND(ISBLANK($L18),OR($J18=instellingen!$H$3,$J18=instellingen!$H$4,)))</xm:f>
            <x14:dxf>
              <fill>
                <patternFill>
                  <bgColor theme="5"/>
                </patternFill>
              </fill>
            </x14:dxf>
          </x14:cfRule>
          <xm:sqref>L18:L23</xm:sqref>
        </x14:conditionalFormatting>
        <x14:conditionalFormatting xmlns:xm="http://schemas.microsoft.com/office/excel/2006/main">
          <x14:cfRule type="expression" priority="51" id="{6A323354-5057-4644-9FDD-7065C2DDC3BC}">
            <xm:f>OR(AND($G30&lt;&gt;instellingen!$G$2,ISBLANK($H30)),AND($G30=instellingen!$G$2,$H30&lt;&gt;""))</xm:f>
            <x14:dxf>
              <fill>
                <patternFill>
                  <bgColor theme="5"/>
                </patternFill>
              </fill>
            </x14:dxf>
          </x14:cfRule>
          <xm:sqref>G30:G35</xm:sqref>
        </x14:conditionalFormatting>
        <x14:conditionalFormatting xmlns:xm="http://schemas.microsoft.com/office/excel/2006/main">
          <x14:cfRule type="expression" priority="50" id="{DC8C3E05-088C-4748-8248-A7D27207559D}">
            <xm:f>AND(ISBLANK($I30),AND($H30&lt;&gt;"",$G30&lt;&gt;instellingen!$G$2))</xm:f>
            <x14:dxf>
              <fill>
                <patternFill>
                  <bgColor theme="5"/>
                </patternFill>
              </fill>
            </x14:dxf>
          </x14:cfRule>
          <xm:sqref>I30:I35</xm:sqref>
        </x14:conditionalFormatting>
        <x14:conditionalFormatting xmlns:xm="http://schemas.microsoft.com/office/excel/2006/main">
          <x14:cfRule type="expression" priority="48" id="{FA41633A-F453-42C3-B2BA-676FC26C4C3F}">
            <xm:f>OR(AND($L30&lt;&gt;"",OR($J30=instellingen!$H$5,$J30=instellingen!$H$6,,$J30=instellingen!$H$7)),AND(ISBLANK($L30),OR($J30=instellingen!$H$3,$J30=instellingen!$H$4,)))</xm:f>
            <x14:dxf>
              <fill>
                <patternFill>
                  <bgColor theme="5"/>
                </patternFill>
              </fill>
            </x14:dxf>
          </x14:cfRule>
          <xm:sqref>L30:L35</xm:sqref>
        </x14:conditionalFormatting>
        <x14:conditionalFormatting xmlns:xm="http://schemas.microsoft.com/office/excel/2006/main">
          <x14:cfRule type="expression" priority="37" id="{E6898E64-3768-40D9-8DE4-246FDAA120A9}">
            <xm:f>AND(ISBLANK($N18),$M18=instellingen!$I$3)</xm:f>
            <x14:dxf>
              <fill>
                <patternFill>
                  <bgColor theme="5"/>
                </patternFill>
              </fill>
            </x14:dxf>
          </x14:cfRule>
          <xm:sqref>N18:N23</xm:sqref>
        </x14:conditionalFormatting>
        <x14:conditionalFormatting xmlns:xm="http://schemas.microsoft.com/office/excel/2006/main">
          <x14:cfRule type="expression" priority="36" id="{1281E7C3-4DB1-415A-9EC4-C901967C5BDE}">
            <xm:f>AND(ISBLANK($N18),$M18=instellingen!$I$4)</xm:f>
            <x14:dxf>
              <font>
                <color theme="0" tint="-0.14996795556505021"/>
              </font>
              <fill>
                <patternFill>
                  <bgColor theme="0" tint="-0.14996795556505021"/>
                </patternFill>
              </fill>
            </x14:dxf>
          </x14:cfRule>
          <xm:sqref>N18:N23</xm:sqref>
        </x14:conditionalFormatting>
        <x14:conditionalFormatting xmlns:xm="http://schemas.microsoft.com/office/excel/2006/main">
          <x14:cfRule type="expression" priority="35" id="{6F7C79B7-1449-4166-944A-922AC9D533F2}">
            <xm:f>AND($N18&lt;&gt;"",OR($M18=instellingen!$I$2,$M18=instellingen!$I$4))</xm:f>
            <x14:dxf>
              <fill>
                <patternFill>
                  <bgColor rgb="FFC00000"/>
                </patternFill>
              </fill>
            </x14:dxf>
          </x14:cfRule>
          <xm:sqref>N18:N23</xm:sqref>
        </x14:conditionalFormatting>
        <x14:conditionalFormatting xmlns:xm="http://schemas.microsoft.com/office/excel/2006/main">
          <x14:cfRule type="expression" priority="34" id="{F4008CAB-6E95-4835-8334-4E37B408D612}">
            <xm:f>AND(ISBLANK($N30),$M30=instellingen!$I$3)</xm:f>
            <x14:dxf>
              <fill>
                <patternFill>
                  <bgColor theme="5"/>
                </patternFill>
              </fill>
            </x14:dxf>
          </x14:cfRule>
          <xm:sqref>N30:N35</xm:sqref>
        </x14:conditionalFormatting>
        <x14:conditionalFormatting xmlns:xm="http://schemas.microsoft.com/office/excel/2006/main">
          <x14:cfRule type="expression" priority="33" id="{C3BD61C1-6BFC-4731-98C4-8E552D691E04}">
            <xm:f>AND(ISBLANK($N30),$M30=instellingen!$I$4)</xm:f>
            <x14:dxf>
              <font>
                <color theme="0" tint="-0.14996795556505021"/>
              </font>
              <fill>
                <patternFill>
                  <bgColor theme="0" tint="-0.14996795556505021"/>
                </patternFill>
              </fill>
            </x14:dxf>
          </x14:cfRule>
          <xm:sqref>N30:N35</xm:sqref>
        </x14:conditionalFormatting>
        <x14:conditionalFormatting xmlns:xm="http://schemas.microsoft.com/office/excel/2006/main">
          <x14:cfRule type="expression" priority="32" id="{6F917906-D7A5-4AC4-B9E0-CC6F9F6BEF4F}">
            <xm:f>AND($N30&lt;&gt;"",OR($M30=instellingen!$I$2,$M30=instellingen!$I$4))</xm:f>
            <x14:dxf>
              <fill>
                <patternFill>
                  <bgColor rgb="FFC00000"/>
                </patternFill>
              </fill>
            </x14:dxf>
          </x14:cfRule>
          <xm:sqref>N30:N35</xm:sqref>
        </x14:conditionalFormatting>
        <x14:conditionalFormatting xmlns:xm="http://schemas.microsoft.com/office/excel/2006/main">
          <x14:cfRule type="expression" priority="23" id="{0F9B61E1-68AF-489A-B37B-1F826129D83A}">
            <xm:f>AND($P18&lt;&gt;"",OR($M18=instellingen!$I$2,$M18=instellingen!$I$4))</xm:f>
            <x14:dxf>
              <fill>
                <patternFill>
                  <bgColor rgb="FFC00000"/>
                </patternFill>
              </fill>
            </x14:dxf>
          </x14:cfRule>
          <x14:cfRule type="expression" priority="24" id="{AF83B41B-AC30-4BD5-B73B-CFE3243955C6}">
            <xm:f>AND(ISBLANK($P18),$M18=instellingen!$I$4)</xm:f>
            <x14:dxf>
              <font>
                <color theme="0" tint="-0.14996795556505021"/>
              </font>
              <fill>
                <patternFill>
                  <bgColor theme="0" tint="-0.14996795556505021"/>
                </patternFill>
              </fill>
            </x14:dxf>
          </x14:cfRule>
          <x14:cfRule type="expression" priority="25" id="{E2B64850-93CC-4B75-9CD9-31116727E9C4}">
            <xm:f>AND(ISBLANK($P18),$M18=instellingen!$I$3)</xm:f>
            <x14:dxf>
              <fill>
                <patternFill>
                  <bgColor theme="5"/>
                </patternFill>
              </fill>
            </x14:dxf>
          </x14:cfRule>
          <xm:sqref>P18:P23</xm:sqref>
        </x14:conditionalFormatting>
        <x14:conditionalFormatting xmlns:xm="http://schemas.microsoft.com/office/excel/2006/main">
          <x14:cfRule type="expression" priority="20" id="{0A60E4BC-0E46-4A86-B69A-E3CDAEF4E060}">
            <xm:f>AND($P30&lt;&gt;"",OR($M30=instellingen!$I$2,$M30=instellingen!$I$4))</xm:f>
            <x14:dxf>
              <fill>
                <patternFill>
                  <bgColor rgb="FFC00000"/>
                </patternFill>
              </fill>
            </x14:dxf>
          </x14:cfRule>
          <x14:cfRule type="expression" priority="21" id="{67B5842C-0D69-4145-9B3C-F8CBEA1DF1E9}">
            <xm:f>AND(ISBLANK($P30),$M30=instellingen!$I$4)</xm:f>
            <x14:dxf>
              <font>
                <color theme="0" tint="-0.14996795556505021"/>
              </font>
              <fill>
                <patternFill>
                  <bgColor theme="0" tint="-0.14996795556505021"/>
                </patternFill>
              </fill>
            </x14:dxf>
          </x14:cfRule>
          <x14:cfRule type="expression" priority="22" id="{A6A41382-F8A0-487F-A1A2-F9E57807E9D1}">
            <xm:f>AND(ISBLANK($P30),$M30=instellingen!$I$3)</xm:f>
            <x14:dxf>
              <fill>
                <patternFill>
                  <bgColor theme="5"/>
                </patternFill>
              </fill>
            </x14:dxf>
          </x14:cfRule>
          <xm:sqref>P30:P35</xm:sqref>
        </x14:conditionalFormatting>
        <x14:conditionalFormatting xmlns:xm="http://schemas.microsoft.com/office/excel/2006/main">
          <x14:cfRule type="expression" priority="18" id="{F3660AF0-25BF-4716-A2B0-97B3B2DAF07E}">
            <xm:f>AND($J18=instellingen!$H$2,AND($H18&lt;&gt;"",$G18&lt;&gt;instellingen!$G$2))</xm:f>
            <x14:dxf>
              <fill>
                <patternFill>
                  <bgColor theme="5"/>
                </patternFill>
              </fill>
            </x14:dxf>
          </x14:cfRule>
          <xm:sqref>J18:J23</xm:sqref>
        </x14:conditionalFormatting>
        <x14:conditionalFormatting xmlns:xm="http://schemas.microsoft.com/office/excel/2006/main">
          <x14:cfRule type="expression" priority="16" id="{80BCFF1D-1753-4880-A355-FEC3419EB3CE}">
            <xm:f>AND($J30=instellingen!$H$2,AND($H30&lt;&gt;"",$G30&lt;&gt;instellingen!$G$2))</xm:f>
            <x14:dxf>
              <fill>
                <patternFill>
                  <bgColor theme="5"/>
                </patternFill>
              </fill>
            </x14:dxf>
          </x14:cfRule>
          <xm:sqref>J30:J35</xm:sqref>
        </x14:conditionalFormatting>
        <x14:conditionalFormatting xmlns:xm="http://schemas.microsoft.com/office/excel/2006/main">
          <x14:cfRule type="expression" priority="13" id="{A9A89EAE-EA8E-4806-A988-9DB0B4063E4E}">
            <xm:f>AND($M18=instellingen!$I$2,AND($H18&lt;&gt;"",$G18&lt;&gt;instellingen!$G$2))</xm:f>
            <x14:dxf>
              <fill>
                <patternFill>
                  <bgColor theme="5"/>
                </patternFill>
              </fill>
            </x14:dxf>
          </x14:cfRule>
          <xm:sqref>M18:M23</xm:sqref>
        </x14:conditionalFormatting>
        <x14:conditionalFormatting xmlns:xm="http://schemas.microsoft.com/office/excel/2006/main">
          <x14:cfRule type="expression" priority="11" id="{24E11B1E-1744-4B67-A03C-19A0E9EC874A}">
            <xm:f>AND($M30=instellingen!$I$2,AND($H30&lt;&gt;"",$G30&lt;&gt;instellingen!$G$2))</xm:f>
            <x14:dxf>
              <fill>
                <patternFill>
                  <bgColor theme="5"/>
                </patternFill>
              </fill>
            </x14:dxf>
          </x14:cfRule>
          <xm:sqref>M30:M35</xm:sqref>
        </x14:conditionalFormatting>
        <x14:conditionalFormatting xmlns:xm="http://schemas.microsoft.com/office/excel/2006/main">
          <x14:cfRule type="expression" priority="6" id="{72C7A4E7-D7A5-4579-B7AA-79741AB43699}">
            <xm:f>AND(OR($O18=instellingen!$I$3,$O18=instellingen!$I$4),OR($M18=instellingen!$I$2,$M18=instellingen!$I$4))</xm:f>
            <x14:dxf>
              <fill>
                <patternFill>
                  <bgColor rgb="FFC00000"/>
                </patternFill>
              </fill>
            </x14:dxf>
          </x14:cfRule>
          <x14:cfRule type="expression" priority="7" id="{9E3DCBB5-8C3D-466E-A6B2-5C0BA6F546CB}">
            <xm:f>AND($O18=instellingen!$I$2,$M18=instellingen!$I$4)</xm:f>
            <x14:dxf>
              <font>
                <color theme="0" tint="-0.14996795556505021"/>
              </font>
              <fill>
                <patternFill>
                  <bgColor theme="0" tint="-0.14996795556505021"/>
                </patternFill>
              </fill>
            </x14:dxf>
          </x14:cfRule>
          <x14:cfRule type="expression" priority="8" id="{B83DC5CD-23BA-4084-A877-326894B77C2D}">
            <xm:f>AND($O18=instellingen!$I$2,$M18=instellingen!$I$3)</xm:f>
            <x14:dxf>
              <fill>
                <patternFill>
                  <bgColor theme="5"/>
                </patternFill>
              </fill>
            </x14:dxf>
          </x14:cfRule>
          <xm:sqref>O18:O23</xm:sqref>
        </x14:conditionalFormatting>
        <x14:conditionalFormatting xmlns:xm="http://schemas.microsoft.com/office/excel/2006/main">
          <x14:cfRule type="expression" priority="2" id="{317AE7A9-8281-44A3-AA41-10C463AF2CCC}">
            <xm:f>AND(OR($O30=instellingen!$I$3,$O30=instellingen!$I$4),OR($M30=instellingen!$I$2,$M30=instellingen!$I$4))</xm:f>
            <x14:dxf>
              <fill>
                <patternFill>
                  <bgColor rgb="FFC00000"/>
                </patternFill>
              </fill>
            </x14:dxf>
          </x14:cfRule>
          <x14:cfRule type="expression" priority="3" id="{A0FEB8C4-DF37-4770-9E34-967C0DD2E8DD}">
            <xm:f>AND($O30=instellingen!$I$2,$M30=instellingen!$I$4)</xm:f>
            <x14:dxf>
              <font>
                <color theme="0" tint="-0.14996795556505021"/>
              </font>
              <fill>
                <patternFill>
                  <bgColor theme="0" tint="-0.14996795556505021"/>
                </patternFill>
              </fill>
            </x14:dxf>
          </x14:cfRule>
          <x14:cfRule type="expression" priority="4" id="{7327E44F-6114-4869-82EF-612BDCBE9B60}">
            <xm:f>AND($O30=instellingen!$I$2,$M30=instellingen!$I$3)</xm:f>
            <x14:dxf>
              <fill>
                <patternFill>
                  <bgColor theme="5"/>
                </patternFill>
              </fill>
            </x14:dxf>
          </x14:cfRule>
          <xm:sqref>O30:O35</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DE616F7-8431-46EB-B54F-281BFF8206DF}">
          <x14:formula1>
            <xm:f>instellingen!$G$2:$G$6</xm:f>
          </x14:formula1>
          <xm:sqref>G18:G23 G6:G11 G30:G35</xm:sqref>
        </x14:dataValidation>
        <x14:dataValidation type="list" allowBlank="1" showInputMessage="1" showErrorMessage="1" xr:uid="{C90FB0F2-538F-44FD-8C7A-EF75BE9F02D5}">
          <x14:formula1>
            <xm:f>instellingen!$H$2:$H$7</xm:f>
          </x14:formula1>
          <xm:sqref>J6:J11 J18:J23 J30:J35</xm:sqref>
        </x14:dataValidation>
        <x14:dataValidation type="list" allowBlank="1" showInputMessage="1" showErrorMessage="1" xr:uid="{0DF5F464-60AF-421B-9E1B-0F46EC569309}">
          <x14:formula1>
            <xm:f>instellingen!$I$2:$I$4</xm:f>
          </x14:formula1>
          <xm:sqref>O6:O11 M18:M23 M30:M35 O18:O23 M6:M11 O30:O35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instellingen</vt:lpstr>
      <vt:lpstr>instructie</vt:lpstr>
      <vt:lpstr>sjabloon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van der Veen</dc:creator>
  <cp:lastModifiedBy>Veen, R. van der</cp:lastModifiedBy>
  <cp:lastPrinted>2021-04-03T19:09:04Z</cp:lastPrinted>
  <dcterms:created xsi:type="dcterms:W3CDTF">2015-06-05T18:19:34Z</dcterms:created>
  <dcterms:modified xsi:type="dcterms:W3CDTF">2021-05-25T08:53:58Z</dcterms:modified>
</cp:coreProperties>
</file>