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<sst xmlns="http://schemas.openxmlformats.org/spreadsheetml/2006/main" uniqueCount="110">
  <si>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</si>
  <si>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</si>
  <si>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</si>
  <si>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</si>
  <si>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</si>
  <si>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</si>
  <si>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</si>
  <si>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</si>
  <si>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</si>
  <si>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</si>
  <si>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</si>
  <si>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</si>
  <si>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</si>
  <si>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</si>
  <si>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</si>
  <si>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</si>
  <si>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</si>
  <si>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</si>
  <si>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</si>
  <si>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</si>
  <si>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</si>
  <si>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</si>
  <si>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</si>
  <si>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</si>
  <si>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</si>
  <si>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</si>
  <si>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</si>
  <si>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</si>
  <si>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</si>
  <si>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</si>
  <si>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</si>
  <si>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</si>
  <si>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</si>
  <si>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</si>
  <si>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</si>
  <si>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</si>
  <si>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</si>
  <si>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</si>
  <si>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</si>
  <si>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</si>
  <si>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</si>
  <si>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</si>
  <si>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</si>
  <si>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</si>
  <si>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FA</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</si>
  <si>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</si>
  <si>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</si>
  <si>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</si>
  <si>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</si>
  <si>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</si>
  <si>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</si>
  <si>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</si>
  <si>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</si>
  <si>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</si>
  <si>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</si>
  <si>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</si>
  <si>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</si>
  <si>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</si>
  <si>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</si>
  <si>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</si>
  <si>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startJaar</t>
  </si>
  <si>
    <t>cid</t>
  </si>
  <si>
    <t>eindJaar</t>
  </si>
  <si>
    <t>vandaag</t>
  </si>
  <si>
    <t>huidigStartjaar</t>
  </si>
  <si>
    <t>huidigSchooljaar</t>
  </si>
  <si>
    <t>positiePTA</t>
  </si>
  <si>
    <t>groep</t>
  </si>
  <si>
    <t>mavo?</t>
  </si>
  <si>
    <t>H</t>
  </si>
  <si>
    <t>proefwerk over hoofdstuk 1: mix van kennis en vaardigheden</t>
  </si>
  <si>
    <t>proefwerk over hoofdstuk 2: mix van kennis en vaardigheden</t>
  </si>
  <si>
    <t>toets over gelezen boek</t>
  </si>
  <si>
    <t>leesboek en woordenboek F-N</t>
  </si>
  <si>
    <t>proefwerk over hoofdstuk 4: mix van kennis en vaardigheden</t>
  </si>
  <si>
    <t xml:space="preserve">mondelinge presentatie </t>
  </si>
  <si>
    <t>geen</t>
  </si>
  <si>
    <t>proefwerk over hoofdstuk 5: mix van kennis en vaardigheden</t>
  </si>
  <si>
    <t xml:space="preserve">Bij de hoofdstuktoetsen mag bij het luisterdeel en het kennisdeel geen hulpmiddelen gebruikt worden. Bij het lees- en schrijfdeel mag mijnwoordenboek.nl en vandale.nl. en de rÃ©fÃ©rence horend bij de methode gebruikt worden. Het schrijfdeel wordt geschreven in word. </t>
  </si>
  <si>
    <t>Mondelinge presentatie</t>
  </si>
  <si>
    <t>C2</t>
  </si>
  <si>
    <t>Vocabulairetoets</t>
  </si>
  <si>
    <t>Schrijfvaardigheid</t>
  </si>
  <si>
    <t>Tekstverwerker met spellingscontrole, référence, woordenboeken F-N/N-F</t>
  </si>
  <si>
    <t>D1 en D2</t>
  </si>
  <si>
    <t>Cito kijk- en luistertoets</t>
  </si>
  <si>
    <t>B</t>
  </si>
  <si>
    <t>Gesprek voeren</t>
  </si>
  <si>
    <t>C1</t>
  </si>
  <si>
    <t>Toets over gelezen boek en behandelde literatuur</t>
  </si>
  <si>
    <t>Leesboek, woordenboek F-N</t>
  </si>
  <si>
    <t>E1</t>
  </si>
  <si>
    <t>A</t>
  </si>
  <si>
    <t>Proefwerk hoofdstuk 1: kennis en vaardigheden</t>
  </si>
  <si>
    <t>Proefwerk hoofdstuk 2: kennis en vaardigheden</t>
  </si>
  <si>
    <t>Toets over gelezen boek</t>
  </si>
  <si>
    <t>leesboek, woordenboek F-N</t>
  </si>
  <si>
    <t>Proefwerk hoofdstuk 4: kennis en vaardigheden</t>
  </si>
  <si>
    <t>Proefwerk hoofdstuk 5: kennis en vaardigheden</t>
  </si>
  <si>
    <t>Bij de hoofdstuktoetsen mag bij het luisterdeel en het kennisdeel geen hulpmiddelen gebruikt worden. Bij het lees-en schrijfdeel mag vandale.nl , mijnwoordenboek.nl en de rÃ©fÃ©rence horend bij de methode gebruikt worden. Het schrijfdeel wordt gemaakt in Word.</t>
  </si>
  <si>
    <t>E</t>
  </si>
  <si>
    <t>Schrijfvaardigheid (formeel)</t>
  </si>
  <si>
    <t>Teksverwerker met spellingcontrole, référence, woordenboek F-N, N-F</t>
  </si>
  <si>
    <t>D</t>
  </si>
  <si>
    <t>Schrijfvaardigheid (informeel)</t>
  </si>
  <si>
    <t>Tekstverwerker met spellingcontrole, référence, woordenboek F-N, N-F</t>
  </si>
  <si>
    <t>Cito kijk-en luistertoets</t>
  </si>
  <si>
    <t>Spreekvaardigheid</t>
  </si>
  <si>
    <t>Literatuurtoets</t>
  </si>
  <si>
    <t>Gelezen boek, woordenboek F-N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</si>
</sst>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M3 (cohort 2020 - 2021)</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FA leerlaag M3 (schooljaar 2020 - 2021)</v>
      </c>
      <c r="H4" s="37"/>
      <c r="I4" s="40"/>
      <c r="J4" s="40"/>
      <c r="K4" s="37"/>
      <c r="L4" s="40"/>
      <c r="M4" s="40"/>
      <c r="N4" s="40"/>
      <c r="O4" s="40"/>
      <c r="P4" s="37"/>
      <c r="Q4" s="37"/>
    </row>
    <row r="5" spans="1:17" customHeight="1" ht="34.5" hidden="true">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2020</v>
      </c>
      <c r="D7" s="2"/>
      <c r="E7" s="2"/>
      <c r="F7" s="37"/>
      <c r="G7" s="43" t="s">
        <v>5</v>
      </c>
      <c r="H7" s="47"/>
      <c r="I7" s="43"/>
      <c r="J7" s="48" t="s">
        <v>5</v>
      </c>
      <c r="K7" s="49"/>
      <c r="L7" s="43"/>
      <c r="M7" s="43" t="s">
        <v>5</v>
      </c>
      <c r="N7" s="50"/>
      <c r="O7" s="50" t="s">
        <v>5</v>
      </c>
      <c r="P7" s="52"/>
      <c r="Q7" s="37"/>
    </row>
    <row r="8" spans="1:17" customHeight="1" ht="72" hidden="true">
      <c r="A8" s="9" t="s">
        <v>61</v>
      </c>
      <c r="B8" s="2">
        <v>277</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2021</v>
      </c>
      <c r="D9" s="2"/>
      <c r="E9" s="2"/>
      <c r="F9" s="37"/>
      <c r="G9" s="43" t="s">
        <v>5</v>
      </c>
      <c r="H9" s="47"/>
      <c r="I9" s="43"/>
      <c r="J9" s="48" t="s">
        <v>5</v>
      </c>
      <c r="K9" s="49"/>
      <c r="L9" s="43"/>
      <c r="M9" s="43" t="s">
        <v>5</v>
      </c>
      <c r="N9" s="50"/>
      <c r="O9" s="50" t="s">
        <v>5</v>
      </c>
      <c r="P9" s="52"/>
      <c r="Q9" s="37"/>
    </row>
    <row r="10" spans="1:17" customHeight="1" ht="72" hidden="true">
      <c r="A10" s="9" t="s">
        <v>63</v>
      </c>
      <c r="B10" s="6">
        <f>NOW()</f>
        <v>44341.382152778</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0</v>
      </c>
      <c r="C13" s="9" t="s">
        <v>45</v>
      </c>
      <c r="D13" s="2">
        <v>676</v>
      </c>
      <c r="F13" s="37"/>
      <c r="G13" s="44" t="str">
        <f>CONCATENATE("Algemene opmerkingen bij het jaarprogramma van  ",G4)</f>
        <v>Algemene opmerkingen bij het jaarprogramma van  FA leerlaag M3 (schooljaar 2020 - 2021)</v>
      </c>
      <c r="H13" s="44"/>
      <c r="I13" s="44"/>
      <c r="J13" s="44"/>
      <c r="K13" s="44"/>
      <c r="L13" s="44"/>
      <c r="M13" s="44"/>
      <c r="N13" s="40"/>
      <c r="O13" s="40"/>
      <c r="P13" s="37"/>
      <c r="Q13" s="37"/>
    </row>
    <row r="14" spans="1:17" customHeight="1" ht="72" hidden="true">
      <c r="A14" s="9" t="s">
        <v>67</v>
      </c>
      <c r="B14" s="7">
        <f>B15+B11-B7</f>
        <v>3</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M4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677</v>
      </c>
      <c r="F25" s="37"/>
      <c r="G25" s="44" t="str">
        <f>CONCATENATE("Algemene opmerkingen bij het jaarprogramma van  ",G16)</f>
        <v>Algemene opmerkingen bij het jaarprogramma van  FA leerlaag M4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FA leerlaag M5 (schooljaar 2022 - 2021)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FA leerlaag M5 (schooljaar 2022 - 2021)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M4 (cohort 2019 - 2020)</v>
      </c>
      <c r="H2" s="39"/>
      <c r="I2" s="39"/>
      <c r="J2" s="39"/>
      <c r="K2" s="39"/>
      <c r="L2" s="39"/>
      <c r="M2" s="39"/>
      <c r="N2" s="40"/>
      <c r="O2" s="51"/>
      <c r="P2" s="37"/>
      <c r="Q2" s="37"/>
    </row>
    <row r="3" spans="1:17" hidden="true">
      <c r="A3" s="9" t="s">
        <v>42</v>
      </c>
      <c r="B3" s="4">
        <v>0</v>
      </c>
      <c r="F3" s="37"/>
      <c r="G3" s="40"/>
      <c r="H3" s="37"/>
      <c r="I3" s="40"/>
      <c r="J3" s="40"/>
      <c r="K3" s="37"/>
      <c r="L3" s="40"/>
      <c r="M3" s="40"/>
      <c r="N3" s="40"/>
      <c r="O3" s="40"/>
      <c r="P3" s="37"/>
      <c r="Q3" s="37"/>
    </row>
    <row r="4" spans="1:17" customHeight="1" ht="30" hidden="true">
      <c r="A4" s="9" t="s">
        <v>43</v>
      </c>
      <c r="B4" s="2" t="s">
        <v>44</v>
      </c>
      <c r="C4" s="9" t="s">
        <v>45</v>
      </c>
      <c r="D4" s="2"/>
      <c r="F4" s="37"/>
      <c r="G4" s="41" t="str">
        <f>CONCATENATE(B4," leerlaag ",B6,B15," (schooljaar ",B7," - ",B7+1,")")</f>
        <v>FA leerlaag M3 (schooljaar 2019 - 2020)</v>
      </c>
      <c r="H4" s="37"/>
      <c r="I4" s="40"/>
      <c r="J4" s="40"/>
      <c r="K4" s="37"/>
      <c r="L4" s="40"/>
      <c r="M4" s="40"/>
      <c r="N4" s="40"/>
      <c r="O4" s="40"/>
      <c r="P4" s="37"/>
      <c r="Q4" s="37"/>
    </row>
    <row r="5" spans="1:17" customHeight="1" ht="34.5" hidden="true">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hidden="true">
      <c r="A6" s="9" t="s">
        <v>58</v>
      </c>
      <c r="B6" s="2" t="s">
        <v>59</v>
      </c>
      <c r="D6" s="2"/>
      <c r="E6" s="2"/>
      <c r="F6" s="37"/>
      <c r="G6" s="43" t="s">
        <v>5</v>
      </c>
      <c r="H6" s="47"/>
      <c r="I6" s="43"/>
      <c r="J6" s="48" t="s">
        <v>5</v>
      </c>
      <c r="K6" s="49"/>
      <c r="L6" s="43"/>
      <c r="M6" s="43" t="s">
        <v>5</v>
      </c>
      <c r="N6" s="50"/>
      <c r="O6" s="50" t="s">
        <v>5</v>
      </c>
      <c r="P6" s="52"/>
      <c r="Q6" s="37"/>
    </row>
    <row r="7" spans="1:17" customHeight="1" ht="72" hidden="true">
      <c r="A7" s="9" t="s">
        <v>60</v>
      </c>
      <c r="B7" s="2">
        <v>2019</v>
      </c>
      <c r="D7" s="2"/>
      <c r="E7" s="2"/>
      <c r="F7" s="37"/>
      <c r="G7" s="43" t="s">
        <v>5</v>
      </c>
      <c r="H7" s="47"/>
      <c r="I7" s="43"/>
      <c r="J7" s="48" t="s">
        <v>5</v>
      </c>
      <c r="K7" s="49"/>
      <c r="L7" s="43"/>
      <c r="M7" s="43" t="s">
        <v>5</v>
      </c>
      <c r="N7" s="50"/>
      <c r="O7" s="50" t="s">
        <v>5</v>
      </c>
      <c r="P7" s="52"/>
      <c r="Q7" s="37"/>
    </row>
    <row r="8" spans="1:17" customHeight="1" ht="72" hidden="true">
      <c r="A8" s="9" t="s">
        <v>61</v>
      </c>
      <c r="B8" s="2">
        <v>19</v>
      </c>
      <c r="D8" s="2"/>
      <c r="E8" s="2"/>
      <c r="F8" s="37"/>
      <c r="G8" s="43" t="s">
        <v>5</v>
      </c>
      <c r="H8" s="47"/>
      <c r="I8" s="43"/>
      <c r="J8" s="48" t="s">
        <v>5</v>
      </c>
      <c r="K8" s="49"/>
      <c r="L8" s="43"/>
      <c r="M8" s="43" t="s">
        <v>5</v>
      </c>
      <c r="N8" s="50"/>
      <c r="O8" s="50" t="s">
        <v>5</v>
      </c>
      <c r="P8" s="52"/>
      <c r="Q8" s="37"/>
    </row>
    <row r="9" spans="1:17" customHeight="1" ht="72" hidden="true">
      <c r="A9" s="9" t="s">
        <v>62</v>
      </c>
      <c r="B9" s="4">
        <f>IF(B6="A",B7+3,IF(B6="H",B7+2,B7+1))</f>
        <v>2020</v>
      </c>
      <c r="D9" s="2"/>
      <c r="E9" s="2"/>
      <c r="F9" s="37"/>
      <c r="G9" s="43" t="s">
        <v>5</v>
      </c>
      <c r="H9" s="47"/>
      <c r="I9" s="43"/>
      <c r="J9" s="48" t="s">
        <v>5</v>
      </c>
      <c r="K9" s="49"/>
      <c r="L9" s="43"/>
      <c r="M9" s="43" t="s">
        <v>5</v>
      </c>
      <c r="N9" s="50"/>
      <c r="O9" s="50" t="s">
        <v>5</v>
      </c>
      <c r="P9" s="52"/>
      <c r="Q9" s="37"/>
    </row>
    <row r="10" spans="1:17" customHeight="1" ht="72" hidden="true">
      <c r="A10" s="9" t="s">
        <v>63</v>
      </c>
      <c r="B10" s="6">
        <f>NOW()</f>
        <v>44341.382152778</v>
      </c>
      <c r="D10" s="2"/>
      <c r="E10" s="2"/>
      <c r="F10" s="37"/>
      <c r="G10" s="43" t="s">
        <v>5</v>
      </c>
      <c r="H10" s="47"/>
      <c r="I10" s="43"/>
      <c r="J10" s="48" t="s">
        <v>5</v>
      </c>
      <c r="K10" s="49"/>
      <c r="L10" s="43"/>
      <c r="M10" s="43" t="s">
        <v>5</v>
      </c>
      <c r="N10" s="50"/>
      <c r="O10" s="50" t="s">
        <v>5</v>
      </c>
      <c r="P10" s="52"/>
      <c r="Q10" s="37"/>
    </row>
    <row r="11" spans="1:17" customHeight="1" ht="72" hidden="true">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hidden="true">
      <c r="A12" s="9" t="s">
        <v>65</v>
      </c>
      <c r="B12" s="4" t="str">
        <f>CONCATENATE(B11," - ",B11+1)</f>
        <v>2020 - 2021</v>
      </c>
      <c r="F12" s="37"/>
      <c r="G12" s="40"/>
      <c r="H12" s="37"/>
      <c r="I12" s="40"/>
      <c r="J12" s="40"/>
      <c r="K12" s="37"/>
      <c r="L12" s="40"/>
      <c r="M12" s="40"/>
      <c r="N12" s="40"/>
      <c r="O12" s="40"/>
      <c r="P12" s="37"/>
      <c r="Q12" s="37"/>
    </row>
    <row r="13" spans="1:17" hidden="true">
      <c r="A13" s="9" t="s">
        <v>66</v>
      </c>
      <c r="B13" s="4">
        <f>B7-B11</f>
        <v>-1</v>
      </c>
      <c r="C13" s="9" t="s">
        <v>45</v>
      </c>
      <c r="D13" s="2">
        <v>46</v>
      </c>
      <c r="F13" s="37"/>
      <c r="G13" s="44" t="str">
        <f>CONCATENATE("Algemene opmerkingen bij het jaarprogramma van  ",G4)</f>
        <v>Algemene opmerkingen bij het jaarprogramma van  FA leerlaag M3 (schooljaar 2019 - 2020)</v>
      </c>
      <c r="H13" s="44"/>
      <c r="I13" s="44"/>
      <c r="J13" s="44"/>
      <c r="K13" s="44"/>
      <c r="L13" s="44"/>
      <c r="M13" s="44"/>
      <c r="N13" s="40"/>
      <c r="O13" s="40"/>
      <c r="P13" s="37"/>
      <c r="Q13" s="37"/>
    </row>
    <row r="14" spans="1:17" customHeight="1" ht="72" hidden="true">
      <c r="A14" s="9" t="s">
        <v>67</v>
      </c>
      <c r="B14" s="7">
        <f>B15+B11-B7</f>
        <v>4</v>
      </c>
      <c r="F14" s="37"/>
      <c r="G14" s="45"/>
      <c r="H14" s="45"/>
      <c r="I14" s="45"/>
      <c r="J14" s="45"/>
      <c r="K14" s="45"/>
      <c r="L14" s="45"/>
      <c r="M14" s="45"/>
      <c r="N14" s="40"/>
      <c r="O14" s="40"/>
      <c r="P14" s="37"/>
      <c r="Q14" s="37"/>
    </row>
    <row r="15" spans="1:17" hidden="true">
      <c r="A15" s="9" t="s">
        <v>68</v>
      </c>
      <c r="B15" s="7">
        <f>IF(B6="M",3,4)</f>
        <v>3</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M4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47</v>
      </c>
      <c r="F25" s="37"/>
      <c r="G25" s="44" t="str">
        <f>CONCATENATE("Algemene opmerkingen bij het jaarprogramma van  ",G16)</f>
        <v>Algemene opmerkingen bij het jaarprogramma van  FA leerlaag M4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FA leerlaag M5 (schooljaar 2021 - 2020)</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FA leerlaag M5 (schooljaar 2021 - 2020)</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H4 (schooljaar 2021 - 2022)</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69</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191</v>
      </c>
      <c r="D8" s="2"/>
      <c r="E8" s="2"/>
      <c r="F8" s="37"/>
      <c r="G8" s="23" t="s">
        <v>5</v>
      </c>
      <c r="H8" s="24"/>
      <c r="I8" s="23"/>
      <c r="J8" s="25" t="s">
        <v>5</v>
      </c>
      <c r="K8" s="26"/>
      <c r="L8" s="23"/>
      <c r="M8" s="23" t="s">
        <v>5</v>
      </c>
      <c r="N8" s="27"/>
      <c r="O8" s="27" t="s">
        <v>5</v>
      </c>
      <c r="P8" s="28"/>
      <c r="Q8" s="37"/>
    </row>
    <row r="9" spans="1:17" customHeight="1" ht="72">
      <c r="A9" s="9" t="s">
        <v>62</v>
      </c>
      <c r="B9" s="4">
        <f>IF(B6="A",B7+3,IF(B6="H",B7+2,B7+1))</f>
        <v>2023</v>
      </c>
      <c r="D9" s="2"/>
      <c r="E9" s="2"/>
      <c r="F9" s="37"/>
      <c r="G9" s="23" t="s">
        <v>5</v>
      </c>
      <c r="H9" s="24"/>
      <c r="I9" s="23"/>
      <c r="J9" s="25" t="s">
        <v>5</v>
      </c>
      <c r="K9" s="26"/>
      <c r="L9" s="23"/>
      <c r="M9" s="23" t="s">
        <v>5</v>
      </c>
      <c r="N9" s="27"/>
      <c r="O9" s="27" t="s">
        <v>5</v>
      </c>
      <c r="P9" s="28"/>
      <c r="Q9" s="37"/>
    </row>
    <row r="10" spans="1:17" customHeight="1" ht="72">
      <c r="A10" s="9" t="s">
        <v>63</v>
      </c>
      <c r="B10" s="6">
        <f>NOW()</f>
        <v>44341.382152778</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474</v>
      </c>
      <c r="F13" s="37"/>
      <c r="G13" s="44" t="str">
        <f>CONCATENATE("Algemene opmerkingen bij het jaarprogramma van  ",G4)</f>
        <v>Algemene opmerkingen bij het jaarprogramma van  FA leerlaag H4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475</v>
      </c>
      <c r="F25" s="37"/>
      <c r="G25" s="44" t="str">
        <f>CONCATENATE("Algemene opmerkingen bij het jaarprogramma van  ",G16)</f>
        <v>Algemene opmerkingen bij het jaarprogramma van  FA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FA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FA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H4 (schooljaar 2020 - 2021)</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69</v>
      </c>
      <c r="D6" s="2">
        <v>98</v>
      </c>
      <c r="E6" s="2"/>
      <c r="F6" s="37"/>
      <c r="G6" s="43">
        <v>1</v>
      </c>
      <c r="H6" s="47" t="s">
        <v>70</v>
      </c>
      <c r="I6" s="43">
        <v>2</v>
      </c>
      <c r="J6" s="48" t="s">
        <v>7</v>
      </c>
      <c r="K6" s="49"/>
      <c r="L6" s="43">
        <v>100</v>
      </c>
      <c r="M6" s="43" t="s">
        <v>11</v>
      </c>
      <c r="N6" s="50"/>
      <c r="O6" s="50">
        <v>0</v>
      </c>
      <c r="P6" s="52"/>
      <c r="Q6" s="37"/>
    </row>
    <row r="7" spans="1:17" customHeight="1" ht="72">
      <c r="A7" s="9" t="s">
        <v>60</v>
      </c>
      <c r="B7" s="2">
        <v>2020</v>
      </c>
      <c r="D7" s="2">
        <v>99</v>
      </c>
      <c r="E7" s="2"/>
      <c r="F7" s="37"/>
      <c r="G7" s="43">
        <v>2</v>
      </c>
      <c r="H7" s="47" t="s">
        <v>71</v>
      </c>
      <c r="I7" s="43">
        <v>2</v>
      </c>
      <c r="J7" s="48" t="s">
        <v>7</v>
      </c>
      <c r="K7" s="49"/>
      <c r="L7" s="43">
        <v>100</v>
      </c>
      <c r="M7" s="43" t="s">
        <v>11</v>
      </c>
      <c r="N7" s="50"/>
      <c r="O7" s="50">
        <v>0</v>
      </c>
      <c r="P7" s="52"/>
      <c r="Q7" s="37"/>
    </row>
    <row r="8" spans="1:17" customHeight="1" ht="72">
      <c r="A8" s="9" t="s">
        <v>61</v>
      </c>
      <c r="B8" s="2">
        <v>20</v>
      </c>
      <c r="D8" s="2">
        <v>100</v>
      </c>
      <c r="E8" s="2"/>
      <c r="F8" s="37"/>
      <c r="G8" s="43">
        <v>3</v>
      </c>
      <c r="H8" s="47" t="s">
        <v>72</v>
      </c>
      <c r="I8" s="43">
        <v>1</v>
      </c>
      <c r="J8" s="48" t="s">
        <v>7</v>
      </c>
      <c r="K8" s="49" t="s">
        <v>73</v>
      </c>
      <c r="L8" s="43">
        <v>30</v>
      </c>
      <c r="M8" s="43" t="s">
        <v>11</v>
      </c>
      <c r="N8" s="50"/>
      <c r="O8" s="50">
        <v>0</v>
      </c>
      <c r="P8" s="52"/>
      <c r="Q8" s="37"/>
    </row>
    <row r="9" spans="1:17" customHeight="1" ht="72">
      <c r="A9" s="9" t="s">
        <v>62</v>
      </c>
      <c r="B9" s="4">
        <f>IF(B6="A",B7+3,IF(B6="H",B7+2,B7+1))</f>
        <v>2022</v>
      </c>
      <c r="D9" s="2">
        <v>101</v>
      </c>
      <c r="E9" s="2"/>
      <c r="F9" s="37"/>
      <c r="G9" s="43">
        <v>3</v>
      </c>
      <c r="H9" s="47" t="s">
        <v>74</v>
      </c>
      <c r="I9" s="43">
        <v>2</v>
      </c>
      <c r="J9" s="48" t="s">
        <v>7</v>
      </c>
      <c r="K9" s="49"/>
      <c r="L9" s="43">
        <v>100</v>
      </c>
      <c r="M9" s="43" t="s">
        <v>11</v>
      </c>
      <c r="N9" s="50"/>
      <c r="O9" s="50">
        <v>0</v>
      </c>
      <c r="P9" s="52"/>
      <c r="Q9" s="37"/>
    </row>
    <row r="10" spans="1:17" customHeight="1" ht="72">
      <c r="A10" s="9" t="s">
        <v>63</v>
      </c>
      <c r="B10" s="6">
        <f>NOW()</f>
        <v>44341.382152778</v>
      </c>
      <c r="D10" s="2">
        <v>102</v>
      </c>
      <c r="E10" s="2"/>
      <c r="F10" s="37"/>
      <c r="G10" s="43">
        <v>4</v>
      </c>
      <c r="H10" s="47" t="s">
        <v>75</v>
      </c>
      <c r="I10" s="43">
        <v>1</v>
      </c>
      <c r="J10" s="48" t="s">
        <v>10</v>
      </c>
      <c r="K10" s="49" t="s">
        <v>76</v>
      </c>
      <c r="L10" s="43">
        <v>5</v>
      </c>
      <c r="M10" s="43" t="s">
        <v>11</v>
      </c>
      <c r="N10" s="50"/>
      <c r="O10" s="50">
        <v>0</v>
      </c>
      <c r="P10" s="52"/>
      <c r="Q10" s="37"/>
    </row>
    <row r="11" spans="1:17" customHeight="1" ht="72">
      <c r="A11" s="9" t="s">
        <v>64</v>
      </c>
      <c r="B11" s="4">
        <f>IF(MONTH(NOW())&gt;7,YEAR(NOW()),YEAR(NOW())-1)</f>
        <v>2020</v>
      </c>
      <c r="D11" s="2">
        <v>103</v>
      </c>
      <c r="E11" s="2"/>
      <c r="F11" s="37"/>
      <c r="G11" s="43">
        <v>4</v>
      </c>
      <c r="H11" s="47" t="s">
        <v>77</v>
      </c>
      <c r="I11" s="43">
        <v>2</v>
      </c>
      <c r="J11" s="48" t="s">
        <v>7</v>
      </c>
      <c r="K11" s="49"/>
      <c r="L11" s="43">
        <v>100</v>
      </c>
      <c r="M11" s="43" t="s">
        <v>11</v>
      </c>
      <c r="N11" s="50"/>
      <c r="O11" s="50">
        <v>0</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48</v>
      </c>
      <c r="F13" s="37"/>
      <c r="G13" s="44" t="str">
        <f>CONCATENATE("Algemene opmerkingen bij het jaarprogramma van  ",G4)</f>
        <v>Algemene opmerkingen bij het jaarprogramma van  FA leerlaag H4 (schooljaar 2020 - 2021)</v>
      </c>
      <c r="H13" s="44"/>
      <c r="I13" s="44"/>
      <c r="J13" s="44"/>
      <c r="K13" s="44"/>
      <c r="L13" s="44"/>
      <c r="M13" s="44"/>
      <c r="N13" s="40"/>
      <c r="O13" s="40"/>
      <c r="P13" s="37"/>
      <c r="Q13" s="37"/>
    </row>
    <row r="14" spans="1:17" customHeight="1" ht="72">
      <c r="A14" s="9" t="s">
        <v>67</v>
      </c>
      <c r="B14" s="7">
        <f>B15+B11-B7</f>
        <v>4</v>
      </c>
      <c r="F14" s="37"/>
      <c r="G14" s="45" t="s">
        <v>78</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49</v>
      </c>
      <c r="F25" s="37"/>
      <c r="G25" s="44" t="str">
        <f>CONCATENATE("Algemene opmerkingen bij het jaarprogramma van  ",G16)</f>
        <v>Algemene opmerkingen bij het jaarprogramma van  FA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FA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FA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H4 (schooljaar 2019 - 2020)</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69</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21</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44341.382152778</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50</v>
      </c>
      <c r="F13" s="37"/>
      <c r="G13" s="44" t="str">
        <f>CONCATENATE("Algemene opmerkingen bij het jaarprogramma van  ",G4)</f>
        <v>Algemene opmerkingen bij het jaarprogramma van  FA leerlaag H4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104</v>
      </c>
      <c r="E18" s="2"/>
      <c r="F18" s="37"/>
      <c r="G18" s="43">
        <v>1</v>
      </c>
      <c r="H18" s="47" t="s">
        <v>79</v>
      </c>
      <c r="I18" s="43"/>
      <c r="J18" s="48" t="s">
        <v>10</v>
      </c>
      <c r="K18" s="49"/>
      <c r="L18" s="43">
        <v>5</v>
      </c>
      <c r="M18" s="43" t="s">
        <v>8</v>
      </c>
      <c r="N18" s="50">
        <v>1</v>
      </c>
      <c r="O18" s="50" t="s">
        <v>11</v>
      </c>
      <c r="P18" s="52" t="s">
        <v>80</v>
      </c>
      <c r="Q18" s="37"/>
    </row>
    <row r="19" spans="1:17" customHeight="1" ht="72">
      <c r="D19" s="2">
        <v>105</v>
      </c>
      <c r="E19" s="2"/>
      <c r="F19" s="37"/>
      <c r="G19" s="43">
        <v>1</v>
      </c>
      <c r="H19" s="47" t="s">
        <v>81</v>
      </c>
      <c r="I19" s="43"/>
      <c r="J19" s="48" t="s">
        <v>7</v>
      </c>
      <c r="K19" s="49"/>
      <c r="L19" s="43">
        <v>50</v>
      </c>
      <c r="M19" s="43" t="s">
        <v>8</v>
      </c>
      <c r="N19" s="50">
        <v>1</v>
      </c>
      <c r="O19" s="50" t="s">
        <v>8</v>
      </c>
      <c r="P19" s="52"/>
      <c r="Q19" s="37"/>
    </row>
    <row r="20" spans="1:17" customHeight="1" ht="72">
      <c r="D20" s="2">
        <v>106</v>
      </c>
      <c r="E20" s="2"/>
      <c r="F20" s="37"/>
      <c r="G20" s="43">
        <v>2</v>
      </c>
      <c r="H20" s="47" t="s">
        <v>82</v>
      </c>
      <c r="I20" s="43"/>
      <c r="J20" s="48" t="s">
        <v>7</v>
      </c>
      <c r="K20" s="49" t="s">
        <v>83</v>
      </c>
      <c r="L20" s="43">
        <v>100</v>
      </c>
      <c r="M20" s="43" t="s">
        <v>8</v>
      </c>
      <c r="N20" s="50">
        <v>2</v>
      </c>
      <c r="O20" s="50" t="s">
        <v>8</v>
      </c>
      <c r="P20" s="52" t="s">
        <v>84</v>
      </c>
      <c r="Q20" s="37"/>
    </row>
    <row r="21" spans="1:17" customHeight="1" ht="72">
      <c r="D21" s="2">
        <v>107</v>
      </c>
      <c r="E21" s="2"/>
      <c r="F21" s="37"/>
      <c r="G21" s="43">
        <v>2</v>
      </c>
      <c r="H21" s="47" t="s">
        <v>85</v>
      </c>
      <c r="I21" s="43"/>
      <c r="J21" s="48" t="s">
        <v>14</v>
      </c>
      <c r="K21" s="49"/>
      <c r="L21" s="43">
        <v>60</v>
      </c>
      <c r="M21" s="43" t="s">
        <v>8</v>
      </c>
      <c r="N21" s="50">
        <v>2</v>
      </c>
      <c r="O21" s="50" t="s">
        <v>11</v>
      </c>
      <c r="P21" s="52" t="s">
        <v>86</v>
      </c>
      <c r="Q21" s="37"/>
    </row>
    <row r="22" spans="1:17" customHeight="1" ht="72">
      <c r="D22" s="2">
        <v>108</v>
      </c>
      <c r="E22" s="2"/>
      <c r="F22" s="37"/>
      <c r="G22" s="43">
        <v>3</v>
      </c>
      <c r="H22" s="47" t="s">
        <v>87</v>
      </c>
      <c r="I22" s="43"/>
      <c r="J22" s="48" t="s">
        <v>10</v>
      </c>
      <c r="K22" s="49"/>
      <c r="L22" s="43">
        <v>15</v>
      </c>
      <c r="M22" s="43" t="s">
        <v>8</v>
      </c>
      <c r="N22" s="50">
        <v>2</v>
      </c>
      <c r="O22" s="50" t="s">
        <v>11</v>
      </c>
      <c r="P22" s="52" t="s">
        <v>88</v>
      </c>
      <c r="Q22" s="37"/>
    </row>
    <row r="23" spans="1:17" customHeight="1" ht="72">
      <c r="D23" s="2">
        <v>109</v>
      </c>
      <c r="E23" s="2"/>
      <c r="F23" s="37"/>
      <c r="G23" s="43">
        <v>3</v>
      </c>
      <c r="H23" s="47" t="s">
        <v>89</v>
      </c>
      <c r="I23" s="43"/>
      <c r="J23" s="48" t="s">
        <v>7</v>
      </c>
      <c r="K23" s="49" t="s">
        <v>90</v>
      </c>
      <c r="L23" s="43">
        <v>100</v>
      </c>
      <c r="M23" s="43" t="s">
        <v>8</v>
      </c>
      <c r="N23" s="50">
        <v>2</v>
      </c>
      <c r="O23" s="50" t="s">
        <v>8</v>
      </c>
      <c r="P23" s="52" t="s">
        <v>91</v>
      </c>
      <c r="Q23" s="37"/>
    </row>
    <row r="24" spans="1:17">
      <c r="F24" s="37"/>
      <c r="G24" s="40"/>
      <c r="H24" s="37"/>
      <c r="I24" s="40"/>
      <c r="J24" s="40"/>
      <c r="K24" s="37"/>
      <c r="L24" s="40"/>
      <c r="M24" s="40"/>
      <c r="N24" s="40"/>
      <c r="O24" s="40"/>
      <c r="P24" s="37"/>
      <c r="Q24" s="37"/>
    </row>
    <row r="25" spans="1:17">
      <c r="C25" s="9" t="s">
        <v>45</v>
      </c>
      <c r="D25" s="2">
        <v>51</v>
      </c>
      <c r="F25" s="37"/>
      <c r="G25" s="44" t="str">
        <f>CONCATENATE("Algemene opmerkingen bij het jaarprogramma van  ",G16)</f>
        <v>Algemene opmerkingen bij het jaarprogramma van  FA leerlaag H5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FA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FA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A4 (schooljaar 2021 - 2022)</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92</v>
      </c>
      <c r="D6" s="2"/>
      <c r="E6" s="2"/>
      <c r="F6" s="37"/>
      <c r="G6" s="23" t="s">
        <v>5</v>
      </c>
      <c r="H6" s="24"/>
      <c r="I6" s="23"/>
      <c r="J6" s="25" t="s">
        <v>5</v>
      </c>
      <c r="K6" s="26"/>
      <c r="L6" s="23"/>
      <c r="M6" s="23" t="s">
        <v>5</v>
      </c>
      <c r="N6" s="27"/>
      <c r="O6" s="27" t="s">
        <v>5</v>
      </c>
      <c r="P6" s="28"/>
      <c r="Q6" s="37"/>
    </row>
    <row r="7" spans="1:17" customHeight="1" ht="72">
      <c r="A7" s="9" t="s">
        <v>60</v>
      </c>
      <c r="B7" s="2">
        <v>2021</v>
      </c>
      <c r="D7" s="2"/>
      <c r="E7" s="2"/>
      <c r="F7" s="37"/>
      <c r="G7" s="23" t="s">
        <v>5</v>
      </c>
      <c r="H7" s="24"/>
      <c r="I7" s="23"/>
      <c r="J7" s="25" t="s">
        <v>5</v>
      </c>
      <c r="K7" s="26"/>
      <c r="L7" s="23"/>
      <c r="M7" s="23" t="s">
        <v>5</v>
      </c>
      <c r="N7" s="27"/>
      <c r="O7" s="27" t="s">
        <v>5</v>
      </c>
      <c r="P7" s="28"/>
      <c r="Q7" s="37"/>
    </row>
    <row r="8" spans="1:17" customHeight="1" ht="72">
      <c r="A8" s="9" t="s">
        <v>61</v>
      </c>
      <c r="B8" s="2">
        <v>192</v>
      </c>
      <c r="D8" s="2"/>
      <c r="E8" s="2"/>
      <c r="F8" s="37"/>
      <c r="G8" s="23" t="s">
        <v>5</v>
      </c>
      <c r="H8" s="24"/>
      <c r="I8" s="23"/>
      <c r="J8" s="25" t="s">
        <v>5</v>
      </c>
      <c r="K8" s="26"/>
      <c r="L8" s="23"/>
      <c r="M8" s="23" t="s">
        <v>5</v>
      </c>
      <c r="N8" s="27"/>
      <c r="O8" s="27" t="s">
        <v>5</v>
      </c>
      <c r="P8" s="28"/>
      <c r="Q8" s="37"/>
    </row>
    <row r="9" spans="1:17" customHeight="1" ht="72">
      <c r="A9" s="9" t="s">
        <v>62</v>
      </c>
      <c r="B9" s="4">
        <f>IF(B6="A",B7+3,IF(B6="H",B7+2,B7+1))</f>
        <v>2024</v>
      </c>
      <c r="D9" s="2"/>
      <c r="E9" s="2"/>
      <c r="F9" s="37"/>
      <c r="G9" s="23" t="s">
        <v>5</v>
      </c>
      <c r="H9" s="24"/>
      <c r="I9" s="23"/>
      <c r="J9" s="25" t="s">
        <v>5</v>
      </c>
      <c r="K9" s="26"/>
      <c r="L9" s="23"/>
      <c r="M9" s="23" t="s">
        <v>5</v>
      </c>
      <c r="N9" s="27"/>
      <c r="O9" s="27" t="s">
        <v>5</v>
      </c>
      <c r="P9" s="28"/>
      <c r="Q9" s="37"/>
    </row>
    <row r="10" spans="1:17" customHeight="1" ht="72">
      <c r="A10" s="9" t="s">
        <v>63</v>
      </c>
      <c r="B10" s="6">
        <f>NOW()</f>
        <v>44341.382152778</v>
      </c>
      <c r="D10" s="2"/>
      <c r="E10" s="2"/>
      <c r="F10" s="37"/>
      <c r="G10" s="23" t="s">
        <v>5</v>
      </c>
      <c r="H10" s="24"/>
      <c r="I10" s="23"/>
      <c r="J10" s="25" t="s">
        <v>5</v>
      </c>
      <c r="K10" s="26"/>
      <c r="L10" s="23"/>
      <c r="M10" s="23" t="s">
        <v>5</v>
      </c>
      <c r="N10" s="27"/>
      <c r="O10" s="27" t="s">
        <v>5</v>
      </c>
      <c r="P10" s="28"/>
      <c r="Q10" s="37"/>
    </row>
    <row r="11" spans="1:17" customHeight="1" ht="72">
      <c r="A11" s="9" t="s">
        <v>64</v>
      </c>
      <c r="B11" s="4">
        <f>IF(MONTH(NOW())&gt;7,YEAR(NOW()),YEAR(NOW())-1)</f>
        <v>2020</v>
      </c>
      <c r="D11" s="2"/>
      <c r="E11" s="2"/>
      <c r="F11" s="37"/>
      <c r="G11" s="23" t="s">
        <v>5</v>
      </c>
      <c r="H11" s="24"/>
      <c r="I11" s="23"/>
      <c r="J11" s="25" t="s">
        <v>5</v>
      </c>
      <c r="K11" s="26"/>
      <c r="L11" s="23"/>
      <c r="M11" s="23" t="s">
        <v>5</v>
      </c>
      <c r="N11" s="27"/>
      <c r="O11" s="27" t="s">
        <v>5</v>
      </c>
      <c r="P11" s="28"/>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476</v>
      </c>
      <c r="F13" s="37"/>
      <c r="G13" s="44" t="str">
        <f>CONCATENATE("Algemene opmerkingen bij het jaarprogramma van  ",G4)</f>
        <v>Algemene opmerkingen bij het jaarprogramma van  FA leerlaag A4 (schooljaar 2021 - 2022)</v>
      </c>
      <c r="H13" s="44"/>
      <c r="I13" s="44"/>
      <c r="J13" s="44"/>
      <c r="K13" s="44"/>
      <c r="L13" s="44"/>
      <c r="M13" s="44"/>
      <c r="N13" s="40"/>
      <c r="O13" s="40"/>
      <c r="P13" s="37"/>
      <c r="Q13" s="37"/>
    </row>
    <row r="14" spans="1:17" customHeight="1" ht="72">
      <c r="A14" s="9" t="s">
        <v>67</v>
      </c>
      <c r="B14" s="7">
        <f>B15+B11-B7</f>
        <v>3</v>
      </c>
      <c r="F14" s="37"/>
      <c r="G14" s="29"/>
      <c r="H14" s="29"/>
      <c r="I14" s="29"/>
      <c r="J14" s="29"/>
      <c r="K14" s="29"/>
      <c r="L14" s="29"/>
      <c r="M14" s="29"/>
      <c r="N14" s="53"/>
      <c r="O14" s="53"/>
      <c r="P14" s="54"/>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477</v>
      </c>
      <c r="F25" s="37"/>
      <c r="G25" s="44" t="str">
        <f>CONCATENATE("Algemene opmerkingen bij het jaarprogramma van  ",G16)</f>
        <v>Algemene opmerkingen bij het jaarprogramma van  FA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FA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478</v>
      </c>
      <c r="F37" s="37"/>
      <c r="G37" s="44" t="str">
        <f>CONCATENATE("Algemene opmerkingen bij het jaarprogramma van  ",G28)</f>
        <v>Algemene opmerkingen bij het jaarprogramma van  FA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A4 (schooljaar 2020 - 2021)</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92</v>
      </c>
      <c r="D6" s="2">
        <v>110</v>
      </c>
      <c r="E6" s="2"/>
      <c r="F6" s="37"/>
      <c r="G6" s="43">
        <v>1</v>
      </c>
      <c r="H6" s="47" t="s">
        <v>93</v>
      </c>
      <c r="I6" s="43">
        <v>2</v>
      </c>
      <c r="J6" s="48" t="s">
        <v>7</v>
      </c>
      <c r="K6" s="49"/>
      <c r="L6" s="43">
        <v>100</v>
      </c>
      <c r="M6" s="43" t="s">
        <v>11</v>
      </c>
      <c r="N6" s="50"/>
      <c r="O6" s="50">
        <v>0</v>
      </c>
      <c r="P6" s="52"/>
      <c r="Q6" s="37"/>
    </row>
    <row r="7" spans="1:17" customHeight="1" ht="72">
      <c r="A7" s="9" t="s">
        <v>60</v>
      </c>
      <c r="B7" s="2">
        <v>2020</v>
      </c>
      <c r="D7" s="2">
        <v>111</v>
      </c>
      <c r="E7" s="2"/>
      <c r="F7" s="37"/>
      <c r="G7" s="43">
        <v>2</v>
      </c>
      <c r="H7" s="47" t="s">
        <v>94</v>
      </c>
      <c r="I7" s="43">
        <v>2</v>
      </c>
      <c r="J7" s="48" t="s">
        <v>7</v>
      </c>
      <c r="K7" s="49"/>
      <c r="L7" s="43">
        <v>100</v>
      </c>
      <c r="M7" s="43" t="s">
        <v>11</v>
      </c>
      <c r="N7" s="50"/>
      <c r="O7" s="50">
        <v>0</v>
      </c>
      <c r="P7" s="52"/>
      <c r="Q7" s="37"/>
    </row>
    <row r="8" spans="1:17" customHeight="1" ht="72">
      <c r="A8" s="9" t="s">
        <v>61</v>
      </c>
      <c r="B8" s="2">
        <v>22</v>
      </c>
      <c r="D8" s="2">
        <v>112</v>
      </c>
      <c r="E8" s="2"/>
      <c r="F8" s="37"/>
      <c r="G8" s="43">
        <v>3</v>
      </c>
      <c r="H8" s="47" t="s">
        <v>95</v>
      </c>
      <c r="I8" s="43">
        <v>1</v>
      </c>
      <c r="J8" s="48" t="s">
        <v>7</v>
      </c>
      <c r="K8" s="49" t="s">
        <v>96</v>
      </c>
      <c r="L8" s="43">
        <v>30</v>
      </c>
      <c r="M8" s="43" t="s">
        <v>11</v>
      </c>
      <c r="N8" s="50"/>
      <c r="O8" s="50">
        <v>0</v>
      </c>
      <c r="P8" s="52"/>
      <c r="Q8" s="37"/>
    </row>
    <row r="9" spans="1:17" customHeight="1" ht="72">
      <c r="A9" s="9" t="s">
        <v>62</v>
      </c>
      <c r="B9" s="4">
        <f>IF(B6="A",B7+3,IF(B6="H",B7+2,B7+1))</f>
        <v>2023</v>
      </c>
      <c r="D9" s="2">
        <v>113</v>
      </c>
      <c r="E9" s="2"/>
      <c r="F9" s="37"/>
      <c r="G9" s="43">
        <v>3</v>
      </c>
      <c r="H9" s="47" t="s">
        <v>97</v>
      </c>
      <c r="I9" s="43">
        <v>2</v>
      </c>
      <c r="J9" s="48" t="s">
        <v>7</v>
      </c>
      <c r="K9" s="49"/>
      <c r="L9" s="43">
        <v>100</v>
      </c>
      <c r="M9" s="43" t="s">
        <v>11</v>
      </c>
      <c r="N9" s="50"/>
      <c r="O9" s="50">
        <v>0</v>
      </c>
      <c r="P9" s="52"/>
      <c r="Q9" s="37"/>
    </row>
    <row r="10" spans="1:17" customHeight="1" ht="72">
      <c r="A10" s="9" t="s">
        <v>63</v>
      </c>
      <c r="B10" s="6">
        <f>NOW()</f>
        <v>44341.382152778</v>
      </c>
      <c r="D10" s="2">
        <v>114</v>
      </c>
      <c r="E10" s="2"/>
      <c r="F10" s="37"/>
      <c r="G10" s="43">
        <v>4</v>
      </c>
      <c r="H10" s="47" t="s">
        <v>79</v>
      </c>
      <c r="I10" s="43">
        <v>1</v>
      </c>
      <c r="J10" s="48" t="s">
        <v>10</v>
      </c>
      <c r="K10" s="49" t="s">
        <v>76</v>
      </c>
      <c r="L10" s="43">
        <v>5</v>
      </c>
      <c r="M10" s="43" t="s">
        <v>11</v>
      </c>
      <c r="N10" s="50"/>
      <c r="O10" s="50">
        <v>0</v>
      </c>
      <c r="P10" s="52"/>
      <c r="Q10" s="37"/>
    </row>
    <row r="11" spans="1:17" customHeight="1" ht="72">
      <c r="A11" s="9" t="s">
        <v>64</v>
      </c>
      <c r="B11" s="4">
        <f>IF(MONTH(NOW())&gt;7,YEAR(NOW()),YEAR(NOW())-1)</f>
        <v>2020</v>
      </c>
      <c r="D11" s="2">
        <v>115</v>
      </c>
      <c r="E11" s="2"/>
      <c r="F11" s="37"/>
      <c r="G11" s="43">
        <v>4</v>
      </c>
      <c r="H11" s="47" t="s">
        <v>98</v>
      </c>
      <c r="I11" s="43">
        <v>2</v>
      </c>
      <c r="J11" s="48" t="s">
        <v>7</v>
      </c>
      <c r="K11" s="49"/>
      <c r="L11" s="43">
        <v>100</v>
      </c>
      <c r="M11" s="43" t="s">
        <v>11</v>
      </c>
      <c r="N11" s="50"/>
      <c r="O11" s="50">
        <v>0</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0</v>
      </c>
      <c r="C13" s="9" t="s">
        <v>45</v>
      </c>
      <c r="D13" s="2">
        <v>52</v>
      </c>
      <c r="F13" s="37"/>
      <c r="G13" s="44" t="str">
        <f>CONCATENATE("Algemene opmerkingen bij het jaarprogramma van  ",G4)</f>
        <v>Algemene opmerkingen bij het jaarprogramma van  FA leerlaag A4 (schooljaar 2020 - 2021)</v>
      </c>
      <c r="H13" s="44"/>
      <c r="I13" s="44"/>
      <c r="J13" s="44"/>
      <c r="K13" s="44"/>
      <c r="L13" s="44"/>
      <c r="M13" s="44"/>
      <c r="N13" s="40"/>
      <c r="O13" s="40"/>
      <c r="P13" s="37"/>
      <c r="Q13" s="37"/>
    </row>
    <row r="14" spans="1:17" customHeight="1" ht="72">
      <c r="A14" s="9" t="s">
        <v>67</v>
      </c>
      <c r="B14" s="7">
        <f>B15+B11-B7</f>
        <v>4</v>
      </c>
      <c r="F14" s="37"/>
      <c r="G14" s="45" t="s">
        <v>99</v>
      </c>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23" t="s">
        <v>5</v>
      </c>
      <c r="H18" s="24"/>
      <c r="I18" s="23"/>
      <c r="J18" s="25" t="s">
        <v>5</v>
      </c>
      <c r="K18" s="26"/>
      <c r="L18" s="23"/>
      <c r="M18" s="23" t="s">
        <v>5</v>
      </c>
      <c r="N18" s="27"/>
      <c r="O18" s="27" t="s">
        <v>5</v>
      </c>
      <c r="P18" s="28"/>
      <c r="Q18" s="37"/>
    </row>
    <row r="19" spans="1:17" customHeight="1" ht="72">
      <c r="D19" s="2"/>
      <c r="E19" s="2"/>
      <c r="F19" s="37"/>
      <c r="G19" s="23" t="s">
        <v>5</v>
      </c>
      <c r="H19" s="24"/>
      <c r="I19" s="23"/>
      <c r="J19" s="25" t="s">
        <v>5</v>
      </c>
      <c r="K19" s="26"/>
      <c r="L19" s="23"/>
      <c r="M19" s="23" t="s">
        <v>5</v>
      </c>
      <c r="N19" s="27"/>
      <c r="O19" s="27" t="s">
        <v>5</v>
      </c>
      <c r="P19" s="28"/>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53</v>
      </c>
      <c r="F25" s="37"/>
      <c r="G25" s="44" t="str">
        <f>CONCATENATE("Algemene opmerkingen bij het jaarprogramma van  ",G16)</f>
        <v>Algemene opmerkingen bij het jaarprogramma van  FA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FA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54</v>
      </c>
      <c r="F37" s="37"/>
      <c r="G37" s="44" t="str">
        <f>CONCATENATE("Algemene opmerkingen bij het jaarprogramma van  ",G28)</f>
        <v>Algemene opmerkingen bij het jaarprogramma van  FA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A4 (schooljaar 2019 - 2020)</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92</v>
      </c>
      <c r="D6" s="2"/>
      <c r="E6" s="2"/>
      <c r="F6" s="37"/>
      <c r="G6" s="43" t="s">
        <v>5</v>
      </c>
      <c r="H6" s="47"/>
      <c r="I6" s="43"/>
      <c r="J6" s="48" t="s">
        <v>5</v>
      </c>
      <c r="K6" s="49"/>
      <c r="L6" s="43"/>
      <c r="M6" s="43" t="s">
        <v>5</v>
      </c>
      <c r="N6" s="50"/>
      <c r="O6" s="50" t="s">
        <v>5</v>
      </c>
      <c r="P6" s="52"/>
      <c r="Q6" s="37"/>
    </row>
    <row r="7" spans="1:17" customHeight="1" ht="72">
      <c r="A7" s="9" t="s">
        <v>60</v>
      </c>
      <c r="B7" s="2">
        <v>2019</v>
      </c>
      <c r="D7" s="2"/>
      <c r="E7" s="2"/>
      <c r="F7" s="37"/>
      <c r="G7" s="43" t="s">
        <v>5</v>
      </c>
      <c r="H7" s="47"/>
      <c r="I7" s="43"/>
      <c r="J7" s="48" t="s">
        <v>5</v>
      </c>
      <c r="K7" s="49"/>
      <c r="L7" s="43"/>
      <c r="M7" s="43" t="s">
        <v>5</v>
      </c>
      <c r="N7" s="50"/>
      <c r="O7" s="50" t="s">
        <v>5</v>
      </c>
      <c r="P7" s="52"/>
      <c r="Q7" s="37"/>
    </row>
    <row r="8" spans="1:17" customHeight="1" ht="72">
      <c r="A8" s="9" t="s">
        <v>61</v>
      </c>
      <c r="B8" s="2">
        <v>23</v>
      </c>
      <c r="D8" s="2"/>
      <c r="E8" s="2"/>
      <c r="F8" s="37"/>
      <c r="G8" s="43" t="s">
        <v>5</v>
      </c>
      <c r="H8" s="47"/>
      <c r="I8" s="43"/>
      <c r="J8" s="48" t="s">
        <v>5</v>
      </c>
      <c r="K8" s="49"/>
      <c r="L8" s="43"/>
      <c r="M8" s="43" t="s">
        <v>5</v>
      </c>
      <c r="N8" s="50"/>
      <c r="O8" s="50" t="s">
        <v>5</v>
      </c>
      <c r="P8" s="52"/>
      <c r="Q8" s="37"/>
    </row>
    <row r="9" spans="1:17" customHeight="1" ht="72">
      <c r="A9" s="9" t="s">
        <v>62</v>
      </c>
      <c r="B9" s="4">
        <f>IF(B6="A",B7+3,IF(B6="H",B7+2,B7+1))</f>
        <v>2022</v>
      </c>
      <c r="D9" s="2"/>
      <c r="E9" s="2"/>
      <c r="F9" s="37"/>
      <c r="G9" s="43" t="s">
        <v>5</v>
      </c>
      <c r="H9" s="47"/>
      <c r="I9" s="43"/>
      <c r="J9" s="48" t="s">
        <v>5</v>
      </c>
      <c r="K9" s="49"/>
      <c r="L9" s="43"/>
      <c r="M9" s="43" t="s">
        <v>5</v>
      </c>
      <c r="N9" s="50"/>
      <c r="O9" s="50" t="s">
        <v>5</v>
      </c>
      <c r="P9" s="52"/>
      <c r="Q9" s="37"/>
    </row>
    <row r="10" spans="1:17" customHeight="1" ht="72">
      <c r="A10" s="9" t="s">
        <v>63</v>
      </c>
      <c r="B10" s="6">
        <f>NOW()</f>
        <v>44341.382152778</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-1</v>
      </c>
      <c r="C13" s="9" t="s">
        <v>45</v>
      </c>
      <c r="D13" s="2">
        <v>55</v>
      </c>
      <c r="F13" s="37"/>
      <c r="G13" s="44" t="str">
        <f>CONCATENATE("Algemene opmerkingen bij het jaarprogramma van  ",G4)</f>
        <v>Algemene opmerkingen bij het jaarprogramma van  FA leerlaag A4 (schooljaar 2019 - 2020)</v>
      </c>
      <c r="H13" s="44"/>
      <c r="I13" s="44"/>
      <c r="J13" s="44"/>
      <c r="K13" s="44"/>
      <c r="L13" s="44"/>
      <c r="M13" s="44"/>
      <c r="N13" s="40"/>
      <c r="O13" s="40"/>
      <c r="P13" s="37"/>
      <c r="Q13" s="37"/>
    </row>
    <row r="14" spans="1:17" customHeight="1" ht="72">
      <c r="A14" s="9" t="s">
        <v>67</v>
      </c>
      <c r="B14" s="7">
        <f>B15+B11-B7</f>
        <v>5</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116</v>
      </c>
      <c r="E18" s="2"/>
      <c r="F18" s="37"/>
      <c r="G18" s="43">
        <v>1</v>
      </c>
      <c r="H18" s="47" t="s">
        <v>93</v>
      </c>
      <c r="I18" s="43">
        <v>2</v>
      </c>
      <c r="J18" s="48" t="s">
        <v>7</v>
      </c>
      <c r="K18" s="49"/>
      <c r="L18" s="43">
        <v>100</v>
      </c>
      <c r="M18" s="43" t="s">
        <v>11</v>
      </c>
      <c r="N18" s="50"/>
      <c r="O18" s="50">
        <v>0</v>
      </c>
      <c r="P18" s="52"/>
      <c r="Q18" s="37"/>
    </row>
    <row r="19" spans="1:17" customHeight="1" ht="72">
      <c r="D19" s="2">
        <v>117</v>
      </c>
      <c r="E19" s="2"/>
      <c r="F19" s="37"/>
      <c r="G19" s="43">
        <v>2</v>
      </c>
      <c r="H19" s="47" t="s">
        <v>94</v>
      </c>
      <c r="I19" s="43">
        <v>2</v>
      </c>
      <c r="J19" s="48" t="s">
        <v>7</v>
      </c>
      <c r="K19" s="49"/>
      <c r="L19" s="43">
        <v>100</v>
      </c>
      <c r="M19" s="43" t="s">
        <v>11</v>
      </c>
      <c r="N19" s="50"/>
      <c r="O19" s="50">
        <v>0</v>
      </c>
      <c r="P19" s="52"/>
      <c r="Q19" s="37"/>
    </row>
    <row r="20" spans="1:17" customHeight="1" ht="72">
      <c r="D20" s="2">
        <v>118</v>
      </c>
      <c r="E20" s="2"/>
      <c r="F20" s="37"/>
      <c r="G20" s="43">
        <v>3</v>
      </c>
      <c r="H20" s="47" t="s">
        <v>89</v>
      </c>
      <c r="I20" s="43">
        <v>2</v>
      </c>
      <c r="J20" s="48" t="s">
        <v>7</v>
      </c>
      <c r="K20" s="49" t="s">
        <v>90</v>
      </c>
      <c r="L20" s="43">
        <v>100</v>
      </c>
      <c r="M20" s="43" t="s">
        <v>8</v>
      </c>
      <c r="N20" s="50">
        <v>2</v>
      </c>
      <c r="O20" s="50" t="s">
        <v>8</v>
      </c>
      <c r="P20" s="52" t="s">
        <v>100</v>
      </c>
      <c r="Q20" s="37"/>
    </row>
    <row r="21" spans="1:17" customHeight="1" ht="72">
      <c r="D21" s="2">
        <v>119</v>
      </c>
      <c r="E21" s="2"/>
      <c r="F21" s="37"/>
      <c r="G21" s="43">
        <v>3</v>
      </c>
      <c r="H21" s="47" t="s">
        <v>97</v>
      </c>
      <c r="I21" s="43">
        <v>2</v>
      </c>
      <c r="J21" s="48" t="s">
        <v>7</v>
      </c>
      <c r="K21" s="49"/>
      <c r="L21" s="43">
        <v>100</v>
      </c>
      <c r="M21" s="43" t="s">
        <v>11</v>
      </c>
      <c r="N21" s="50"/>
      <c r="O21" s="50">
        <v>0</v>
      </c>
      <c r="P21" s="52"/>
      <c r="Q21" s="37"/>
    </row>
    <row r="22" spans="1:17" customHeight="1" ht="72">
      <c r="D22" s="2">
        <v>120</v>
      </c>
      <c r="E22" s="2"/>
      <c r="F22" s="37"/>
      <c r="G22" s="43">
        <v>4</v>
      </c>
      <c r="H22" s="47" t="s">
        <v>79</v>
      </c>
      <c r="I22" s="43">
        <v>1</v>
      </c>
      <c r="J22" s="48" t="s">
        <v>10</v>
      </c>
      <c r="K22" s="49"/>
      <c r="L22" s="43">
        <v>5</v>
      </c>
      <c r="M22" s="43" t="s">
        <v>8</v>
      </c>
      <c r="N22" s="50">
        <v>1</v>
      </c>
      <c r="O22" s="50" t="s">
        <v>11</v>
      </c>
      <c r="P22" s="52" t="s">
        <v>80</v>
      </c>
      <c r="Q22" s="37"/>
    </row>
    <row r="23" spans="1:17" customHeight="1" ht="72">
      <c r="D23" s="2">
        <v>121</v>
      </c>
      <c r="E23" s="2"/>
      <c r="F23" s="37"/>
      <c r="G23" s="43">
        <v>4</v>
      </c>
      <c r="H23" s="47" t="s">
        <v>98</v>
      </c>
      <c r="I23" s="43">
        <v>2</v>
      </c>
      <c r="J23" s="48" t="s">
        <v>7</v>
      </c>
      <c r="K23" s="49"/>
      <c r="L23" s="43">
        <v>100</v>
      </c>
      <c r="M23" s="43" t="s">
        <v>11</v>
      </c>
      <c r="N23" s="50"/>
      <c r="O23" s="50">
        <v>0</v>
      </c>
      <c r="P23" s="52"/>
      <c r="Q23" s="37"/>
    </row>
    <row r="24" spans="1:17">
      <c r="F24" s="37"/>
      <c r="G24" s="40"/>
      <c r="H24" s="37"/>
      <c r="I24" s="40"/>
      <c r="J24" s="40"/>
      <c r="K24" s="37"/>
      <c r="L24" s="40"/>
      <c r="M24" s="40"/>
      <c r="N24" s="40"/>
      <c r="O24" s="40"/>
      <c r="P24" s="37"/>
      <c r="Q24" s="37"/>
    </row>
    <row r="25" spans="1:17">
      <c r="C25" s="9" t="s">
        <v>45</v>
      </c>
      <c r="D25" s="2">
        <v>56</v>
      </c>
      <c r="F25" s="37"/>
      <c r="G25" s="44" t="str">
        <f>CONCATENATE("Algemene opmerkingen bij het jaarprogramma van  ",G16)</f>
        <v>Algemene opmerkingen bij het jaarprogramma van  FA leerlaag A5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FA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23" t="s">
        <v>5</v>
      </c>
      <c r="H30" s="24"/>
      <c r="I30" s="23"/>
      <c r="J30" s="25" t="s">
        <v>5</v>
      </c>
      <c r="K30" s="26"/>
      <c r="L30" s="23"/>
      <c r="M30" s="23" t="s">
        <v>5</v>
      </c>
      <c r="N30" s="27"/>
      <c r="O30" s="27" t="s">
        <v>5</v>
      </c>
      <c r="P30" s="28"/>
      <c r="Q30" s="37"/>
    </row>
    <row r="31" spans="1:17" customHeight="1" ht="72">
      <c r="D31" s="2"/>
      <c r="E31" s="2"/>
      <c r="F31" s="37"/>
      <c r="G31" s="23" t="s">
        <v>5</v>
      </c>
      <c r="H31" s="24"/>
      <c r="I31" s="23"/>
      <c r="J31" s="25" t="s">
        <v>5</v>
      </c>
      <c r="K31" s="26"/>
      <c r="L31" s="23"/>
      <c r="M31" s="23" t="s">
        <v>5</v>
      </c>
      <c r="N31" s="27"/>
      <c r="O31" s="27" t="s">
        <v>5</v>
      </c>
      <c r="P31" s="28"/>
      <c r="Q31" s="37"/>
    </row>
    <row r="32" spans="1:17" customHeight="1" ht="72">
      <c r="D32" s="2"/>
      <c r="E32" s="2"/>
      <c r="F32" s="37"/>
      <c r="G32" s="23" t="s">
        <v>5</v>
      </c>
      <c r="H32" s="24"/>
      <c r="I32" s="23"/>
      <c r="J32" s="25" t="s">
        <v>5</v>
      </c>
      <c r="K32" s="26"/>
      <c r="L32" s="23"/>
      <c r="M32" s="23" t="s">
        <v>5</v>
      </c>
      <c r="N32" s="27"/>
      <c r="O32" s="27" t="s">
        <v>5</v>
      </c>
      <c r="P32" s="28"/>
      <c r="Q32" s="37"/>
    </row>
    <row r="33" spans="1:17" customHeight="1" ht="72">
      <c r="D33" s="2"/>
      <c r="E33" s="2"/>
      <c r="F33" s="37"/>
      <c r="G33" s="23" t="s">
        <v>5</v>
      </c>
      <c r="H33" s="24"/>
      <c r="I33" s="23"/>
      <c r="J33" s="25" t="s">
        <v>5</v>
      </c>
      <c r="K33" s="26"/>
      <c r="L33" s="23"/>
      <c r="M33" s="23" t="s">
        <v>5</v>
      </c>
      <c r="N33" s="27"/>
      <c r="O33" s="27" t="s">
        <v>5</v>
      </c>
      <c r="P33" s="28"/>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57</v>
      </c>
      <c r="F37" s="37"/>
      <c r="G37" s="44" t="str">
        <f>CONCATENATE("Algemene opmerkingen bij het jaarprogramma van  ",G28)</f>
        <v>Algemene opmerkingen bij het jaarprogramma van  FA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FA leerlaag A4 (schooljaar 2018 - 2019)</v>
      </c>
      <c r="H4" s="37"/>
      <c r="I4" s="40"/>
      <c r="J4" s="40"/>
      <c r="K4" s="37"/>
      <c r="L4" s="40"/>
      <c r="M4" s="40"/>
      <c r="N4" s="40"/>
      <c r="O4" s="40"/>
      <c r="P4" s="37"/>
      <c r="Q4" s="37"/>
    </row>
    <row r="5" spans="1:17" customHeight="1" ht="34.5">
      <c r="A5" s="9" t="s">
        <v>46</v>
      </c>
      <c r="B5" s="2">
        <v>4</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92</v>
      </c>
      <c r="D6" s="2"/>
      <c r="E6" s="2"/>
      <c r="F6" s="37"/>
      <c r="G6" s="43" t="s">
        <v>5</v>
      </c>
      <c r="H6" s="47"/>
      <c r="I6" s="43"/>
      <c r="J6" s="48" t="s">
        <v>5</v>
      </c>
      <c r="K6" s="49"/>
      <c r="L6" s="43"/>
      <c r="M6" s="43" t="s">
        <v>5</v>
      </c>
      <c r="N6" s="50"/>
      <c r="O6" s="50" t="s">
        <v>5</v>
      </c>
      <c r="P6" s="52"/>
      <c r="Q6" s="37"/>
    </row>
    <row r="7" spans="1:17" customHeight="1" ht="72">
      <c r="A7" s="9" t="s">
        <v>60</v>
      </c>
      <c r="B7" s="2">
        <v>2018</v>
      </c>
      <c r="D7" s="2"/>
      <c r="E7" s="2"/>
      <c r="F7" s="37"/>
      <c r="G7" s="43" t="s">
        <v>5</v>
      </c>
      <c r="H7" s="47"/>
      <c r="I7" s="43"/>
      <c r="J7" s="48" t="s">
        <v>5</v>
      </c>
      <c r="K7" s="49"/>
      <c r="L7" s="43"/>
      <c r="M7" s="43" t="s">
        <v>5</v>
      </c>
      <c r="N7" s="50"/>
      <c r="O7" s="50" t="s">
        <v>5</v>
      </c>
      <c r="P7" s="52"/>
      <c r="Q7" s="37"/>
    </row>
    <row r="8" spans="1:17" customHeight="1" ht="72">
      <c r="A8" s="9" t="s">
        <v>61</v>
      </c>
      <c r="B8" s="2">
        <v>24</v>
      </c>
      <c r="D8" s="2"/>
      <c r="E8" s="2"/>
      <c r="F8" s="37"/>
      <c r="G8" s="43" t="s">
        <v>5</v>
      </c>
      <c r="H8" s="47"/>
      <c r="I8" s="43"/>
      <c r="J8" s="48" t="s">
        <v>5</v>
      </c>
      <c r="K8" s="49"/>
      <c r="L8" s="43"/>
      <c r="M8" s="43" t="s">
        <v>5</v>
      </c>
      <c r="N8" s="50"/>
      <c r="O8" s="50" t="s">
        <v>5</v>
      </c>
      <c r="P8" s="52"/>
      <c r="Q8" s="37"/>
    </row>
    <row r="9" spans="1:17" customHeight="1" ht="72">
      <c r="A9" s="9" t="s">
        <v>62</v>
      </c>
      <c r="B9" s="4">
        <f>IF(B6="A",B7+3,IF(B6="H",B7+2,B7+1))</f>
        <v>2021</v>
      </c>
      <c r="D9" s="2"/>
      <c r="E9" s="2"/>
      <c r="F9" s="37"/>
      <c r="G9" s="43" t="s">
        <v>5</v>
      </c>
      <c r="H9" s="47"/>
      <c r="I9" s="43"/>
      <c r="J9" s="48" t="s">
        <v>5</v>
      </c>
      <c r="K9" s="49"/>
      <c r="L9" s="43"/>
      <c r="M9" s="43" t="s">
        <v>5</v>
      </c>
      <c r="N9" s="50"/>
      <c r="O9" s="50" t="s">
        <v>5</v>
      </c>
      <c r="P9" s="52"/>
      <c r="Q9" s="37"/>
    </row>
    <row r="10" spans="1:17" customHeight="1" ht="72">
      <c r="A10" s="9" t="s">
        <v>63</v>
      </c>
      <c r="B10" s="6">
        <f>NOW()</f>
        <v>44341.382152778</v>
      </c>
      <c r="D10" s="2"/>
      <c r="E10" s="2"/>
      <c r="F10" s="37"/>
      <c r="G10" s="43" t="s">
        <v>5</v>
      </c>
      <c r="H10" s="47"/>
      <c r="I10" s="43"/>
      <c r="J10" s="48" t="s">
        <v>5</v>
      </c>
      <c r="K10" s="49"/>
      <c r="L10" s="43"/>
      <c r="M10" s="43" t="s">
        <v>5</v>
      </c>
      <c r="N10" s="50"/>
      <c r="O10" s="50" t="s">
        <v>5</v>
      </c>
      <c r="P10" s="52"/>
      <c r="Q10" s="37"/>
    </row>
    <row r="11" spans="1:17" customHeight="1" ht="72">
      <c r="A11" s="9" t="s">
        <v>64</v>
      </c>
      <c r="B11" s="4">
        <f>IF(MONTH(NOW())&gt;7,YEAR(NOW()),YEAR(NOW())-1)</f>
        <v>2020</v>
      </c>
      <c r="D11" s="2"/>
      <c r="E11" s="2"/>
      <c r="F11" s="37"/>
      <c r="G11" s="43" t="s">
        <v>5</v>
      </c>
      <c r="H11" s="47"/>
      <c r="I11" s="43"/>
      <c r="J11" s="48" t="s">
        <v>5</v>
      </c>
      <c r="K11" s="49"/>
      <c r="L11" s="43"/>
      <c r="M11" s="43" t="s">
        <v>5</v>
      </c>
      <c r="N11" s="50"/>
      <c r="O11" s="50" t="s">
        <v>5</v>
      </c>
      <c r="P11" s="52"/>
      <c r="Q11" s="37"/>
    </row>
    <row r="12" spans="1:17">
      <c r="A12" s="9" t="s">
        <v>65</v>
      </c>
      <c r="B12" s="4" t="str">
        <f>CONCATENATE(B11," - ",B11+1)</f>
        <v>2020 - 2021</v>
      </c>
      <c r="F12" s="37"/>
      <c r="G12" s="40"/>
      <c r="H12" s="37"/>
      <c r="I12" s="40"/>
      <c r="J12" s="40"/>
      <c r="K12" s="37"/>
      <c r="L12" s="40"/>
      <c r="M12" s="40"/>
      <c r="N12" s="40"/>
      <c r="O12" s="40"/>
      <c r="P12" s="37"/>
      <c r="Q12" s="37"/>
    </row>
    <row r="13" spans="1:17">
      <c r="A13" s="9" t="s">
        <v>66</v>
      </c>
      <c r="B13" s="4">
        <f>B7-B11</f>
        <v>-2</v>
      </c>
      <c r="C13" s="9" t="s">
        <v>45</v>
      </c>
      <c r="D13" s="2">
        <v>58</v>
      </c>
      <c r="F13" s="37"/>
      <c r="G13" s="44" t="str">
        <f>CONCATENATE("Algemene opmerkingen bij het jaarprogramma van  ",G4)</f>
        <v>Algemene opmerkingen bij het jaarprogramma van  FA leerlaag A4 (schooljaar 2018 - 2019)</v>
      </c>
      <c r="H13" s="44"/>
      <c r="I13" s="44"/>
      <c r="J13" s="44"/>
      <c r="K13" s="44"/>
      <c r="L13" s="44"/>
      <c r="M13" s="44"/>
      <c r="N13" s="40"/>
      <c r="O13" s="40"/>
      <c r="P13" s="37"/>
      <c r="Q13" s="37"/>
    </row>
    <row r="14" spans="1:17" customHeight="1" ht="72">
      <c r="A14" s="9" t="s">
        <v>67</v>
      </c>
      <c r="B14" s="7">
        <f>B15+B11-B7</f>
        <v>6</v>
      </c>
      <c r="F14" s="37"/>
      <c r="G14" s="45"/>
      <c r="H14" s="45"/>
      <c r="I14" s="45"/>
      <c r="J14" s="45"/>
      <c r="K14" s="45"/>
      <c r="L14" s="45"/>
      <c r="M14" s="45"/>
      <c r="N14" s="40"/>
      <c r="O14" s="40"/>
      <c r="P14" s="37"/>
      <c r="Q14" s="37"/>
    </row>
    <row r="15" spans="1:17">
      <c r="A15" s="9" t="s">
        <v>68</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FA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59</v>
      </c>
      <c r="F25" s="37"/>
      <c r="G25" s="44" t="str">
        <f>CONCATENATE("Algemene opmerkingen bij het jaarprogramma van  ",G16)</f>
        <v>Algemene opmerkingen bij het jaarprogramma van  FA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FA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122</v>
      </c>
      <c r="E30" s="2"/>
      <c r="F30" s="37"/>
      <c r="G30" s="43">
        <v>1</v>
      </c>
      <c r="H30" s="47" t="s">
        <v>101</v>
      </c>
      <c r="I30" s="43"/>
      <c r="J30" s="48" t="s">
        <v>7</v>
      </c>
      <c r="K30" s="49" t="s">
        <v>102</v>
      </c>
      <c r="L30" s="43">
        <v>100</v>
      </c>
      <c r="M30" s="43" t="s">
        <v>8</v>
      </c>
      <c r="N30" s="50">
        <v>1</v>
      </c>
      <c r="O30" s="50" t="s">
        <v>8</v>
      </c>
      <c r="P30" s="52" t="s">
        <v>103</v>
      </c>
      <c r="Q30" s="37"/>
    </row>
    <row r="31" spans="1:17" customHeight="1" ht="72">
      <c r="D31" s="2">
        <v>123</v>
      </c>
      <c r="E31" s="2"/>
      <c r="F31" s="37"/>
      <c r="G31" s="43">
        <v>2</v>
      </c>
      <c r="H31" s="47" t="s">
        <v>104</v>
      </c>
      <c r="I31" s="43"/>
      <c r="J31" s="48" t="s">
        <v>7</v>
      </c>
      <c r="K31" s="49" t="s">
        <v>105</v>
      </c>
      <c r="L31" s="43">
        <v>100</v>
      </c>
      <c r="M31" s="43" t="s">
        <v>8</v>
      </c>
      <c r="N31" s="50">
        <v>2</v>
      </c>
      <c r="O31" s="50" t="s">
        <v>8</v>
      </c>
      <c r="P31" s="52" t="s">
        <v>103</v>
      </c>
      <c r="Q31" s="37"/>
    </row>
    <row r="32" spans="1:17" customHeight="1" ht="72">
      <c r="D32" s="2">
        <v>124</v>
      </c>
      <c r="E32" s="2"/>
      <c r="F32" s="37"/>
      <c r="G32" s="43">
        <v>2</v>
      </c>
      <c r="H32" s="47" t="s">
        <v>106</v>
      </c>
      <c r="I32" s="43"/>
      <c r="J32" s="48" t="s">
        <v>14</v>
      </c>
      <c r="K32" s="49"/>
      <c r="L32" s="43">
        <v>60</v>
      </c>
      <c r="M32" s="43" t="s">
        <v>8</v>
      </c>
      <c r="N32" s="50">
        <v>3</v>
      </c>
      <c r="O32" s="50" t="s">
        <v>11</v>
      </c>
      <c r="P32" s="52" t="s">
        <v>86</v>
      </c>
      <c r="Q32" s="37"/>
    </row>
    <row r="33" spans="1:17" customHeight="1" ht="72">
      <c r="D33" s="2">
        <v>125</v>
      </c>
      <c r="E33" s="2"/>
      <c r="F33" s="37"/>
      <c r="G33" s="43">
        <v>3</v>
      </c>
      <c r="H33" s="47" t="s">
        <v>107</v>
      </c>
      <c r="I33" s="43"/>
      <c r="J33" s="48" t="s">
        <v>10</v>
      </c>
      <c r="K33" s="49"/>
      <c r="L33" s="43">
        <v>15</v>
      </c>
      <c r="M33" s="43" t="s">
        <v>8</v>
      </c>
      <c r="N33" s="50">
        <v>2</v>
      </c>
      <c r="O33" s="50" t="s">
        <v>11</v>
      </c>
      <c r="P33" s="52" t="s">
        <v>88</v>
      </c>
      <c r="Q33" s="37"/>
    </row>
    <row r="34" spans="1:17" customHeight="1" ht="72">
      <c r="D34" s="2">
        <v>126</v>
      </c>
      <c r="E34" s="2"/>
      <c r="F34" s="37"/>
      <c r="G34" s="43">
        <v>3</v>
      </c>
      <c r="H34" s="47" t="s">
        <v>108</v>
      </c>
      <c r="I34" s="43"/>
      <c r="J34" s="48" t="s">
        <v>7</v>
      </c>
      <c r="K34" s="49" t="s">
        <v>109</v>
      </c>
      <c r="L34" s="43">
        <v>100</v>
      </c>
      <c r="M34" s="43" t="s">
        <v>8</v>
      </c>
      <c r="N34" s="50">
        <v>1</v>
      </c>
      <c r="O34" s="50" t="s">
        <v>8</v>
      </c>
      <c r="P34" s="52" t="s">
        <v>100</v>
      </c>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60</v>
      </c>
      <c r="F37" s="37"/>
      <c r="G37" s="44" t="str">
        <f>CONCATENATE("Algemene opmerkingen bij het jaarprogramma van  ",G28)</f>
        <v>Algemene opmerkingen bij het jaarprogramma van  FA leerlaag A6 (schooljaar 2020 - 2021)</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