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1" autoFilterDateGrouping="true" firstSheet="0" minimized="false" showHorizontalScroll="true" showSheetTabs="true" showVerticalScroll="true" tabRatio="600" visibility="visible"/>
  </bookViews>
  <sheets>
    <sheet name="instellingen" sheetId="1" r:id="rId4"/>
    <sheet name="instructie" sheetId="2" r:id="rId5"/>
    <sheet name="H 2021" sheetId="3" r:id="rId6"/>
    <sheet name="H 2020" sheetId="4" r:id="rId7"/>
    <sheet name="H 2019" sheetId="5" r:id="rId8"/>
    <sheet name="A 2021" sheetId="6" r:id="rId9"/>
    <sheet name="A 2020" sheetId="7" r:id="rId10"/>
    <sheet name="A 2019" sheetId="8" r:id="rId11"/>
    <sheet name="A 2018" sheetId="9" r:id="rId12"/>
  </sheets>
  <definedNames/>
  <calcPr calcId="999999" calcMode="auto" calcCompleted="1" fullCalcOnLoad="0" forceFullCalc="0"/>
</workbook>
</file>

<file path=xl/sharedStrings.xml><?xml version="1.0" encoding="utf-8"?>
<sst xmlns="http://schemas.openxmlformats.org/spreadsheetml/2006/main" uniqueCount="89">
  <si>
    <t>betekenis kleuren</t>
  </si>
  <si>
    <t>periode</t>
  </si>
  <si>
    <t>afname</t>
  </si>
  <si>
    <t>ja/nee</t>
  </si>
  <si>
    <t>veld wordt gevuld door PHP bij genereren file</t>
  </si>
  <si>
    <t>kies…</t>
  </si>
  <si>
    <t>veld wordt gevuld door Excel</t>
  </si>
  <si>
    <t>tt</t>
  </si>
  <si>
    <t>ja</t>
  </si>
  <si>
    <t>zelf invoeren bij opbouw Excel</t>
  </si>
  <si>
    <t>mt</t>
  </si>
  <si>
    <t>nee</t>
  </si>
  <si>
    <t>wit</t>
  </si>
  <si>
    <t>niet schrijfbaar</t>
  </si>
  <si>
    <t>lt</t>
  </si>
  <si>
    <t>1e veld</t>
  </si>
  <si>
    <t>rij of kolom verbergen</t>
  </si>
  <si>
    <t>hd</t>
  </si>
  <si>
    <t>invullen</t>
  </si>
  <si>
    <t>po</t>
  </si>
  <si>
    <t>invullen status SE</t>
  </si>
  <si>
    <t>dropdown verplicht invullen / gegeven ontbreekt (logisch)</t>
  </si>
  <si>
    <t>hoeft niet gevuld (want geen SE)</t>
  </si>
  <si>
    <t>geblokkeerd voor schrijven</t>
  </si>
  <si>
    <t>header</t>
  </si>
  <si>
    <r>
      <rPr>
        <rFont val="Segoe UI"/>
        <b val="true"/>
        <i val="false"/>
        <strike val="false"/>
        <color rgb="FFFFFFFF"/>
        <sz val="12"/>
        <u val="none"/>
      </rPr>
      <t xml:space="preserve">INSTRUCTIE </t>
    </r>
    <r>
      <rPr>
        <rFont val="Segoe UI"/>
        <b val="false"/>
        <i val="false"/>
        <strike val="false"/>
        <color rgb="FFFFFFFF"/>
        <sz val="12"/>
        <u val="none"/>
      </rPr>
      <t xml:space="preserve">graag uw aandacht voor het volgende:</t>
    </r>
  </si>
  <si>
    <t>Vorig jaar zijn we overgestapt van de invoer van PTA's via Word naar Excel. Dit was een eerste stap in een groter proces waarbij we toewillen naar het werken met volledige PTA-cohorten: PTA's waarin alle leerjaren van een examengroep staan beschreven. Dit nieuwe invoerdocument is een uitwerking daarvan.</t>
  </si>
  <si>
    <t>COHORTEN en COHORTJAREN</t>
  </si>
  <si>
    <r>
      <t xml:space="preserve">In dit document zie je tabbladen met namen als </t>
    </r>
    <r>
      <rPr>
        <rFont val="Segoe UI"/>
        <b val="true"/>
        <i val="false"/>
        <strike val="false"/>
        <color rgb="FF000000"/>
        <sz val="12"/>
        <u val="none"/>
      </rPr>
      <t xml:space="preserve">A 2019</t>
    </r>
    <r>
      <rPr>
        <rFont val="Segoe UI"/>
        <b val="false"/>
        <i val="false"/>
        <strike val="false"/>
        <color rgb="FF000000"/>
        <sz val="12"/>
        <u val="none"/>
      </rPr>
      <t xml:space="preserve"> of </t>
    </r>
    <r>
      <rPr>
        <rFont val="Segoe UI"/>
        <b val="true"/>
        <i val="false"/>
        <strike val="false"/>
        <color rgb="FF000000"/>
        <sz val="12"/>
        <u val="none"/>
      </rPr>
      <t xml:space="preserve">H 2021</t>
    </r>
    <r>
      <rPr>
        <rFont val="Segoe UI"/>
        <b val="false"/>
        <i val="false"/>
        <strike val="false"/>
        <color rgb="FF000000"/>
        <sz val="12"/>
        <u val="none"/>
      </rPr>
      <t xml:space="preserve">. Dat jaartal slaat op het kalenderjaar waarin een groep start met het schoolexamen (gerekend vanaf mavo-3, havo-4 en VWO-4). Voor </t>
    </r>
    <r>
      <rPr>
        <rFont val="Segoe UI"/>
        <b val="true"/>
        <i val="false"/>
        <strike val="false"/>
        <color rgb="FF000000"/>
        <sz val="12"/>
        <u val="none"/>
      </rPr>
      <t xml:space="preserve">A 2019</t>
    </r>
    <r>
      <rPr>
        <rFont val="Segoe UI"/>
        <b val="false"/>
        <i val="false"/>
        <strike val="false"/>
        <color rgb="FF000000"/>
        <sz val="12"/>
        <u val="none"/>
      </rPr>
      <t xml:space="preserve"> gaat het dus om de atheneum-groep die in het schooljaar </t>
    </r>
    <r>
      <rPr>
        <rFont val="Segoe UI"/>
        <b val="false"/>
        <i val="true"/>
        <strike val="false"/>
        <color rgb="FF000000"/>
        <sz val="12"/>
        <u val="none"/>
      </rPr>
      <t xml:space="preserve">2019-2020</t>
    </r>
    <r>
      <rPr>
        <rFont val="Segoe UI"/>
        <b val="false"/>
        <i val="false"/>
        <strike val="false"/>
        <color rgb="FF000000"/>
        <sz val="12"/>
        <u val="none"/>
      </rPr>
      <t xml:space="preserve"> in klas 4 zat, in </t>
    </r>
    <r>
      <rPr>
        <rFont val="Segoe UI"/>
        <b val="false"/>
        <i val="true"/>
        <strike val="false"/>
        <color rgb="FF000000"/>
        <sz val="12"/>
        <u val="none"/>
      </rPr>
      <t xml:space="preserve">2020-2021</t>
    </r>
    <r>
      <rPr>
        <rFont val="Segoe UI"/>
        <b val="false"/>
        <i val="false"/>
        <strike val="false"/>
        <color rgb="FF000000"/>
        <sz val="12"/>
        <u val="none"/>
      </rPr>
      <t xml:space="preserve"> in klas 5 en in </t>
    </r>
    <r>
      <rPr>
        <rFont val="Segoe UI"/>
        <b val="false"/>
        <i val="true"/>
        <strike val="false"/>
        <color rgb="FF000000"/>
        <sz val="12"/>
        <u val="none"/>
      </rPr>
      <t xml:space="preserve">2021-2022</t>
    </r>
    <r>
      <rPr>
        <rFont val="Segoe UI"/>
        <b val="false"/>
        <i val="false"/>
        <strike val="false"/>
        <color rgb="FF000000"/>
        <sz val="12"/>
        <u val="none"/>
      </rPr>
      <t xml:space="preserve"> in klas 6. Het volledige </t>
    </r>
    <r>
      <rPr>
        <rFont val="Segoe UI"/>
        <b val="true"/>
        <i val="false"/>
        <strike val="false"/>
        <color rgb="FF000000"/>
        <sz val="12"/>
        <u val="none"/>
      </rPr>
      <t xml:space="preserve">cohort</t>
    </r>
    <r>
      <rPr>
        <rFont val="Segoe UI"/>
        <b val="false"/>
        <i val="false"/>
        <strike val="false"/>
        <color rgb="FF000000"/>
        <sz val="12"/>
        <u val="none"/>
      </rPr>
      <t xml:space="preserve"> is dan de periode 2019-2022. Het betreft hier dus de </t>
    </r>
    <r>
      <rPr>
        <rFont val="Segoe UI"/>
        <b val="false"/>
        <i val="true"/>
        <strike val="false"/>
        <color rgb="FF000000"/>
        <sz val="12"/>
        <u val="none"/>
      </rPr>
      <t xml:space="preserve">huidige vwo-5</t>
    </r>
    <r>
      <rPr>
        <rFont val="Segoe UI"/>
        <b val="false"/>
        <i val="false"/>
        <strike val="false"/>
        <color rgb="FF000000"/>
        <sz val="12"/>
        <u val="none"/>
      </rPr>
      <t xml:space="preserve">. Als je klikt op een tabblad wordt dit vermeld.</t>
    </r>
  </si>
  <si>
    <t>SCHRIJFRECHT en leesrecht: CONTROLE</t>
  </si>
  <si>
    <r>
      <t xml:space="preserve">Voor de </t>
    </r>
    <r>
      <rPr>
        <rFont val="Segoe UI"/>
        <b val="false"/>
        <i val="true"/>
        <strike val="false"/>
        <color rgb="FF000000"/>
        <sz val="12"/>
        <u val="none"/>
      </rPr>
      <t xml:space="preserve">huidige vwo-5</t>
    </r>
    <r>
      <rPr>
        <rFont val="Segoe UI"/>
        <b val="false"/>
        <i val="false"/>
        <strike val="false"/>
        <color rgb="FF000000"/>
        <sz val="12"/>
        <u val="none"/>
      </rPr>
      <t xml:space="preserve"> zijn de leerjaren 4 en 5 van het PTA al voorbij en uitgevoerd. Daarom zijn de bijbehorende velden geblokkeerd. Wij hebben alle informatie van het huidige schooljaar overgenomen in dit nieuwe bestand. </t>
    </r>
    <r>
      <rPr>
        <rFont val="Segoe UI"/>
        <b val="true"/>
        <i val="false"/>
        <strike val="false"/>
        <color rgb="FF5B9BD5"/>
        <sz val="12"/>
        <u val="none"/>
      </rPr>
      <t xml:space="preserve">Wil je controleren of de gegevens van het huidige schooljaar juist zijn?</t>
    </r>
    <r>
      <rPr>
        <rFont val="Segoe UI"/>
        <b val="true"/>
        <i val="false"/>
        <strike val="false"/>
        <color rgb="FF000000"/>
        <sz val="12"/>
        <u val="none"/>
      </rPr>
      <t xml:space="preserve"> </t>
    </r>
    <r>
      <rPr>
        <rFont val="Segoe UI"/>
        <b val="false"/>
        <i val="false"/>
        <strike val="false"/>
        <color rgb="FF000000"/>
        <sz val="12"/>
        <u val="none"/>
      </rPr>
      <t xml:space="preserve">Klopt er iets niet? Stuur dan een mailtje naar VNR. Velden voor het komende schooljaar zijn wel beschrijfbaar. Hier vul je het PTA verder in. Net als vorig jaar verwachten we het </t>
    </r>
    <r>
      <rPr>
        <rFont val="Segoe UI"/>
        <b val="false"/>
        <i val="true"/>
        <strike val="false"/>
        <color rgb="FF000000"/>
        <sz val="12"/>
        <u val="none"/>
      </rPr>
      <t xml:space="preserve">volledige onderwijsprogramma</t>
    </r>
    <r>
      <rPr>
        <rFont val="Segoe UI"/>
        <b val="false"/>
        <i val="false"/>
        <strike val="false"/>
        <color rgb="FF000000"/>
        <sz val="12"/>
        <u val="none"/>
      </rPr>
      <t xml:space="preserve"> voor een leerlaag, dus ook de proefwerken en andere opdrachten die niet voor het schoolexamen gelden. Als service hebben we het cohortjaar dat je voor dit schooljaar had ingevuld gekopieerd naar het PTA voor de nieuwe groep.</t>
    </r>
  </si>
  <si>
    <r>
      <rPr>
        <rFont val="Segoe UI"/>
        <b val="true"/>
        <i val="false"/>
        <strike val="false"/>
        <color rgb="FFFFFFFF"/>
        <sz val="12"/>
        <u val="none"/>
      </rPr>
      <t xml:space="preserve">HEEL BELANGRIJK: </t>
    </r>
    <r>
      <rPr>
        <rFont val="Segoe UI"/>
        <b val="false"/>
        <i val="false"/>
        <strike val="false"/>
        <color rgb="FFFFFFFF"/>
        <sz val="12"/>
        <u val="none"/>
      </rPr>
      <t xml:space="preserve">do's &amp; don'ts</t>
    </r>
  </si>
  <si>
    <r>
      <t xml:space="preserve">Lees dit gedeelte echt even goed door. Vorig jaar hebben we veel nawerk gehad door </t>
    </r>
    <r>
      <rPr>
        <rFont val="Segoe UI"/>
        <b val="false"/>
        <i val="true"/>
        <strike val="false"/>
        <color rgb="FF000000"/>
        <sz val="12"/>
        <u val="none"/>
      </rPr>
      <t xml:space="preserve">afwijkende invoer</t>
    </r>
    <r>
      <rPr>
        <rFont val="Segoe UI"/>
        <b val="false"/>
        <i val="false"/>
        <strike val="false"/>
        <color rgb="FF000000"/>
        <sz val="12"/>
        <u val="none"/>
      </rPr>
      <t xml:space="preserve"> in het Excelbestand, niet volledig ingevulde gegevens en niet kloppende gegevens. Allereerst: Open dit bestand niet in een verouderde Excel-versie. Open hem op je schoollaptop of een werkstation op school </t>
    </r>
    <r>
      <rPr>
        <rFont val="Segoe UI"/>
        <b val="true"/>
        <i val="false"/>
        <strike val="false"/>
        <color rgb="FF000000"/>
        <sz val="12"/>
        <u val="none"/>
      </rPr>
      <t xml:space="preserve">vanuit Teams</t>
    </r>
    <r>
      <rPr>
        <rFont val="Segoe UI"/>
        <b val="false"/>
        <i val="false"/>
        <strike val="false"/>
        <color rgb="FF000000"/>
        <sz val="12"/>
        <u val="none"/>
      </rPr>
      <t xml:space="preserve">. Download het bestand dus </t>
    </r>
    <r>
      <rPr>
        <rFont val="Segoe UI"/>
        <b val="true"/>
        <i val="false"/>
        <strike val="false"/>
        <color rgb="FF000000"/>
        <sz val="12"/>
        <u val="none"/>
      </rPr>
      <t xml:space="preserve">niet</t>
    </r>
    <r>
      <rPr>
        <rFont val="Segoe UI"/>
        <b val="false"/>
        <i val="false"/>
        <strike val="false"/>
        <color rgb="FF000000"/>
        <sz val="12"/>
        <u val="none"/>
      </rPr>
      <t xml:space="preserve">. Dit leidt tot ongewenste dubbelingen en inconsistentie. Let daarnaast bij de over op de volgende punten:</t>
    </r>
  </si>
  <si>
    <t>overzicht aandachtspunten bij het werken met dit document</t>
  </si>
  <si>
    <t>&gt;</t>
  </si>
  <si>
    <t>De groene velden zijn beschrijfbaar. De donkergroene velden hoef je alleen in te vullen als er sprake is van een PTA-onderdeel.</t>
  </si>
  <si>
    <r>
      <t xml:space="preserve">Wil je iets verplaatsen? Ga alsjeblieft </t>
    </r>
    <r>
      <rPr>
        <rFont val="Segoe UI"/>
        <b val="true"/>
        <i val="false"/>
        <strike val="false"/>
        <color rgb="FFC00000"/>
        <sz val="12"/>
        <u val="none"/>
      </rPr>
      <t xml:space="preserve">niet knippen</t>
    </r>
    <r>
      <rPr>
        <rFont val="Segoe UI"/>
        <b val="false"/>
        <i val="false"/>
        <strike val="false"/>
        <color rgb="FF000000"/>
        <sz val="12"/>
        <u val="none"/>
      </rPr>
      <t xml:space="preserve"> (geen Ctrl-x). Daarmee verwijder je namelijk ook voor jou onzichtbare onderdelen. In plaats daarvan: het meest veilig is even overschrijven, maar als je toch wilt kopiëren: kies dan in het nieuwe veld voor het </t>
    </r>
    <r>
      <rPr>
        <rFont val="Segoe UI"/>
        <b val="false"/>
        <i val="true"/>
        <strike val="false"/>
        <color rgb="FF000000"/>
        <sz val="12"/>
        <u val="none"/>
      </rPr>
      <t xml:space="preserve">plakken van waarden</t>
    </r>
    <r>
      <rPr>
        <rFont val="Segoe UI"/>
        <b val="false"/>
        <i val="false"/>
        <strike val="false"/>
        <color rgb="FF000000"/>
        <sz val="12"/>
        <u val="none"/>
      </rPr>
      <t xml:space="preserve"> en delete vervolgens de inhoud van de velden die moeten worden geleegd.</t>
    </r>
  </si>
  <si>
    <t>Vorig jaar hebben secties soms zelf geprobeerd hun PTA te layouten binnen Excel met b.v. spaties. Doe dit niet. Het PTA wordt uiteindelijk als PDF afgedrukt in een andere layout. Zelf aanpassen heeft dus geen zin, maar zorgt wel voor problemen bij de verdere verwerking!</t>
  </si>
  <si>
    <r>
      <t xml:space="preserve">De kolommen </t>
    </r>
    <r>
      <rPr>
        <rFont val="Segoe UI"/>
        <b val="false"/>
        <i val="true"/>
        <strike val="false"/>
        <color rgb="FF000000"/>
        <sz val="12"/>
        <u val="none"/>
      </rPr>
      <t xml:space="preserve">weging VD</t>
    </r>
    <r>
      <rPr>
        <rFont val="Segoe UI"/>
        <b val="false"/>
        <i val="false"/>
        <strike val="false"/>
        <color rgb="FF000000"/>
        <sz val="12"/>
        <u val="none"/>
      </rPr>
      <t xml:space="preserve">, </t>
    </r>
    <r>
      <rPr>
        <rFont val="Segoe UI"/>
        <b val="false"/>
        <i val="true"/>
        <strike val="false"/>
        <color rgb="FF000000"/>
        <sz val="12"/>
        <u val="none"/>
      </rPr>
      <t xml:space="preserve">weging SE</t>
    </r>
    <r>
      <rPr>
        <rFont val="Segoe UI"/>
        <b val="false"/>
        <i val="false"/>
        <strike val="false"/>
        <color rgb="FF000000"/>
        <sz val="12"/>
        <u val="none"/>
      </rPr>
      <t xml:space="preserve"> en </t>
    </r>
    <r>
      <rPr>
        <rFont val="Segoe UI"/>
        <b val="false"/>
        <i val="true"/>
        <strike val="false"/>
        <color rgb="FF000000"/>
        <sz val="12"/>
        <u val="none"/>
      </rPr>
      <t xml:space="preserve">duur</t>
    </r>
    <r>
      <rPr>
        <rFont val="Segoe UI"/>
        <b val="false"/>
        <i val="false"/>
        <strike val="false"/>
        <color rgb="FF000000"/>
        <sz val="12"/>
        <u val="none"/>
      </rPr>
      <t xml:space="preserve"> zijn </t>
    </r>
    <r>
      <rPr>
        <rFont val="Segoe UI"/>
        <b val="true"/>
        <i val="false"/>
        <strike val="false"/>
        <color rgb="FF000000"/>
        <sz val="12"/>
        <u val="none"/>
      </rPr>
      <t xml:space="preserve">numeriek</t>
    </r>
    <r>
      <rPr>
        <rFont val="Segoe UI"/>
        <b val="false"/>
        <i val="false"/>
        <strike val="false"/>
        <color rgb="FF000000"/>
        <sz val="12"/>
        <u val="none"/>
      </rPr>
      <t xml:space="preserve">. Vul hier alleen getallen in (en dus niet dingen als </t>
    </r>
    <r>
      <rPr>
        <rFont val="Segoe UI"/>
        <b val="false"/>
        <i val="true"/>
        <strike val="false"/>
        <color rgb="FF000000"/>
        <sz val="12"/>
        <u val="none"/>
      </rPr>
      <t xml:space="preserve">100 </t>
    </r>
    <r>
      <rPr>
        <rFont val="Segoe UI"/>
        <b val="false"/>
        <i val="true"/>
        <strike val="false"/>
        <color rgb="FFC00000"/>
        <sz val="12"/>
        <u val="none"/>
      </rPr>
      <t xml:space="preserve">min</t>
    </r>
    <r>
      <rPr>
        <rFont val="Segoe UI"/>
        <b val="false"/>
        <i val="false"/>
        <strike val="false"/>
        <color rgb="FF000000"/>
        <sz val="12"/>
        <u val="none"/>
      </rPr>
      <t xml:space="preserve">, </t>
    </r>
    <r>
      <rPr>
        <rFont val="Segoe UI"/>
        <b val="false"/>
        <i val="true"/>
        <strike val="false"/>
        <color rgb="FF000000"/>
        <sz val="12"/>
        <u val="none"/>
      </rPr>
      <t xml:space="preserve">15</t>
    </r>
    <r>
      <rPr>
        <rFont val="Segoe UI"/>
        <b val="false"/>
        <i val="true"/>
        <strike val="false"/>
        <color rgb="FFC00000"/>
        <sz val="12"/>
        <u val="none"/>
      </rPr>
      <t xml:space="preserve">?</t>
    </r>
    <r>
      <rPr>
        <rFont val="Segoe UI"/>
        <b val="false"/>
        <i val="false"/>
        <strike val="false"/>
        <color rgb="FF000000"/>
        <sz val="12"/>
        <u val="none"/>
      </rPr>
      <t xml:space="preserve">, etc.)</t>
    </r>
  </si>
  <si>
    <t>*</t>
  </si>
  <si>
    <t>statusCode</t>
  </si>
  <si>
    <t>schrijfrecht</t>
  </si>
  <si>
    <t>fouten?</t>
  </si>
  <si>
    <t>vak</t>
  </si>
  <si>
    <t>IF</t>
  </si>
  <si>
    <t>cjid</t>
  </si>
  <si>
    <t>vid</t>
  </si>
  <si>
    <t>id</t>
  </si>
  <si>
    <t>somCode</t>
  </si>
  <si>
    <t>leerstofomschrijving</t>
  </si>
  <si>
    <t>weging VD</t>
  </si>
  <si>
    <t>soort toets</t>
  </si>
  <si>
    <t>afwijkende hulpmiddelen / bijzonderheden</t>
  </si>
  <si>
    <t>duur (min)</t>
  </si>
  <si>
    <t>SE?</t>
  </si>
  <si>
    <t>weging SE</t>
  </si>
  <si>
    <t>herkans-baar?</t>
  </si>
  <si>
    <t>verplichte SE-domeinen</t>
  </si>
  <si>
    <t>niveau</t>
  </si>
  <si>
    <t>H</t>
  </si>
  <si>
    <t>startJaar</t>
  </si>
  <si>
    <t>cid</t>
  </si>
  <si>
    <t>eindJaar</t>
  </si>
  <si>
    <t>vandaag</t>
  </si>
  <si>
    <t>huidigStartjaar</t>
  </si>
  <si>
    <t>huidigSchooljaar</t>
  </si>
  <si>
    <t>positiePTA</t>
  </si>
  <si>
    <t>groep</t>
  </si>
  <si>
    <t>mavo?</t>
  </si>
  <si>
    <t>HTML &amp; CSS</t>
  </si>
  <si>
    <t>F1</t>
  </si>
  <si>
    <t>Javascript I</t>
  </si>
  <si>
    <t>Computer</t>
  </si>
  <si>
    <t>D, B1, B4</t>
  </si>
  <si>
    <t>Gegevensrepresentatie &amp; Ontwerp</t>
  </si>
  <si>
    <t>A1, A2, B2, C3, C4, E1, F1, F2, K1</t>
  </si>
  <si>
    <t>Databases</t>
  </si>
  <si>
    <t>C</t>
  </si>
  <si>
    <t>De domeinen A12 en A13 zijn niet specifiek aan een PTA-onderdeel gekoppeld maar komen gedurende het jaar aan de orde.</t>
  </si>
  <si>
    <t>Computational Science</t>
  </si>
  <si>
    <t>A5, A6, A7, B3, R, J</t>
  </si>
  <si>
    <t>Security</t>
  </si>
  <si>
    <t>A11, N, E, F3, F4, L4, Q3</t>
  </si>
  <si>
    <t>Keuzeproject</t>
  </si>
  <si>
    <t>A3, A4, A8, A9, A10</t>
  </si>
  <si>
    <t>A</t>
  </si>
  <si>
    <t>OO Gamedesign</t>
  </si>
  <si>
    <t>J, P, B3, F1</t>
  </si>
  <si>
    <t>Project Data</t>
  </si>
</sst>
</file>

<file path=xl/styles.xml><?xml version="1.0" encoding="utf-8"?>
<styleSheet xmlns="http://schemas.openxmlformats.org/spreadsheetml/2006/main" xml:space="preserve">
  <numFmts count="0"/>
  <fonts count="14">
    <font>
      <b val="0"/>
      <i val="0"/>
      <strike val="0"/>
      <u val="none"/>
      <sz val="11"/>
      <color rgb="FF000000"/>
      <name val="Calibri"/>
    </font>
    <font>
      <b val="1"/>
      <i val="0"/>
      <strike val="0"/>
      <u val="none"/>
      <sz val="11"/>
      <color rgb="FF000000"/>
      <name val="Calibri"/>
    </font>
    <font>
      <b val="0"/>
      <i val="0"/>
      <strike val="0"/>
      <u val="none"/>
      <sz val="12"/>
      <color rgb="FF000000"/>
      <name val="Segoe UI"/>
    </font>
    <font>
      <b val="1"/>
      <i val="0"/>
      <strike val="0"/>
      <u val="none"/>
      <sz val="12"/>
      <color rgb="FF000000"/>
      <name val="Segoe UI"/>
    </font>
    <font>
      <b val="0"/>
      <i val="0"/>
      <strike val="0"/>
      <u val="none"/>
      <sz val="11"/>
      <color rgb="FFD8D8D8"/>
      <name val="Calibri"/>
    </font>
    <font>
      <b val="0"/>
      <i val="0"/>
      <strike val="0"/>
      <u val="none"/>
      <sz val="11"/>
      <color rgb="FFFFFFFF"/>
      <name val="Calibri"/>
    </font>
    <font>
      <b val="0"/>
      <i val="0"/>
      <strike val="0"/>
      <u val="none"/>
      <sz val="10"/>
      <color rgb="FF000000"/>
      <name val="Segoe UI"/>
    </font>
    <font>
      <b val="1"/>
      <i val="0"/>
      <strike val="0"/>
      <u val="none"/>
      <sz val="16"/>
      <color rgb="FF44546A"/>
      <name val="Segoe UI"/>
    </font>
    <font>
      <b val="1"/>
      <i val="0"/>
      <strike val="0"/>
      <u val="none"/>
      <sz val="12"/>
      <color rgb="FFFFFFFF"/>
      <name val="Segoe UI"/>
    </font>
    <font>
      <b val="0"/>
      <i val="0"/>
      <strike val="0"/>
      <u val="none"/>
      <sz val="12"/>
      <color rgb="FFFFFFFF"/>
      <name val="Segoe UI"/>
    </font>
    <font>
      <b val="0"/>
      <i val="0"/>
      <strike val="0"/>
      <u val="none"/>
      <sz val="12"/>
      <color rgb="FFD8D8D8"/>
      <name val="Segoe UI"/>
    </font>
    <font>
      <b val="0"/>
      <i val="0"/>
      <strike val="0"/>
      <u val="none"/>
      <sz val="26"/>
      <color rgb="FF000000"/>
      <name val="Segoe UI"/>
    </font>
    <font>
      <b val="1"/>
      <i val="0"/>
      <strike val="0"/>
      <u val="none"/>
      <sz val="20"/>
      <color rgb="FF000000"/>
      <name val="Segoe UI"/>
    </font>
    <font>
      <b val="0"/>
      <i val="0"/>
      <strike val="0"/>
      <u val="none"/>
      <sz val="12"/>
      <color rgb="FFF2F2F2"/>
      <name val="Segoe UI"/>
    </font>
  </fonts>
  <fills count="13">
    <fill>
      <patternFill patternType="none"/>
    </fill>
    <fill>
      <patternFill patternType="gray125">
        <fgColor rgb="FFFFFFFF"/>
        <bgColor rgb="FF000000"/>
      </patternFill>
    </fill>
    <fill>
      <patternFill patternType="solid">
        <fgColor rgb="FF5B9BD5"/>
        <bgColor rgb="FFFFFFFF"/>
      </patternFill>
    </fill>
    <fill>
      <patternFill patternType="solid">
        <fgColor rgb="FFFFC000"/>
        <bgColor rgb="FFFFFFFF"/>
      </patternFill>
    </fill>
    <fill>
      <patternFill patternType="solid">
        <fgColor rgb="FFFFFFFF"/>
        <bgColor rgb="FFFFFFFF"/>
      </patternFill>
    </fill>
    <fill>
      <patternFill patternType="solid">
        <fgColor rgb="FFA5A5A5"/>
        <bgColor rgb="FFFFFFFF"/>
      </patternFill>
    </fill>
    <fill>
      <patternFill patternType="solid">
        <fgColor rgb="FF7030A0"/>
        <bgColor rgb="FFFFFFFF"/>
      </patternFill>
    </fill>
    <fill>
      <patternFill patternType="solid">
        <fgColor rgb="FFE2EEDA"/>
        <bgColor rgb="FFFFFFFF"/>
      </patternFill>
    </fill>
    <fill>
      <patternFill patternType="solid">
        <fgColor rgb="FFC5DEB5"/>
        <bgColor rgb="FFFFFFFF"/>
      </patternFill>
    </fill>
    <fill>
      <patternFill patternType="solid">
        <fgColor rgb="FFED7D31"/>
        <bgColor rgb="FFFFFFFF"/>
      </patternFill>
    </fill>
    <fill>
      <patternFill patternType="solid">
        <fgColor rgb="FF223962"/>
        <bgColor rgb="FFFFFFFF"/>
      </patternFill>
    </fill>
    <fill>
      <patternFill patternType="solid">
        <fgColor rgb="FFD8D8D8"/>
        <bgColor rgb="FFFFFFFF"/>
      </patternFill>
    </fill>
    <fill>
      <patternFill patternType="solid">
        <fgColor rgb="FF44546A"/>
        <bgColor rgb="FFFFFFFF"/>
      </patternFill>
    </fill>
  </fills>
  <borders count="6">
    <border/>
    <border>
      <left style="medium">
        <color rgb="FFC00000"/>
      </left>
      <right style="medium">
        <color rgb="FFC00000"/>
      </right>
      <top style="medium">
        <color rgb="FFC00000"/>
      </top>
      <bottom style="medium">
        <color rgb="FFC00000"/>
      </bottom>
    </border>
    <border>
      <right style="hair">
        <color rgb="FFF2F2F2"/>
      </right>
      <bottom style="hair">
        <color rgb="FFA9CD90"/>
      </bottom>
    </border>
    <border>
      <bottom style="hair">
        <color rgb="FFA9CD90"/>
      </bottom>
    </border>
    <border>
      <left style="hair">
        <color rgb="FFF2F2F2"/>
      </left>
      <right style="hair">
        <color rgb="FFF2F2F2"/>
      </right>
      <top style="hair">
        <color rgb="FFF2F2F2"/>
      </top>
      <bottom style="hair">
        <color rgb="FFA9CD90"/>
      </bottom>
    </border>
    <border>
      <left style="thin">
        <color rgb="FFDEEAF6"/>
      </left>
      <right style="thin">
        <color rgb="FFDEEAF6"/>
      </right>
      <top style="thin">
        <color rgb="FFDEEAF6"/>
      </top>
      <bottom style="thin">
        <color rgb="FFDEEAF6"/>
      </bottom>
    </border>
  </borders>
  <cellStyleXfs count="1">
    <xf numFmtId="0" fontId="0" fillId="0" borderId="0"/>
  </cellStyleXfs>
  <cellXfs count="55">
    <xf xfId="0" fontId="0" numFmtId="0" fillId="0" borderId="0" applyFont="0" applyNumberFormat="0"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2" numFmtId="0" fillId="2" borderId="0" applyFont="1" applyNumberFormat="0" applyFill="1" applyBorder="0" applyAlignment="1">
      <alignment horizontal="center"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2" numFmtId="0" fillId="3" borderId="0" applyFont="1" applyNumberFormat="0" applyFill="1" applyBorder="0" applyAlignment="1">
      <alignment horizontal="center" vertical="bottom" textRotation="0" wrapText="false" shrinkToFit="false"/>
    </xf>
    <xf xfId="0" fontId="0" numFmtId="0" fillId="3" borderId="0" applyFont="0" applyNumberFormat="0" applyFill="1" applyBorder="0" applyAlignment="0">
      <alignment horizontal="general" vertical="bottom" textRotation="0" wrapText="false" shrinkToFit="false"/>
    </xf>
    <xf xfId="0" fontId="2" numFmtId="22" fillId="3" borderId="0" applyFont="1" applyNumberFormat="1" applyFill="1" applyBorder="0" applyAlignment="1">
      <alignment horizontal="center" vertical="bottom" textRotation="0" wrapText="false" shrinkToFit="false"/>
    </xf>
    <xf xfId="0" fontId="2"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right" vertical="bottom" textRotation="0" wrapText="false" shrinkToFit="false"/>
    </xf>
    <xf xfId="0" fontId="0" numFmtId="0" fillId="5" borderId="0" applyFont="0" applyNumberFormat="0" applyFill="1" applyBorder="0" applyAlignment="0">
      <alignment horizontal="general" vertical="bottom" textRotation="0" wrapText="false" shrinkToFit="false"/>
    </xf>
    <xf xfId="0" fontId="3" numFmtId="0" fillId="6" borderId="0" applyFont="1" applyNumberFormat="0" applyFill="1" applyBorder="0" applyAlignment="1">
      <alignment horizontal="right" vertical="bottom" textRotation="0" wrapText="false" shrinkToFit="false"/>
    </xf>
    <xf xfId="0" fontId="2" numFmtId="0" fillId="6" borderId="0" applyFont="1" applyNumberFormat="0" applyFill="1" applyBorder="0" applyAlignment="1">
      <alignment horizontal="center" vertical="bottom" textRotation="0" wrapText="false" shrinkToFit="false"/>
    </xf>
    <xf xfId="0" fontId="0" numFmtId="0" fillId="6" borderId="0" applyFont="0" applyNumberFormat="0" applyFill="1" applyBorder="0" applyAlignment="0">
      <alignment horizontal="general" vertical="bottom" textRotation="0" wrapText="false" shrinkToFit="false"/>
    </xf>
    <xf xfId="0" fontId="4" numFmtId="0" fillId="0" borderId="0" applyFont="1" applyNumberFormat="0" applyFill="0" applyBorder="0" applyAlignment="0">
      <alignment horizontal="general" vertical="bottom" textRotation="0" wrapText="false" shrinkToFit="false"/>
    </xf>
    <xf xfId="0" fontId="2" numFmtId="0" fillId="6" borderId="0" applyFont="1" applyNumberFormat="0" applyFill="1" applyBorder="0" applyAlignment="1">
      <alignment horizontal="right" vertical="bottom" textRotation="0" wrapText="false" shrinkToFit="false"/>
    </xf>
    <xf xfId="0" fontId="0" numFmtId="0" fillId="7" borderId="0" applyFont="0" applyNumberFormat="0" applyFill="1" applyBorder="0" applyAlignment="0">
      <alignment horizontal="general" vertical="bottom" textRotation="0" wrapText="false" shrinkToFit="false"/>
    </xf>
    <xf xfId="0" fontId="0" numFmtId="0" fillId="8" borderId="0" applyFont="0"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left" vertical="bottom" textRotation="0" wrapText="false" shrinkToFit="false"/>
    </xf>
    <xf xfId="0" fontId="0" numFmtId="0" fillId="9" borderId="0" applyFont="0" applyNumberFormat="0" applyFill="1" applyBorder="0" applyAlignment="0">
      <alignment horizontal="general" vertical="bottom" textRotation="0" wrapText="false" shrinkToFit="false"/>
    </xf>
    <xf xfId="0" fontId="0" numFmtId="0" fillId="0" borderId="1" applyFont="0" applyNumberFormat="0" applyFill="0" applyBorder="1" applyAlignment="0">
      <alignment horizontal="general" vertical="bottom" textRotation="0" wrapText="false" shrinkToFit="false"/>
    </xf>
    <xf xfId="0" fontId="5" numFmtId="0" fillId="10" borderId="0" applyFont="1" applyNumberFormat="0" applyFill="1" applyBorder="0" applyAlignment="0">
      <alignment horizontal="general" vertical="bottom" textRotation="0" wrapText="false" shrinkToFit="false"/>
    </xf>
    <xf xfId="0" fontId="0" numFmtId="0" fillId="11" borderId="0" applyFont="0" applyNumberFormat="0" applyFill="1" applyBorder="0" applyAlignment="0">
      <alignment horizontal="general" vertical="bottom" textRotation="0" wrapText="false" shrinkToFit="false"/>
    </xf>
    <xf xfId="0" fontId="2" numFmtId="0" fillId="7" borderId="2" applyFont="1" applyNumberFormat="0" applyFill="1" applyBorder="1" applyAlignment="1" applyProtection="true">
      <alignment horizontal="center" vertical="center" textRotation="0" wrapText="false" shrinkToFit="false"/>
      <protection locked="false"/>
    </xf>
    <xf xfId="0" fontId="6" numFmtId="0" fillId="7" borderId="2" applyFont="1" applyNumberFormat="0" applyFill="1" applyBorder="1" applyAlignment="1" applyProtection="true">
      <alignment horizontal="general" vertical="center" textRotation="0" wrapText="true" shrinkToFit="false"/>
      <protection locked="false"/>
    </xf>
    <xf xfId="0" fontId="2" numFmtId="0" fillId="7" borderId="3" applyFont="1" applyNumberFormat="0" applyFill="1" applyBorder="1" applyAlignment="1" applyProtection="true">
      <alignment horizontal="center" vertical="center" textRotation="0" wrapText="false" shrinkToFit="false"/>
      <protection locked="false"/>
    </xf>
    <xf xfId="0" fontId="6" numFmtId="0" fillId="7" borderId="4" applyFont="1" applyNumberFormat="0" applyFill="1" applyBorder="1" applyAlignment="1" applyProtection="true">
      <alignment horizontal="general" vertical="center" textRotation="0" wrapText="true" shrinkToFit="false"/>
      <protection locked="false"/>
    </xf>
    <xf xfId="0" fontId="2" numFmtId="0" fillId="8" borderId="2" applyFont="1" applyNumberFormat="0" applyFill="1" applyBorder="1" applyAlignment="1" applyProtection="true">
      <alignment horizontal="center" vertical="center" textRotation="0" wrapText="false" shrinkToFit="false"/>
      <protection locked="false"/>
    </xf>
    <xf xfId="0" fontId="6" numFmtId="0" fillId="8" borderId="3" applyFont="1" applyNumberFormat="0" applyFill="1" applyBorder="1" applyAlignment="1" applyProtection="true">
      <alignment horizontal="general" vertical="center" textRotation="0" wrapText="true" shrinkToFit="false"/>
      <protection locked="false"/>
    </xf>
    <xf xfId="0" fontId="6" numFmtId="0" fillId="8" borderId="0" applyFont="1" applyNumberFormat="0" applyFill="1" applyBorder="0" applyAlignment="1" applyProtection="true">
      <alignment horizontal="left" vertical="top" textRotation="0" wrapText="true" shrinkToFit="false"/>
      <protection locked="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general" vertical="bottom" textRotation="0" wrapText="true" shrinkToFit="false"/>
    </xf>
    <xf xfId="0" fontId="7" numFmtId="0" fillId="4" borderId="0" applyFont="1" applyNumberFormat="0" applyFill="1" applyBorder="0" applyAlignment="1">
      <alignment horizontal="general" vertical="center" textRotation="0" wrapText="false" shrinkToFit="false"/>
    </xf>
    <xf xfId="0" fontId="8"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bottom" textRotation="0" wrapText="true" shrinkToFit="false"/>
    </xf>
    <xf xfId="0" fontId="9"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top" textRotation="0" wrapText="true" shrinkToFit="false"/>
    </xf>
    <xf xfId="0" fontId="2" numFmtId="0" fillId="4" borderId="0" applyFont="1" applyNumberFormat="0" applyFill="1" applyBorder="0" applyAlignment="0" applyProtection="true">
      <alignment horizontal="general" vertical="bottom" textRotation="0" wrapText="false" shrinkToFit="false"/>
      <protection locked="true"/>
    </xf>
    <xf xfId="0" fontId="10" numFmtId="0" fillId="4" borderId="0" applyFont="1" applyNumberFormat="0" applyFill="1" applyBorder="0" applyAlignment="1" applyProtection="true">
      <alignment horizontal="center" vertical="bottom" textRotation="0" wrapText="false" shrinkToFit="false"/>
      <protection locked="true"/>
    </xf>
    <xf xfId="0" fontId="11" numFmtId="0" fillId="4" borderId="0" applyFont="1" applyNumberFormat="0" applyFill="1" applyBorder="0" applyAlignment="1" applyProtection="true">
      <alignment horizontal="left" vertical="center" textRotation="0" wrapText="false" shrinkToFit="false"/>
      <protection locked="true"/>
    </xf>
    <xf xfId="0" fontId="2" numFmtId="0" fillId="4" borderId="0" applyFont="1" applyNumberFormat="0" applyFill="1" applyBorder="0" applyAlignment="1" applyProtection="true">
      <alignment horizontal="center" vertical="bottom" textRotation="0" wrapText="false" shrinkToFit="false"/>
      <protection locked="true"/>
    </xf>
    <xf xfId="0" fontId="12" numFmtId="0" fillId="4" borderId="0" applyFont="1" applyNumberFormat="0" applyFill="1" applyBorder="0" applyAlignment="1" applyProtection="true">
      <alignment horizontal="left" vertical="bottom" textRotation="0" wrapText="false" shrinkToFit="false"/>
      <protection locked="true"/>
    </xf>
    <xf xfId="0" fontId="13" numFmtId="0" fillId="10" borderId="0" applyFont="1" applyNumberFormat="0" applyFill="1" applyBorder="0" applyAlignment="1" applyProtection="true">
      <alignment horizontal="center" vertical="center" textRotation="0" wrapText="true" shrinkToFit="false"/>
      <protection locked="true"/>
    </xf>
    <xf xfId="0" fontId="2" numFmtId="0" fillId="7" borderId="2" applyFont="1" applyNumberFormat="0" applyFill="1" applyBorder="1" applyAlignment="1" applyProtection="true">
      <alignment horizontal="center" vertical="center" textRotation="0" wrapText="false" shrinkToFit="false"/>
      <protection locked="true"/>
    </xf>
    <xf xfId="0" fontId="13" numFmtId="0" fillId="10" borderId="0" applyFont="1" applyNumberFormat="0" applyFill="1" applyBorder="0" applyAlignment="1" applyProtection="true">
      <alignment horizontal="left" vertical="center" textRotation="0" wrapText="false" shrinkToFit="false"/>
      <protection locked="true"/>
    </xf>
    <xf xfId="0" fontId="6" numFmtId="0" fillId="8" borderId="0" applyFont="1" applyNumberFormat="0" applyFill="1" applyBorder="0" applyAlignment="1" applyProtection="true">
      <alignment horizontal="left" vertical="top" textRotation="0" wrapText="true" shrinkToFit="false"/>
      <protection locked="true"/>
    </xf>
    <xf xfId="0" fontId="13" numFmtId="0" fillId="10" borderId="0" applyFont="1" applyNumberFormat="0" applyFill="1" applyBorder="0" applyAlignment="1" applyProtection="true">
      <alignment horizontal="general" vertical="center" textRotation="0" wrapText="true" shrinkToFit="false"/>
      <protection locked="true"/>
    </xf>
    <xf xfId="0" fontId="6" numFmtId="0" fillId="7" borderId="2" applyFont="1" applyNumberFormat="0" applyFill="1" applyBorder="1" applyAlignment="1" applyProtection="true">
      <alignment horizontal="general" vertical="center" textRotation="0" wrapText="true" shrinkToFit="false"/>
      <protection locked="true"/>
    </xf>
    <xf xfId="0" fontId="2" numFmtId="0" fillId="7" borderId="3" applyFont="1" applyNumberFormat="0" applyFill="1" applyBorder="1" applyAlignment="1" applyProtection="true">
      <alignment horizontal="center" vertical="center" textRotation="0" wrapText="false" shrinkToFit="false"/>
      <protection locked="true"/>
    </xf>
    <xf xfId="0" fontId="6" numFmtId="0" fillId="7" borderId="4" applyFont="1" applyNumberFormat="0" applyFill="1" applyBorder="1" applyAlignment="1" applyProtection="true">
      <alignment horizontal="general" vertical="center" textRotation="0" wrapText="true" shrinkToFit="false"/>
      <protection locked="true"/>
    </xf>
    <xf xfId="0" fontId="2" numFmtId="0" fillId="8" borderId="2" applyFont="1" applyNumberFormat="0" applyFill="1" applyBorder="1" applyAlignment="1" applyProtection="true">
      <alignment horizontal="center" vertical="center" textRotation="0" wrapText="false" shrinkToFit="false"/>
      <protection locked="true"/>
    </xf>
    <xf xfId="0" fontId="2" numFmtId="0" fillId="0" borderId="0" applyFont="1" applyNumberFormat="0" applyFill="0" applyBorder="0" applyAlignment="1" applyProtection="true">
      <alignment horizontal="center" vertical="bottom" textRotation="0" wrapText="false" shrinkToFit="false"/>
      <protection locked="true"/>
    </xf>
    <xf xfId="0" fontId="6" numFmtId="0" fillId="8" borderId="3" applyFont="1" applyNumberFormat="0" applyFill="1" applyBorder="1" applyAlignment="1" applyProtection="true">
      <alignment horizontal="general" vertical="center" textRotation="0" wrapText="true" shrinkToFit="false"/>
      <protection locked="true"/>
    </xf>
    <xf xfId="0" fontId="2" numFmtId="0" fillId="4" borderId="0" applyFont="1" applyNumberFormat="0" applyFill="1" applyBorder="0" applyAlignment="1" applyProtection="true">
      <alignment horizontal="center" vertical="bottom" textRotation="0" wrapText="false" shrinkToFit="false"/>
      <protection locked="false"/>
    </xf>
    <xf xfId="0" fontId="2" numFmtId="0" fillId="4" borderId="0" applyFont="1" applyNumberFormat="0" applyFill="1" applyBorder="0" applyAlignment="0" applyProtection="true">
      <alignment horizontal="general" vertical="bottom" textRotation="0" wrapText="false" shrinkToFit="false"/>
      <protection locked="false"/>
    </xf>
  </cellXfs>
  <cellStyles count="1">
    <cellStyle name="Normal" xfId="0" builtinId="0"/>
  </cellStyles>
  <dxfs count="9">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s>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I12"/>
  <sheetViews>
    <sheetView tabSelected="0" workbookViewId="0" zoomScale="10" zoomScaleNormal="10" showGridLines="true" showRowColHeaders="1">
      <selection activeCell="D12" sqref="D12"/>
    </sheetView>
  </sheetViews>
  <sheetFormatPr defaultRowHeight="14.4" outlineLevelRow="0" outlineLevelCol="0"/>
  <sheetData>
    <row r="1" spans="1:9">
      <c r="A1" s="1" t="s">
        <v>0</v>
      </c>
      <c r="G1" t="s">
        <v>1</v>
      </c>
      <c r="H1" t="s">
        <v>2</v>
      </c>
      <c r="I1" t="s">
        <v>3</v>
      </c>
    </row>
    <row r="2" spans="1:9">
      <c r="A2" s="3"/>
      <c r="B2" t="s">
        <v>4</v>
      </c>
      <c r="G2" t="s">
        <v>5</v>
      </c>
      <c r="H2" t="s">
        <v>5</v>
      </c>
      <c r="I2" t="s">
        <v>5</v>
      </c>
    </row>
    <row r="3" spans="1:9">
      <c r="A3" s="5"/>
      <c r="B3" t="s">
        <v>6</v>
      </c>
      <c r="G3">
        <v>1</v>
      </c>
      <c r="H3" t="s">
        <v>7</v>
      </c>
      <c r="I3" t="s">
        <v>8</v>
      </c>
    </row>
    <row r="4" spans="1:9">
      <c r="A4" s="10"/>
      <c r="B4" t="s">
        <v>9</v>
      </c>
      <c r="G4">
        <v>2</v>
      </c>
      <c r="H4" t="s">
        <v>10</v>
      </c>
      <c r="I4" t="s">
        <v>11</v>
      </c>
    </row>
    <row r="5" spans="1:9">
      <c r="A5" s="14" t="s">
        <v>12</v>
      </c>
      <c r="B5" t="s">
        <v>13</v>
      </c>
      <c r="G5">
        <v>3</v>
      </c>
      <c r="H5" t="s">
        <v>14</v>
      </c>
    </row>
    <row r="6" spans="1:9">
      <c r="A6" s="13" t="s">
        <v>15</v>
      </c>
      <c r="B6" t="s">
        <v>16</v>
      </c>
      <c r="G6">
        <v>4</v>
      </c>
      <c r="H6" t="s">
        <v>17</v>
      </c>
    </row>
    <row r="7" spans="1:9">
      <c r="A7" s="16"/>
      <c r="B7" t="s">
        <v>18</v>
      </c>
      <c r="H7" t="s">
        <v>19</v>
      </c>
    </row>
    <row r="8" spans="1:9">
      <c r="A8" s="17"/>
      <c r="B8" t="s">
        <v>20</v>
      </c>
    </row>
    <row r="9" spans="1:9">
      <c r="A9" s="19"/>
      <c r="B9" t="s">
        <v>21</v>
      </c>
    </row>
    <row r="10" spans="1:9" customHeight="1" ht="15.75">
      <c r="A10" s="22"/>
      <c r="B10" t="s">
        <v>22</v>
      </c>
    </row>
    <row r="11" spans="1:9" customHeight="1" ht="15.75">
      <c r="A11" s="20"/>
      <c r="B11" t="s">
        <v>23</v>
      </c>
    </row>
    <row r="12" spans="1:9">
      <c r="A12" s="21" t="s">
        <v>24</v>
      </c>
      <c r="B12" t="s">
        <v>24</v>
      </c>
    </row>
  </sheetData>
  <sheetProtection algorithmName="SHA-512" hashValue="WOf0LQsboE6wZUxhTrp6vWUPTX/PxW+vApAM6zdPOcGfqvqNuFNYmJEfEBPc31Vp+JEs0x9YELJOz7LGwIuUbA==" saltValue="ss5ASBCr8o3o1bhwu9U1Vw==" spinCount="100000" sheet="true" objects="true" scenarios="true" formatCells="false" formatColumns="false" formatRows="false" insertColumns="false" insertRows="false" insertHyperlinks="false" deleteColumns="false" deleteRows="false" selectLockedCells="true" sort="false" autoFilter="false" pivotTables="false" selectUnlockedCells="true"/>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C30"/>
  <sheetViews>
    <sheetView tabSelected="1" workbookViewId="0" zoomScale="175" zoomScaleNormal="175" showGridLines="true" showRowColHeaders="1">
      <selection activeCell="B2" sqref="B2"/>
    </sheetView>
  </sheetViews>
  <sheetFormatPr defaultRowHeight="14.4" outlineLevelRow="0" outlineLevelCol="0"/>
  <cols>
    <col min="1" max="1" width="3.28515625" customWidth="true" style="8"/>
    <col min="2" max="2" width="95.140625" customWidth="true" style="8"/>
    <col min="3" max="3" width="9.140625" customWidth="true" style="8"/>
  </cols>
  <sheetData>
    <row r="1" spans="1:3">
      <c r="B1" s="35" t="s">
        <v>25</v>
      </c>
    </row>
    <row r="2" spans="1:3" customHeight="1" ht="74.25">
      <c r="B2" s="36" t="s">
        <v>26</v>
      </c>
    </row>
    <row r="3" spans="1:3">
      <c r="B3" s="33" t="s">
        <v>27</v>
      </c>
    </row>
    <row r="4" spans="1:3" customHeight="1" ht="106.5">
      <c r="B4" s="36" t="s">
        <v>28</v>
      </c>
    </row>
    <row r="5" spans="1:3">
      <c r="B5" s="33" t="s">
        <v>29</v>
      </c>
    </row>
    <row r="6" spans="1:3" customHeight="1" ht="161.25">
      <c r="B6" s="36" t="s">
        <v>30</v>
      </c>
    </row>
    <row r="7" spans="1:3">
      <c r="B7" s="35" t="s">
        <v>31</v>
      </c>
    </row>
    <row r="8" spans="1:3" customHeight="1" ht="107.25">
      <c r="B8" s="36" t="s">
        <v>32</v>
      </c>
    </row>
    <row r="9" spans="1:3">
      <c r="B9" s="33" t="s">
        <v>33</v>
      </c>
    </row>
    <row r="10" spans="1:3" customHeight="1" ht="34.5">
      <c r="A10" s="32" t="s">
        <v>34</v>
      </c>
      <c r="B10" s="34" t="s">
        <v>35</v>
      </c>
    </row>
    <row r="11" spans="1:3" customHeight="1" ht="67.5" s="30" customFormat="1">
      <c r="A11" s="32" t="s">
        <v>34</v>
      </c>
      <c r="B11" s="34" t="s">
        <v>36</v>
      </c>
    </row>
    <row r="12" spans="1:3" customHeight="1" ht="51.75">
      <c r="A12" s="32" t="s">
        <v>34</v>
      </c>
      <c r="B12" s="34" t="s">
        <v>37</v>
      </c>
    </row>
    <row r="13" spans="1:3" customHeight="1" ht="34.5">
      <c r="A13" s="32" t="s">
        <v>34</v>
      </c>
      <c r="B13" s="34" t="s">
        <v>38</v>
      </c>
    </row>
    <row r="14" spans="1:3">
      <c r="B14" s="31"/>
    </row>
    <row r="15" spans="1:3">
      <c r="B15" s="31"/>
    </row>
    <row r="16" spans="1:3">
      <c r="B16" s="31"/>
    </row>
    <row r="17" spans="1:3">
      <c r="B17" s="31"/>
    </row>
    <row r="18" spans="1:3">
      <c r="B18" s="31"/>
    </row>
    <row r="19" spans="1:3">
      <c r="B19" s="31"/>
    </row>
    <row r="20" spans="1:3">
      <c r="B20" s="31"/>
    </row>
    <row r="21" spans="1:3">
      <c r="B21" s="31"/>
    </row>
    <row r="22" spans="1:3">
      <c r="B22" s="31"/>
    </row>
    <row r="23" spans="1:3">
      <c r="B23" s="31"/>
    </row>
    <row r="24" spans="1:3">
      <c r="B24" s="31"/>
    </row>
    <row r="25" spans="1:3">
      <c r="B25" s="31"/>
    </row>
    <row r="26" spans="1:3">
      <c r="B26" s="31"/>
    </row>
    <row r="27" spans="1:3">
      <c r="B27" s="31"/>
    </row>
    <row r="28" spans="1:3">
      <c r="B28" s="31"/>
    </row>
    <row r="29" spans="1:3">
      <c r="B29" s="31"/>
    </row>
    <row r="30" spans="1:3">
      <c r="B30" s="31"/>
    </row>
  </sheetData>
  <sheetProtection algorithmName="SHA-512" hashValue="mV7BNsQoFesF/gHTqLwFID77XCVLa9wfBt+/qI6NBt8ZJQTq+zXXlgMeU+Yap4FYo3SfLn1U8mRQOMZH2GCMGQ==" saltValue="vl1+j0HvtxTC7FXpJM93U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P14" sqref="P14"/>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c r="F1" s="37"/>
      <c r="G1" s="38" t="s">
        <v>39</v>
      </c>
      <c r="H1" s="37"/>
      <c r="I1" s="40"/>
      <c r="J1" s="40"/>
      <c r="K1" s="37"/>
      <c r="L1" s="40"/>
      <c r="M1" s="40"/>
      <c r="N1" s="40"/>
      <c r="O1" s="40"/>
      <c r="P1" s="37"/>
      <c r="Q1" s="37"/>
    </row>
    <row r="2" spans="1:17" customHeight="1" ht="48">
      <c r="A2" s="9" t="s">
        <v>40</v>
      </c>
      <c r="B2" s="2" t="s">
        <v>41</v>
      </c>
      <c r="F2" s="37"/>
      <c r="G2" s="39" t="str">
        <f>IF(B14&gt;6,"verouderd PTA",CONCATENATE("Dit is het programma van de huidige ",B6,B14," (cohort ",B7," - ",B9,")"))</f>
        <v>Dit is het programma van de huidige H3 (cohort 2021 - 2023)</v>
      </c>
      <c r="H2" s="39"/>
      <c r="I2" s="39"/>
      <c r="J2" s="39"/>
      <c r="K2" s="39"/>
      <c r="L2" s="39"/>
      <c r="M2" s="39"/>
      <c r="N2" s="40"/>
      <c r="O2" s="51"/>
      <c r="P2" s="37"/>
      <c r="Q2" s="37"/>
    </row>
    <row r="3" spans="1:17">
      <c r="A3" s="9" t="s">
        <v>42</v>
      </c>
      <c r="B3" s="4">
        <v>0</v>
      </c>
      <c r="F3" s="37"/>
      <c r="G3" s="40"/>
      <c r="H3" s="37"/>
      <c r="I3" s="40"/>
      <c r="J3" s="40"/>
      <c r="K3" s="37"/>
      <c r="L3" s="40"/>
      <c r="M3" s="40"/>
      <c r="N3" s="40"/>
      <c r="O3" s="40"/>
      <c r="P3" s="37"/>
      <c r="Q3" s="37"/>
    </row>
    <row r="4" spans="1:17" customHeight="1" ht="30">
      <c r="A4" s="9" t="s">
        <v>43</v>
      </c>
      <c r="B4" s="2" t="s">
        <v>44</v>
      </c>
      <c r="C4" s="9" t="s">
        <v>45</v>
      </c>
      <c r="D4" s="2"/>
      <c r="F4" s="37"/>
      <c r="G4" s="41" t="str">
        <f>CONCATENATE(B4," leerlaag ",B6,B15," (schooljaar ",B7," - ",B7+1,")")</f>
        <v>IF leerlaag H4 (schooljaar 2021 - 2022)</v>
      </c>
      <c r="H4" s="37"/>
      <c r="I4" s="40"/>
      <c r="J4" s="40"/>
      <c r="K4" s="37"/>
      <c r="L4" s="40"/>
      <c r="M4" s="40"/>
      <c r="N4" s="40"/>
      <c r="O4" s="40"/>
      <c r="P4" s="37"/>
      <c r="Q4" s="37"/>
    </row>
    <row r="5" spans="1:17" customHeight="1" ht="34.5">
      <c r="A5" s="9" t="s">
        <v>46</v>
      </c>
      <c r="B5" s="2">
        <v>14</v>
      </c>
      <c r="D5" s="7" t="s">
        <v>47</v>
      </c>
      <c r="E5" s="18" t="s">
        <v>48</v>
      </c>
      <c r="F5" s="37"/>
      <c r="G5" s="42" t="s">
        <v>1</v>
      </c>
      <c r="H5" s="46" t="s">
        <v>49</v>
      </c>
      <c r="I5" s="42" t="s">
        <v>50</v>
      </c>
      <c r="J5" s="42" t="s">
        <v>51</v>
      </c>
      <c r="K5" s="46" t="s">
        <v>52</v>
      </c>
      <c r="L5" s="42" t="s">
        <v>53</v>
      </c>
      <c r="M5" s="42" t="s">
        <v>54</v>
      </c>
      <c r="N5" s="42" t="s">
        <v>55</v>
      </c>
      <c r="O5" s="42" t="s">
        <v>56</v>
      </c>
      <c r="P5" s="46" t="s">
        <v>57</v>
      </c>
      <c r="Q5" s="37"/>
    </row>
    <row r="6" spans="1:17" customHeight="1" ht="72">
      <c r="A6" s="9" t="s">
        <v>58</v>
      </c>
      <c r="B6" s="2" t="s">
        <v>59</v>
      </c>
      <c r="D6" s="2"/>
      <c r="E6" s="2"/>
      <c r="F6" s="37"/>
      <c r="G6" s="23" t="s">
        <v>5</v>
      </c>
      <c r="H6" s="24"/>
      <c r="I6" s="23"/>
      <c r="J6" s="25" t="s">
        <v>5</v>
      </c>
      <c r="K6" s="26"/>
      <c r="L6" s="23"/>
      <c r="M6" s="23" t="s">
        <v>5</v>
      </c>
      <c r="N6" s="27"/>
      <c r="O6" s="27" t="s">
        <v>5</v>
      </c>
      <c r="P6" s="28"/>
      <c r="Q6" s="37"/>
    </row>
    <row r="7" spans="1:17" customHeight="1" ht="72">
      <c r="A7" s="9" t="s">
        <v>60</v>
      </c>
      <c r="B7" s="2">
        <v>2021</v>
      </c>
      <c r="D7" s="2"/>
      <c r="E7" s="2"/>
      <c r="F7" s="37"/>
      <c r="G7" s="23" t="s">
        <v>5</v>
      </c>
      <c r="H7" s="24"/>
      <c r="I7" s="23"/>
      <c r="J7" s="25" t="s">
        <v>5</v>
      </c>
      <c r="K7" s="26"/>
      <c r="L7" s="23"/>
      <c r="M7" s="23" t="s">
        <v>5</v>
      </c>
      <c r="N7" s="27"/>
      <c r="O7" s="27" t="s">
        <v>5</v>
      </c>
      <c r="P7" s="28"/>
      <c r="Q7" s="37"/>
    </row>
    <row r="8" spans="1:17" customHeight="1" ht="72">
      <c r="A8" s="9" t="s">
        <v>61</v>
      </c>
      <c r="B8" s="2">
        <v>221</v>
      </c>
      <c r="D8" s="2"/>
      <c r="E8" s="2"/>
      <c r="F8" s="37"/>
      <c r="G8" s="23" t="s">
        <v>5</v>
      </c>
      <c r="H8" s="24"/>
      <c r="I8" s="23"/>
      <c r="J8" s="25" t="s">
        <v>5</v>
      </c>
      <c r="K8" s="26"/>
      <c r="L8" s="23"/>
      <c r="M8" s="23" t="s">
        <v>5</v>
      </c>
      <c r="N8" s="27"/>
      <c r="O8" s="27" t="s">
        <v>5</v>
      </c>
      <c r="P8" s="28"/>
      <c r="Q8" s="37"/>
    </row>
    <row r="9" spans="1:17" customHeight="1" ht="72">
      <c r="A9" s="9" t="s">
        <v>62</v>
      </c>
      <c r="B9" s="4">
        <f>IF(B6="A",B7+3,IF(B6="H",B7+2,B7+1))</f>
        <v>2023</v>
      </c>
      <c r="D9" s="2"/>
      <c r="E9" s="2"/>
      <c r="F9" s="37"/>
      <c r="G9" s="23" t="s">
        <v>5</v>
      </c>
      <c r="H9" s="24"/>
      <c r="I9" s="23"/>
      <c r="J9" s="25" t="s">
        <v>5</v>
      </c>
      <c r="K9" s="26"/>
      <c r="L9" s="23"/>
      <c r="M9" s="23" t="s">
        <v>5</v>
      </c>
      <c r="N9" s="27"/>
      <c r="O9" s="27" t="s">
        <v>5</v>
      </c>
      <c r="P9" s="28"/>
      <c r="Q9" s="37"/>
    </row>
    <row r="10" spans="1:17" customHeight="1" ht="72">
      <c r="A10" s="9" t="s">
        <v>63</v>
      </c>
      <c r="B10" s="6">
        <f>NOW()</f>
        <v>44341.38244213</v>
      </c>
      <c r="D10" s="2"/>
      <c r="E10" s="2"/>
      <c r="F10" s="37"/>
      <c r="G10" s="23" t="s">
        <v>5</v>
      </c>
      <c r="H10" s="24"/>
      <c r="I10" s="23"/>
      <c r="J10" s="25" t="s">
        <v>5</v>
      </c>
      <c r="K10" s="26"/>
      <c r="L10" s="23"/>
      <c r="M10" s="23" t="s">
        <v>5</v>
      </c>
      <c r="N10" s="27"/>
      <c r="O10" s="27" t="s">
        <v>5</v>
      </c>
      <c r="P10" s="28"/>
      <c r="Q10" s="37"/>
    </row>
    <row r="11" spans="1:17" customHeight="1" ht="72">
      <c r="A11" s="9" t="s">
        <v>64</v>
      </c>
      <c r="B11" s="4">
        <f>IF(MONTH(NOW())&gt;7,YEAR(NOW()),YEAR(NOW())-1)</f>
        <v>2020</v>
      </c>
      <c r="D11" s="2"/>
      <c r="E11" s="2"/>
      <c r="F11" s="37"/>
      <c r="G11" s="23" t="s">
        <v>5</v>
      </c>
      <c r="H11" s="24"/>
      <c r="I11" s="23"/>
      <c r="J11" s="25" t="s">
        <v>5</v>
      </c>
      <c r="K11" s="26"/>
      <c r="L11" s="23"/>
      <c r="M11" s="23" t="s">
        <v>5</v>
      </c>
      <c r="N11" s="27"/>
      <c r="O11" s="27" t="s">
        <v>5</v>
      </c>
      <c r="P11" s="28"/>
      <c r="Q11" s="37"/>
    </row>
    <row r="12" spans="1:17">
      <c r="A12" s="9" t="s">
        <v>65</v>
      </c>
      <c r="B12" s="4" t="str">
        <f>CONCATENATE(B11," - ",B11+1)</f>
        <v>2020 - 2021</v>
      </c>
      <c r="F12" s="37"/>
      <c r="G12" s="40"/>
      <c r="H12" s="37"/>
      <c r="I12" s="40"/>
      <c r="J12" s="40"/>
      <c r="K12" s="37"/>
      <c r="L12" s="40"/>
      <c r="M12" s="40"/>
      <c r="N12" s="40"/>
      <c r="O12" s="40"/>
      <c r="P12" s="37"/>
      <c r="Q12" s="37"/>
    </row>
    <row r="13" spans="1:17">
      <c r="A13" s="9" t="s">
        <v>66</v>
      </c>
      <c r="B13" s="4">
        <f>B7-B11</f>
        <v>1</v>
      </c>
      <c r="C13" s="9" t="s">
        <v>45</v>
      </c>
      <c r="D13" s="2">
        <v>544</v>
      </c>
      <c r="F13" s="37"/>
      <c r="G13" s="44" t="str">
        <f>CONCATENATE("Algemene opmerkingen bij het jaarprogramma van  ",G4)</f>
        <v>Algemene opmerkingen bij het jaarprogramma van  IF leerlaag H4 (schooljaar 2021 - 2022)</v>
      </c>
      <c r="H13" s="44"/>
      <c r="I13" s="44"/>
      <c r="J13" s="44"/>
      <c r="K13" s="44"/>
      <c r="L13" s="44"/>
      <c r="M13" s="44"/>
      <c r="N13" s="40"/>
      <c r="O13" s="40"/>
      <c r="P13" s="37"/>
      <c r="Q13" s="37"/>
    </row>
    <row r="14" spans="1:17" customHeight="1" ht="72">
      <c r="A14" s="9" t="s">
        <v>67</v>
      </c>
      <c r="B14" s="7">
        <f>B15+B11-B7</f>
        <v>3</v>
      </c>
      <c r="F14" s="37"/>
      <c r="G14" s="29"/>
      <c r="H14" s="29"/>
      <c r="I14" s="29"/>
      <c r="J14" s="29"/>
      <c r="K14" s="29"/>
      <c r="L14" s="29"/>
      <c r="M14" s="29"/>
      <c r="N14" s="53"/>
      <c r="O14" s="53"/>
      <c r="P14" s="54"/>
      <c r="Q14" s="37"/>
    </row>
    <row r="15" spans="1:17">
      <c r="A15" s="9" t="s">
        <v>68</v>
      </c>
      <c r="B15" s="7">
        <f>IF(B6="M",3,4)</f>
        <v>4</v>
      </c>
      <c r="F15" s="37"/>
      <c r="G15" s="40"/>
      <c r="H15" s="37"/>
      <c r="I15" s="40"/>
      <c r="J15" s="40"/>
      <c r="K15" s="37"/>
      <c r="L15" s="40"/>
      <c r="M15" s="40"/>
      <c r="N15" s="40"/>
      <c r="O15" s="40"/>
      <c r="P15" s="37"/>
      <c r="Q15" s="37"/>
    </row>
    <row r="16" spans="1:17" customHeight="1" ht="30.75">
      <c r="C16" s="9" t="s">
        <v>45</v>
      </c>
      <c r="D16" s="2"/>
      <c r="F16" s="37"/>
      <c r="G16" s="41" t="str">
        <f>CONCATENATE(B4," leerlaag ",B6,B15+1," (schooljaar ",B7+1," - ",B7+2,")")</f>
        <v>IF leerlaag H5 (schooljaar 2022 - 2023)</v>
      </c>
      <c r="H16" s="37"/>
      <c r="I16" s="40"/>
      <c r="J16" s="40"/>
      <c r="K16" s="37"/>
      <c r="L16" s="40"/>
      <c r="M16" s="40"/>
      <c r="N16" s="40"/>
      <c r="O16" s="40"/>
      <c r="P16" s="37"/>
      <c r="Q16" s="37"/>
    </row>
    <row r="17" spans="1:17" customHeight="1" ht="34.5">
      <c r="D17" s="7" t="s">
        <v>47</v>
      </c>
      <c r="E17" s="18" t="s">
        <v>48</v>
      </c>
      <c r="F17" s="37"/>
      <c r="G17" s="42" t="s">
        <v>1</v>
      </c>
      <c r="H17" s="46" t="s">
        <v>49</v>
      </c>
      <c r="I17" s="42" t="s">
        <v>50</v>
      </c>
      <c r="J17" s="42" t="s">
        <v>51</v>
      </c>
      <c r="K17" s="46" t="s">
        <v>52</v>
      </c>
      <c r="L17" s="42" t="s">
        <v>53</v>
      </c>
      <c r="M17" s="42" t="s">
        <v>54</v>
      </c>
      <c r="N17" s="42" t="s">
        <v>55</v>
      </c>
      <c r="O17" s="42" t="s">
        <v>56</v>
      </c>
      <c r="P17" s="46" t="s">
        <v>57</v>
      </c>
      <c r="Q17" s="37"/>
    </row>
    <row r="18" spans="1:17" customHeight="1" ht="72">
      <c r="D18" s="2"/>
      <c r="E18" s="2"/>
      <c r="F18" s="37"/>
      <c r="G18" s="43" t="s">
        <v>5</v>
      </c>
      <c r="H18" s="47"/>
      <c r="I18" s="43"/>
      <c r="J18" s="48" t="s">
        <v>5</v>
      </c>
      <c r="K18" s="49"/>
      <c r="L18" s="43"/>
      <c r="M18" s="43" t="s">
        <v>5</v>
      </c>
      <c r="N18" s="50"/>
      <c r="O18" s="50" t="s">
        <v>5</v>
      </c>
      <c r="P18" s="52"/>
      <c r="Q18" s="37"/>
    </row>
    <row r="19" spans="1:17" customHeight="1" ht="72">
      <c r="D19" s="2"/>
      <c r="E19" s="2"/>
      <c r="F19" s="37"/>
      <c r="G19" s="43" t="s">
        <v>5</v>
      </c>
      <c r="H19" s="47"/>
      <c r="I19" s="43"/>
      <c r="J19" s="48" t="s">
        <v>5</v>
      </c>
      <c r="K19" s="49"/>
      <c r="L19" s="43"/>
      <c r="M19" s="43" t="s">
        <v>5</v>
      </c>
      <c r="N19" s="50"/>
      <c r="O19" s="50" t="s">
        <v>5</v>
      </c>
      <c r="P19" s="52"/>
      <c r="Q19" s="37"/>
    </row>
    <row r="20" spans="1:17" customHeight="1" ht="72">
      <c r="D20" s="2"/>
      <c r="E20" s="2"/>
      <c r="F20" s="37"/>
      <c r="G20" s="43" t="s">
        <v>5</v>
      </c>
      <c r="H20" s="47"/>
      <c r="I20" s="43"/>
      <c r="J20" s="48" t="s">
        <v>5</v>
      </c>
      <c r="K20" s="49"/>
      <c r="L20" s="43"/>
      <c r="M20" s="43" t="s">
        <v>5</v>
      </c>
      <c r="N20" s="50"/>
      <c r="O20" s="50" t="s">
        <v>5</v>
      </c>
      <c r="P20" s="52"/>
      <c r="Q20" s="37"/>
    </row>
    <row r="21" spans="1:17" customHeight="1" ht="72">
      <c r="D21" s="2"/>
      <c r="E21" s="2"/>
      <c r="F21" s="37"/>
      <c r="G21" s="43" t="s">
        <v>5</v>
      </c>
      <c r="H21" s="47"/>
      <c r="I21" s="43"/>
      <c r="J21" s="48" t="s">
        <v>5</v>
      </c>
      <c r="K21" s="49"/>
      <c r="L21" s="43"/>
      <c r="M21" s="43" t="s">
        <v>5</v>
      </c>
      <c r="N21" s="50"/>
      <c r="O21" s="50" t="s">
        <v>5</v>
      </c>
      <c r="P21" s="52"/>
      <c r="Q21" s="37"/>
    </row>
    <row r="22" spans="1:17" customHeight="1" ht="72">
      <c r="D22" s="2"/>
      <c r="E22" s="2"/>
      <c r="F22" s="37"/>
      <c r="G22" s="43" t="s">
        <v>5</v>
      </c>
      <c r="H22" s="47"/>
      <c r="I22" s="43"/>
      <c r="J22" s="48" t="s">
        <v>5</v>
      </c>
      <c r="K22" s="49"/>
      <c r="L22" s="43"/>
      <c r="M22" s="43" t="s">
        <v>5</v>
      </c>
      <c r="N22" s="50"/>
      <c r="O22" s="50" t="s">
        <v>5</v>
      </c>
      <c r="P22" s="52"/>
      <c r="Q22" s="37"/>
    </row>
    <row r="23" spans="1:17" customHeight="1" ht="72">
      <c r="D23" s="2"/>
      <c r="E23" s="2"/>
      <c r="F23" s="37"/>
      <c r="G23" s="43" t="s">
        <v>5</v>
      </c>
      <c r="H23" s="47"/>
      <c r="I23" s="43"/>
      <c r="J23" s="48" t="s">
        <v>5</v>
      </c>
      <c r="K23" s="49"/>
      <c r="L23" s="43"/>
      <c r="M23" s="43" t="s">
        <v>5</v>
      </c>
      <c r="N23" s="50"/>
      <c r="O23" s="50" t="s">
        <v>5</v>
      </c>
      <c r="P23" s="52"/>
      <c r="Q23" s="37"/>
    </row>
    <row r="24" spans="1:17">
      <c r="F24" s="37"/>
      <c r="G24" s="40"/>
      <c r="H24" s="37"/>
      <c r="I24" s="40"/>
      <c r="J24" s="40"/>
      <c r="K24" s="37"/>
      <c r="L24" s="40"/>
      <c r="M24" s="40"/>
      <c r="N24" s="40"/>
      <c r="O24" s="40"/>
      <c r="P24" s="37"/>
      <c r="Q24" s="37"/>
    </row>
    <row r="25" spans="1:17">
      <c r="C25" s="9" t="s">
        <v>45</v>
      </c>
      <c r="D25" s="2">
        <v>545</v>
      </c>
      <c r="F25" s="37"/>
      <c r="G25" s="44" t="str">
        <f>CONCATENATE("Algemene opmerkingen bij het jaarprogramma van  ",G16)</f>
        <v>Algemene opmerkingen bij het jaarprogramma van  IF leerlaag H5 (schooljaar 2022 - 2023)</v>
      </c>
      <c r="H25" s="44"/>
      <c r="I25" s="44"/>
      <c r="J25" s="44"/>
      <c r="K25" s="44"/>
      <c r="L25" s="44"/>
      <c r="M25" s="44"/>
      <c r="N25" s="40"/>
      <c r="O25" s="40"/>
      <c r="P25" s="37"/>
      <c r="Q25" s="37"/>
    </row>
    <row r="26" spans="1:17" customHeight="1" ht="72">
      <c r="F26" s="37"/>
      <c r="G26" s="45"/>
      <c r="H26" s="45"/>
      <c r="I26" s="45"/>
      <c r="J26" s="45"/>
      <c r="K26" s="45"/>
      <c r="L26" s="45"/>
      <c r="M26" s="45"/>
      <c r="N26" s="40"/>
      <c r="O26" s="40"/>
      <c r="P26" s="37"/>
      <c r="Q26" s="37"/>
    </row>
    <row r="27" spans="1:17">
      <c r="F27" s="37"/>
      <c r="G27" s="40"/>
      <c r="H27" s="37"/>
      <c r="I27" s="40"/>
      <c r="J27" s="40"/>
      <c r="K27" s="37"/>
      <c r="L27" s="40"/>
      <c r="M27" s="40"/>
      <c r="N27" s="40"/>
      <c r="O27" s="40"/>
      <c r="P27" s="37"/>
      <c r="Q27" s="37"/>
    </row>
    <row r="28" spans="1:17" customHeight="1" ht="30.75" hidden="true">
      <c r="C28" s="9" t="s">
        <v>45</v>
      </c>
      <c r="D28" s="2"/>
      <c r="F28" s="37"/>
      <c r="G28" s="41" t="str">
        <f>CONCATENATE(B4," leerlaag ",B6,B15+2," (schooljaar ",B7+2," - ",B9,")")</f>
        <v>IF leerlaag H6 (schooljaar 2023 - 2023)</v>
      </c>
      <c r="H28" s="37"/>
      <c r="I28" s="40"/>
      <c r="J28" s="40"/>
      <c r="K28" s="37"/>
      <c r="L28" s="40"/>
      <c r="M28" s="40"/>
      <c r="N28" s="40"/>
      <c r="O28" s="40"/>
      <c r="P28" s="37"/>
      <c r="Q28" s="37"/>
    </row>
    <row r="29" spans="1:17" customHeight="1" ht="34.5" hidden="true">
      <c r="D29" s="7" t="s">
        <v>47</v>
      </c>
      <c r="E29" s="18" t="s">
        <v>48</v>
      </c>
      <c r="F29" s="37"/>
      <c r="G29" s="42" t="s">
        <v>1</v>
      </c>
      <c r="H29" s="46" t="s">
        <v>49</v>
      </c>
      <c r="I29" s="42" t="s">
        <v>50</v>
      </c>
      <c r="J29" s="42" t="s">
        <v>51</v>
      </c>
      <c r="K29" s="46" t="s">
        <v>52</v>
      </c>
      <c r="L29" s="42" t="s">
        <v>53</v>
      </c>
      <c r="M29" s="42" t="s">
        <v>54</v>
      </c>
      <c r="N29" s="42" t="s">
        <v>55</v>
      </c>
      <c r="O29" s="42" t="s">
        <v>56</v>
      </c>
      <c r="P29" s="46" t="s">
        <v>57</v>
      </c>
      <c r="Q29" s="37"/>
    </row>
    <row r="30" spans="1:17" customHeight="1" ht="72" hidden="true">
      <c r="D30" s="2"/>
      <c r="E30" s="2"/>
      <c r="F30" s="37"/>
      <c r="G30" s="43" t="s">
        <v>5</v>
      </c>
      <c r="H30" s="47"/>
      <c r="I30" s="43"/>
      <c r="J30" s="48" t="s">
        <v>5</v>
      </c>
      <c r="K30" s="49"/>
      <c r="L30" s="43"/>
      <c r="M30" s="43" t="s">
        <v>5</v>
      </c>
      <c r="N30" s="50"/>
      <c r="O30" s="50" t="s">
        <v>5</v>
      </c>
      <c r="P30" s="52"/>
      <c r="Q30" s="37"/>
    </row>
    <row r="31" spans="1:17" customHeight="1" ht="72" hidden="true">
      <c r="D31" s="2"/>
      <c r="E31" s="2"/>
      <c r="F31" s="37"/>
      <c r="G31" s="43" t="s">
        <v>5</v>
      </c>
      <c r="H31" s="47"/>
      <c r="I31" s="43"/>
      <c r="J31" s="48" t="s">
        <v>5</v>
      </c>
      <c r="K31" s="49"/>
      <c r="L31" s="43"/>
      <c r="M31" s="43" t="s">
        <v>5</v>
      </c>
      <c r="N31" s="50"/>
      <c r="O31" s="50" t="s">
        <v>5</v>
      </c>
      <c r="P31" s="52"/>
      <c r="Q31" s="37"/>
    </row>
    <row r="32" spans="1:17" customHeight="1" ht="72" hidden="true">
      <c r="D32" s="2"/>
      <c r="E32" s="2"/>
      <c r="F32" s="37"/>
      <c r="G32" s="43" t="s">
        <v>5</v>
      </c>
      <c r="H32" s="47"/>
      <c r="I32" s="43"/>
      <c r="J32" s="48" t="s">
        <v>5</v>
      </c>
      <c r="K32" s="49"/>
      <c r="L32" s="43"/>
      <c r="M32" s="43" t="s">
        <v>5</v>
      </c>
      <c r="N32" s="50"/>
      <c r="O32" s="50" t="s">
        <v>5</v>
      </c>
      <c r="P32" s="52"/>
      <c r="Q32" s="37"/>
    </row>
    <row r="33" spans="1:17" customHeight="1" ht="72" hidden="true">
      <c r="D33" s="2"/>
      <c r="E33" s="2"/>
      <c r="F33" s="37"/>
      <c r="G33" s="43" t="s">
        <v>5</v>
      </c>
      <c r="H33" s="47"/>
      <c r="I33" s="43"/>
      <c r="J33" s="48" t="s">
        <v>5</v>
      </c>
      <c r="K33" s="49"/>
      <c r="L33" s="43"/>
      <c r="M33" s="43" t="s">
        <v>5</v>
      </c>
      <c r="N33" s="50"/>
      <c r="O33" s="50" t="s">
        <v>5</v>
      </c>
      <c r="P33" s="52"/>
      <c r="Q33" s="37"/>
    </row>
    <row r="34" spans="1:17" customHeight="1" ht="72" hidden="true">
      <c r="D34" s="2"/>
      <c r="E34" s="2"/>
      <c r="F34" s="37"/>
      <c r="G34" s="43" t="s">
        <v>5</v>
      </c>
      <c r="H34" s="47"/>
      <c r="I34" s="43"/>
      <c r="J34" s="48" t="s">
        <v>5</v>
      </c>
      <c r="K34" s="49"/>
      <c r="L34" s="43"/>
      <c r="M34" s="43" t="s">
        <v>5</v>
      </c>
      <c r="N34" s="50"/>
      <c r="O34" s="50" t="s">
        <v>5</v>
      </c>
      <c r="P34" s="52"/>
      <c r="Q34" s="37"/>
    </row>
    <row r="35" spans="1:17" customHeight="1" ht="72" hidden="true">
      <c r="D35" s="2"/>
      <c r="E35" s="2"/>
      <c r="F35" s="37"/>
      <c r="G35" s="43" t="s">
        <v>5</v>
      </c>
      <c r="H35" s="47"/>
      <c r="I35" s="43"/>
      <c r="J35" s="48" t="s">
        <v>5</v>
      </c>
      <c r="K35" s="49"/>
      <c r="L35" s="43"/>
      <c r="M35" s="43" t="s">
        <v>5</v>
      </c>
      <c r="N35" s="50"/>
      <c r="O35" s="50" t="s">
        <v>5</v>
      </c>
      <c r="P35" s="52"/>
      <c r="Q35" s="37"/>
    </row>
    <row r="36" spans="1:17" hidden="true">
      <c r="F36" s="37"/>
      <c r="G36" s="40"/>
      <c r="H36" s="37"/>
      <c r="I36" s="40"/>
      <c r="J36" s="40"/>
      <c r="K36" s="37"/>
      <c r="L36" s="40"/>
      <c r="M36" s="40"/>
      <c r="N36" s="40"/>
      <c r="O36" s="40"/>
      <c r="P36" s="37"/>
      <c r="Q36" s="37"/>
    </row>
    <row r="37" spans="1:17" hidden="true">
      <c r="C37" s="9" t="s">
        <v>45</v>
      </c>
      <c r="D37" s="2"/>
      <c r="F37" s="37"/>
      <c r="G37" s="44" t="str">
        <f>CONCATENATE("Algemene opmerkingen bij het jaarprogramma van  ",G28)</f>
        <v>Algemene opmerkingen bij het jaarprogramma van  IF leerlaag H6 (schooljaar 2023 - 2023)</v>
      </c>
      <c r="H37" s="44"/>
      <c r="I37" s="44"/>
      <c r="J37" s="44"/>
      <c r="K37" s="44"/>
      <c r="L37" s="44"/>
      <c r="M37" s="44"/>
      <c r="N37" s="40"/>
      <c r="O37" s="40"/>
      <c r="P37" s="37"/>
      <c r="Q37" s="37"/>
    </row>
    <row r="38" spans="1:17" customHeight="1" ht="72" hidden="true">
      <c r="F38" s="37"/>
      <c r="G38" s="45"/>
      <c r="H38" s="45"/>
      <c r="I38" s="45"/>
      <c r="J38" s="45"/>
      <c r="K38" s="45"/>
      <c r="L38" s="45"/>
      <c r="M38" s="45"/>
      <c r="N38" s="40"/>
      <c r="O38" s="40"/>
      <c r="P38" s="37"/>
      <c r="Q38" s="37"/>
    </row>
  </sheetData>
  <sheetProtection algorithmName="SHA-512" hashValue="SrX3S+ZNQoctHKAEl4ooEqJ3r4tBtF75kCSPVMl9RCxk7BUvQA71JlF2cy7orB5a5+HvCXP+BUo+YzbIklQFYA==" saltValue="+Q/96ROk+k5baqU9EJnmoQ=="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P26" sqref="P26"/>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c r="F1" s="37"/>
      <c r="G1" s="38" t="s">
        <v>39</v>
      </c>
      <c r="H1" s="37"/>
      <c r="I1" s="40"/>
      <c r="J1" s="40"/>
      <c r="K1" s="37"/>
      <c r="L1" s="40"/>
      <c r="M1" s="40"/>
      <c r="N1" s="40"/>
      <c r="O1" s="40"/>
      <c r="P1" s="37"/>
      <c r="Q1" s="37"/>
    </row>
    <row r="2" spans="1:17" customHeight="1" ht="48">
      <c r="A2" s="9" t="s">
        <v>40</v>
      </c>
      <c r="B2" s="2" t="s">
        <v>41</v>
      </c>
      <c r="F2" s="37"/>
      <c r="G2" s="39" t="str">
        <f>IF(B14&gt;6,"verouderd PTA",CONCATENATE("Dit is het programma van de huidige ",B6,B14," (cohort ",B7," - ",B9,")"))</f>
        <v>Dit is het programma van de huidige H4 (cohort 2020 - 2022)</v>
      </c>
      <c r="H2" s="39"/>
      <c r="I2" s="39"/>
      <c r="J2" s="39"/>
      <c r="K2" s="39"/>
      <c r="L2" s="39"/>
      <c r="M2" s="39"/>
      <c r="N2" s="40"/>
      <c r="O2" s="51"/>
      <c r="P2" s="37"/>
      <c r="Q2" s="37"/>
    </row>
    <row r="3" spans="1:17">
      <c r="A3" s="9" t="s">
        <v>42</v>
      </c>
      <c r="B3" s="4">
        <v>0</v>
      </c>
      <c r="F3" s="37"/>
      <c r="G3" s="40"/>
      <c r="H3" s="37"/>
      <c r="I3" s="40"/>
      <c r="J3" s="40"/>
      <c r="K3" s="37"/>
      <c r="L3" s="40"/>
      <c r="M3" s="40"/>
      <c r="N3" s="40"/>
      <c r="O3" s="40"/>
      <c r="P3" s="37"/>
      <c r="Q3" s="37"/>
    </row>
    <row r="4" spans="1:17" customHeight="1" ht="30">
      <c r="A4" s="9" t="s">
        <v>43</v>
      </c>
      <c r="B4" s="2" t="s">
        <v>44</v>
      </c>
      <c r="C4" s="9" t="s">
        <v>45</v>
      </c>
      <c r="D4" s="2"/>
      <c r="F4" s="37"/>
      <c r="G4" s="41" t="str">
        <f>CONCATENATE(B4," leerlaag ",B6,B15," (schooljaar ",B7," - ",B7+1,")")</f>
        <v>IF leerlaag H4 (schooljaar 2020 - 2021)</v>
      </c>
      <c r="H4" s="37"/>
      <c r="I4" s="40"/>
      <c r="J4" s="40"/>
      <c r="K4" s="37"/>
      <c r="L4" s="40"/>
      <c r="M4" s="40"/>
      <c r="N4" s="40"/>
      <c r="O4" s="40"/>
      <c r="P4" s="37"/>
      <c r="Q4" s="37"/>
    </row>
    <row r="5" spans="1:17" customHeight="1" ht="34.5">
      <c r="A5" s="9" t="s">
        <v>46</v>
      </c>
      <c r="B5" s="2">
        <v>14</v>
      </c>
      <c r="D5" s="7" t="s">
        <v>47</v>
      </c>
      <c r="E5" s="18" t="s">
        <v>48</v>
      </c>
      <c r="F5" s="37"/>
      <c r="G5" s="42" t="s">
        <v>1</v>
      </c>
      <c r="H5" s="46" t="s">
        <v>49</v>
      </c>
      <c r="I5" s="42" t="s">
        <v>50</v>
      </c>
      <c r="J5" s="42" t="s">
        <v>51</v>
      </c>
      <c r="K5" s="46" t="s">
        <v>52</v>
      </c>
      <c r="L5" s="42" t="s">
        <v>53</v>
      </c>
      <c r="M5" s="42" t="s">
        <v>54</v>
      </c>
      <c r="N5" s="42" t="s">
        <v>55</v>
      </c>
      <c r="O5" s="42" t="s">
        <v>56</v>
      </c>
      <c r="P5" s="46" t="s">
        <v>57</v>
      </c>
      <c r="Q5" s="37"/>
    </row>
    <row r="6" spans="1:17" customHeight="1" ht="72">
      <c r="A6" s="9" t="s">
        <v>58</v>
      </c>
      <c r="B6" s="2" t="s">
        <v>59</v>
      </c>
      <c r="D6" s="2">
        <v>448</v>
      </c>
      <c r="E6" s="2"/>
      <c r="F6" s="37"/>
      <c r="G6" s="43">
        <v>1</v>
      </c>
      <c r="H6" s="47" t="s">
        <v>69</v>
      </c>
      <c r="I6" s="43">
        <v>2</v>
      </c>
      <c r="J6" s="48" t="s">
        <v>19</v>
      </c>
      <c r="K6" s="49"/>
      <c r="L6" s="43"/>
      <c r="M6" s="43" t="s">
        <v>8</v>
      </c>
      <c r="N6" s="50">
        <v>2</v>
      </c>
      <c r="O6" s="50" t="s">
        <v>11</v>
      </c>
      <c r="P6" s="52" t="s">
        <v>70</v>
      </c>
      <c r="Q6" s="37"/>
    </row>
    <row r="7" spans="1:17" customHeight="1" ht="72">
      <c r="A7" s="9" t="s">
        <v>60</v>
      </c>
      <c r="B7" s="2">
        <v>2020</v>
      </c>
      <c r="D7" s="2">
        <v>449</v>
      </c>
      <c r="E7" s="2"/>
      <c r="F7" s="37"/>
      <c r="G7" s="43">
        <v>2</v>
      </c>
      <c r="H7" s="47" t="s">
        <v>71</v>
      </c>
      <c r="I7" s="43">
        <v>2</v>
      </c>
      <c r="J7" s="48" t="s">
        <v>7</v>
      </c>
      <c r="K7" s="49" t="s">
        <v>72</v>
      </c>
      <c r="L7" s="43">
        <v>60</v>
      </c>
      <c r="M7" s="43" t="s">
        <v>8</v>
      </c>
      <c r="N7" s="50">
        <v>2</v>
      </c>
      <c r="O7" s="50" t="s">
        <v>8</v>
      </c>
      <c r="P7" s="52" t="s">
        <v>73</v>
      </c>
      <c r="Q7" s="37"/>
    </row>
    <row r="8" spans="1:17" customHeight="1" ht="72">
      <c r="A8" s="9" t="s">
        <v>61</v>
      </c>
      <c r="B8" s="2">
        <v>134</v>
      </c>
      <c r="D8" s="2">
        <v>450</v>
      </c>
      <c r="E8" s="2"/>
      <c r="F8" s="37"/>
      <c r="G8" s="43">
        <v>3</v>
      </c>
      <c r="H8" s="47" t="s">
        <v>74</v>
      </c>
      <c r="I8" s="43">
        <v>2</v>
      </c>
      <c r="J8" s="48" t="s">
        <v>19</v>
      </c>
      <c r="K8" s="49"/>
      <c r="L8" s="43"/>
      <c r="M8" s="43" t="s">
        <v>8</v>
      </c>
      <c r="N8" s="50">
        <v>2</v>
      </c>
      <c r="O8" s="50" t="s">
        <v>11</v>
      </c>
      <c r="P8" s="52" t="s">
        <v>75</v>
      </c>
      <c r="Q8" s="37"/>
    </row>
    <row r="9" spans="1:17" customHeight="1" ht="72">
      <c r="A9" s="9" t="s">
        <v>62</v>
      </c>
      <c r="B9" s="4">
        <f>IF(B6="A",B7+3,IF(B6="H",B7+2,B7+1))</f>
        <v>2022</v>
      </c>
      <c r="D9" s="2">
        <v>451</v>
      </c>
      <c r="E9" s="2"/>
      <c r="F9" s="37"/>
      <c r="G9" s="43">
        <v>4</v>
      </c>
      <c r="H9" s="47" t="s">
        <v>76</v>
      </c>
      <c r="I9" s="43">
        <v>2</v>
      </c>
      <c r="J9" s="48" t="s">
        <v>7</v>
      </c>
      <c r="K9" s="49"/>
      <c r="L9" s="43">
        <v>50</v>
      </c>
      <c r="M9" s="43" t="s">
        <v>8</v>
      </c>
      <c r="N9" s="50">
        <v>2</v>
      </c>
      <c r="O9" s="50" t="s">
        <v>8</v>
      </c>
      <c r="P9" s="52" t="s">
        <v>77</v>
      </c>
      <c r="Q9" s="37"/>
    </row>
    <row r="10" spans="1:17" customHeight="1" ht="72">
      <c r="A10" s="9" t="s">
        <v>63</v>
      </c>
      <c r="B10" s="6">
        <f>NOW()</f>
        <v>44341.38244213</v>
      </c>
      <c r="D10" s="2"/>
      <c r="E10" s="2"/>
      <c r="F10" s="37"/>
      <c r="G10" s="43" t="s">
        <v>5</v>
      </c>
      <c r="H10" s="47"/>
      <c r="I10" s="43"/>
      <c r="J10" s="48" t="s">
        <v>5</v>
      </c>
      <c r="K10" s="49"/>
      <c r="L10" s="43"/>
      <c r="M10" s="43" t="s">
        <v>5</v>
      </c>
      <c r="N10" s="50"/>
      <c r="O10" s="50" t="s">
        <v>5</v>
      </c>
      <c r="P10" s="52"/>
      <c r="Q10" s="37"/>
    </row>
    <row r="11" spans="1:17" customHeight="1" ht="72">
      <c r="A11" s="9" t="s">
        <v>64</v>
      </c>
      <c r="B11" s="4">
        <f>IF(MONTH(NOW())&gt;7,YEAR(NOW()),YEAR(NOW())-1)</f>
        <v>2020</v>
      </c>
      <c r="D11" s="2"/>
      <c r="E11" s="2"/>
      <c r="F11" s="37"/>
      <c r="G11" s="43" t="s">
        <v>5</v>
      </c>
      <c r="H11" s="47"/>
      <c r="I11" s="43"/>
      <c r="J11" s="48" t="s">
        <v>5</v>
      </c>
      <c r="K11" s="49"/>
      <c r="L11" s="43"/>
      <c r="M11" s="43" t="s">
        <v>5</v>
      </c>
      <c r="N11" s="50"/>
      <c r="O11" s="50" t="s">
        <v>5</v>
      </c>
      <c r="P11" s="52"/>
      <c r="Q11" s="37"/>
    </row>
    <row r="12" spans="1:17">
      <c r="A12" s="9" t="s">
        <v>65</v>
      </c>
      <c r="B12" s="4" t="str">
        <f>CONCATENATE(B11," - ",B11+1)</f>
        <v>2020 - 2021</v>
      </c>
      <c r="F12" s="37"/>
      <c r="G12" s="40"/>
      <c r="H12" s="37"/>
      <c r="I12" s="40"/>
      <c r="J12" s="40"/>
      <c r="K12" s="37"/>
      <c r="L12" s="40"/>
      <c r="M12" s="40"/>
      <c r="N12" s="40"/>
      <c r="O12" s="40"/>
      <c r="P12" s="37"/>
      <c r="Q12" s="37"/>
    </row>
    <row r="13" spans="1:17">
      <c r="A13" s="9" t="s">
        <v>66</v>
      </c>
      <c r="B13" s="4">
        <f>B7-B11</f>
        <v>0</v>
      </c>
      <c r="C13" s="9" t="s">
        <v>45</v>
      </c>
      <c r="D13" s="2">
        <v>333</v>
      </c>
      <c r="F13" s="37"/>
      <c r="G13" s="44" t="str">
        <f>CONCATENATE("Algemene opmerkingen bij het jaarprogramma van  ",G4)</f>
        <v>Algemene opmerkingen bij het jaarprogramma van  IF leerlaag H4 (schooljaar 2020 - 2021)</v>
      </c>
      <c r="H13" s="44"/>
      <c r="I13" s="44"/>
      <c r="J13" s="44"/>
      <c r="K13" s="44"/>
      <c r="L13" s="44"/>
      <c r="M13" s="44"/>
      <c r="N13" s="40"/>
      <c r="O13" s="40"/>
      <c r="P13" s="37"/>
      <c r="Q13" s="37"/>
    </row>
    <row r="14" spans="1:17" customHeight="1" ht="72">
      <c r="A14" s="9" t="s">
        <v>67</v>
      </c>
      <c r="B14" s="7">
        <f>B15+B11-B7</f>
        <v>4</v>
      </c>
      <c r="F14" s="37"/>
      <c r="G14" s="45" t="s">
        <v>78</v>
      </c>
      <c r="H14" s="45"/>
      <c r="I14" s="45"/>
      <c r="J14" s="45"/>
      <c r="K14" s="45"/>
      <c r="L14" s="45"/>
      <c r="M14" s="45"/>
      <c r="N14" s="40"/>
      <c r="O14" s="40"/>
      <c r="P14" s="37"/>
      <c r="Q14" s="37"/>
    </row>
    <row r="15" spans="1:17">
      <c r="A15" s="9" t="s">
        <v>68</v>
      </c>
      <c r="B15" s="7">
        <f>IF(B6="M",3,4)</f>
        <v>4</v>
      </c>
      <c r="F15" s="37"/>
      <c r="G15" s="40"/>
      <c r="H15" s="37"/>
      <c r="I15" s="40"/>
      <c r="J15" s="40"/>
      <c r="K15" s="37"/>
      <c r="L15" s="40"/>
      <c r="M15" s="40"/>
      <c r="N15" s="40"/>
      <c r="O15" s="40"/>
      <c r="P15" s="37"/>
      <c r="Q15" s="37"/>
    </row>
    <row r="16" spans="1:17" customHeight="1" ht="30.75">
      <c r="C16" s="9" t="s">
        <v>45</v>
      </c>
      <c r="D16" s="2"/>
      <c r="F16" s="37"/>
      <c r="G16" s="41" t="str">
        <f>CONCATENATE(B4," leerlaag ",B6,B15+1," (schooljaar ",B7+1," - ",B7+2,")")</f>
        <v>IF leerlaag H5 (schooljaar 2021 - 2022)</v>
      </c>
      <c r="H16" s="37"/>
      <c r="I16" s="40"/>
      <c r="J16" s="40"/>
      <c r="K16" s="37"/>
      <c r="L16" s="40"/>
      <c r="M16" s="40"/>
      <c r="N16" s="40"/>
      <c r="O16" s="40"/>
      <c r="P16" s="37"/>
      <c r="Q16" s="37"/>
    </row>
    <row r="17" spans="1:17" customHeight="1" ht="34.5">
      <c r="D17" s="7" t="s">
        <v>47</v>
      </c>
      <c r="E17" s="18" t="s">
        <v>48</v>
      </c>
      <c r="F17" s="37"/>
      <c r="G17" s="42" t="s">
        <v>1</v>
      </c>
      <c r="H17" s="46" t="s">
        <v>49</v>
      </c>
      <c r="I17" s="42" t="s">
        <v>50</v>
      </c>
      <c r="J17" s="42" t="s">
        <v>51</v>
      </c>
      <c r="K17" s="46" t="s">
        <v>52</v>
      </c>
      <c r="L17" s="42" t="s">
        <v>53</v>
      </c>
      <c r="M17" s="42" t="s">
        <v>54</v>
      </c>
      <c r="N17" s="42" t="s">
        <v>55</v>
      </c>
      <c r="O17" s="42" t="s">
        <v>56</v>
      </c>
      <c r="P17" s="46" t="s">
        <v>57</v>
      </c>
      <c r="Q17" s="37"/>
    </row>
    <row r="18" spans="1:17" customHeight="1" ht="72">
      <c r="D18" s="2"/>
      <c r="E18" s="2"/>
      <c r="F18" s="37"/>
      <c r="G18" s="23" t="s">
        <v>5</v>
      </c>
      <c r="H18" s="24"/>
      <c r="I18" s="23"/>
      <c r="J18" s="25" t="s">
        <v>5</v>
      </c>
      <c r="K18" s="26"/>
      <c r="L18" s="23"/>
      <c r="M18" s="23" t="s">
        <v>5</v>
      </c>
      <c r="N18" s="27"/>
      <c r="O18" s="27" t="s">
        <v>5</v>
      </c>
      <c r="P18" s="28"/>
      <c r="Q18" s="37"/>
    </row>
    <row r="19" spans="1:17" customHeight="1" ht="72">
      <c r="D19" s="2"/>
      <c r="E19" s="2"/>
      <c r="F19" s="37"/>
      <c r="G19" s="23" t="s">
        <v>5</v>
      </c>
      <c r="H19" s="24"/>
      <c r="I19" s="23"/>
      <c r="J19" s="25" t="s">
        <v>5</v>
      </c>
      <c r="K19" s="26"/>
      <c r="L19" s="23"/>
      <c r="M19" s="23" t="s">
        <v>5</v>
      </c>
      <c r="N19" s="27"/>
      <c r="O19" s="27" t="s">
        <v>5</v>
      </c>
      <c r="P19" s="28"/>
      <c r="Q19" s="37"/>
    </row>
    <row r="20" spans="1:17" customHeight="1" ht="72">
      <c r="D20" s="2"/>
      <c r="E20" s="2"/>
      <c r="F20" s="37"/>
      <c r="G20" s="23" t="s">
        <v>5</v>
      </c>
      <c r="H20" s="24"/>
      <c r="I20" s="23"/>
      <c r="J20" s="25" t="s">
        <v>5</v>
      </c>
      <c r="K20" s="26"/>
      <c r="L20" s="23"/>
      <c r="M20" s="23" t="s">
        <v>5</v>
      </c>
      <c r="N20" s="27"/>
      <c r="O20" s="27" t="s">
        <v>5</v>
      </c>
      <c r="P20" s="28"/>
      <c r="Q20" s="37"/>
    </row>
    <row r="21" spans="1:17" customHeight="1" ht="72">
      <c r="D21" s="2"/>
      <c r="E21" s="2"/>
      <c r="F21" s="37"/>
      <c r="G21" s="23" t="s">
        <v>5</v>
      </c>
      <c r="H21" s="24"/>
      <c r="I21" s="23"/>
      <c r="J21" s="25" t="s">
        <v>5</v>
      </c>
      <c r="K21" s="26"/>
      <c r="L21" s="23"/>
      <c r="M21" s="23" t="s">
        <v>5</v>
      </c>
      <c r="N21" s="27"/>
      <c r="O21" s="27" t="s">
        <v>5</v>
      </c>
      <c r="P21" s="28"/>
      <c r="Q21" s="37"/>
    </row>
    <row r="22" spans="1:17" customHeight="1" ht="72">
      <c r="D22" s="2"/>
      <c r="E22" s="2"/>
      <c r="F22" s="37"/>
      <c r="G22" s="23" t="s">
        <v>5</v>
      </c>
      <c r="H22" s="24"/>
      <c r="I22" s="23"/>
      <c r="J22" s="25" t="s">
        <v>5</v>
      </c>
      <c r="K22" s="26"/>
      <c r="L22" s="23"/>
      <c r="M22" s="23" t="s">
        <v>5</v>
      </c>
      <c r="N22" s="27"/>
      <c r="O22" s="27" t="s">
        <v>5</v>
      </c>
      <c r="P22" s="28"/>
      <c r="Q22" s="37"/>
    </row>
    <row r="23" spans="1:17" customHeight="1" ht="72">
      <c r="D23" s="2"/>
      <c r="E23" s="2"/>
      <c r="F23" s="37"/>
      <c r="G23" s="23" t="s">
        <v>5</v>
      </c>
      <c r="H23" s="24"/>
      <c r="I23" s="23"/>
      <c r="J23" s="25" t="s">
        <v>5</v>
      </c>
      <c r="K23" s="26"/>
      <c r="L23" s="23"/>
      <c r="M23" s="23" t="s">
        <v>5</v>
      </c>
      <c r="N23" s="27"/>
      <c r="O23" s="27" t="s">
        <v>5</v>
      </c>
      <c r="P23" s="28"/>
      <c r="Q23" s="37"/>
    </row>
    <row r="24" spans="1:17">
      <c r="F24" s="37"/>
      <c r="G24" s="40"/>
      <c r="H24" s="37"/>
      <c r="I24" s="40"/>
      <c r="J24" s="40"/>
      <c r="K24" s="37"/>
      <c r="L24" s="40"/>
      <c r="M24" s="40"/>
      <c r="N24" s="40"/>
      <c r="O24" s="40"/>
      <c r="P24" s="37"/>
      <c r="Q24" s="37"/>
    </row>
    <row r="25" spans="1:17">
      <c r="C25" s="9" t="s">
        <v>45</v>
      </c>
      <c r="D25" s="2">
        <v>334</v>
      </c>
      <c r="F25" s="37"/>
      <c r="G25" s="44" t="str">
        <f>CONCATENATE("Algemene opmerkingen bij het jaarprogramma van  ",G16)</f>
        <v>Algemene opmerkingen bij het jaarprogramma van  IF leerlaag H5 (schooljaar 2021 - 2022)</v>
      </c>
      <c r="H25" s="44"/>
      <c r="I25" s="44"/>
      <c r="J25" s="44"/>
      <c r="K25" s="44"/>
      <c r="L25" s="44"/>
      <c r="M25" s="44"/>
      <c r="N25" s="40"/>
      <c r="O25" s="40"/>
      <c r="P25" s="37"/>
      <c r="Q25" s="37"/>
    </row>
    <row r="26" spans="1:17" customHeight="1" ht="72">
      <c r="F26" s="37"/>
      <c r="G26" s="29"/>
      <c r="H26" s="29"/>
      <c r="I26" s="29"/>
      <c r="J26" s="29"/>
      <c r="K26" s="29"/>
      <c r="L26" s="29"/>
      <c r="M26" s="29"/>
      <c r="N26" s="53"/>
      <c r="O26" s="53"/>
      <c r="P26" s="54"/>
      <c r="Q26" s="37"/>
    </row>
    <row r="27" spans="1:17">
      <c r="F27" s="37"/>
      <c r="G27" s="40"/>
      <c r="H27" s="37"/>
      <c r="I27" s="40"/>
      <c r="J27" s="40"/>
      <c r="K27" s="37"/>
      <c r="L27" s="40"/>
      <c r="M27" s="40"/>
      <c r="N27" s="40"/>
      <c r="O27" s="40"/>
      <c r="P27" s="37"/>
      <c r="Q27" s="37"/>
    </row>
    <row r="28" spans="1:17" customHeight="1" ht="30.75" hidden="true">
      <c r="C28" s="9" t="s">
        <v>45</v>
      </c>
      <c r="D28" s="2"/>
      <c r="F28" s="37"/>
      <c r="G28" s="41" t="str">
        <f>CONCATENATE(B4," leerlaag ",B6,B15+2," (schooljaar ",B7+2," - ",B9,")")</f>
        <v>IF leerlaag H6 (schooljaar 2022 - 2022)</v>
      </c>
      <c r="H28" s="37"/>
      <c r="I28" s="40"/>
      <c r="J28" s="40"/>
      <c r="K28" s="37"/>
      <c r="L28" s="40"/>
      <c r="M28" s="40"/>
      <c r="N28" s="40"/>
      <c r="O28" s="40"/>
      <c r="P28" s="37"/>
      <c r="Q28" s="37"/>
    </row>
    <row r="29" spans="1:17" customHeight="1" ht="34.5" hidden="true">
      <c r="D29" s="7" t="s">
        <v>47</v>
      </c>
      <c r="E29" s="18" t="s">
        <v>48</v>
      </c>
      <c r="F29" s="37"/>
      <c r="G29" s="42" t="s">
        <v>1</v>
      </c>
      <c r="H29" s="46" t="s">
        <v>49</v>
      </c>
      <c r="I29" s="42" t="s">
        <v>50</v>
      </c>
      <c r="J29" s="42" t="s">
        <v>51</v>
      </c>
      <c r="K29" s="46" t="s">
        <v>52</v>
      </c>
      <c r="L29" s="42" t="s">
        <v>53</v>
      </c>
      <c r="M29" s="42" t="s">
        <v>54</v>
      </c>
      <c r="N29" s="42" t="s">
        <v>55</v>
      </c>
      <c r="O29" s="42" t="s">
        <v>56</v>
      </c>
      <c r="P29" s="46" t="s">
        <v>57</v>
      </c>
      <c r="Q29" s="37"/>
    </row>
    <row r="30" spans="1:17" customHeight="1" ht="72" hidden="true">
      <c r="D30" s="2"/>
      <c r="E30" s="2"/>
      <c r="F30" s="37"/>
      <c r="G30" s="43" t="s">
        <v>5</v>
      </c>
      <c r="H30" s="47"/>
      <c r="I30" s="43"/>
      <c r="J30" s="48" t="s">
        <v>5</v>
      </c>
      <c r="K30" s="49"/>
      <c r="L30" s="43"/>
      <c r="M30" s="43" t="s">
        <v>5</v>
      </c>
      <c r="N30" s="50"/>
      <c r="O30" s="50" t="s">
        <v>5</v>
      </c>
      <c r="P30" s="52"/>
      <c r="Q30" s="37"/>
    </row>
    <row r="31" spans="1:17" customHeight="1" ht="72" hidden="true">
      <c r="D31" s="2"/>
      <c r="E31" s="2"/>
      <c r="F31" s="37"/>
      <c r="G31" s="43" t="s">
        <v>5</v>
      </c>
      <c r="H31" s="47"/>
      <c r="I31" s="43"/>
      <c r="J31" s="48" t="s">
        <v>5</v>
      </c>
      <c r="K31" s="49"/>
      <c r="L31" s="43"/>
      <c r="M31" s="43" t="s">
        <v>5</v>
      </c>
      <c r="N31" s="50"/>
      <c r="O31" s="50" t="s">
        <v>5</v>
      </c>
      <c r="P31" s="52"/>
      <c r="Q31" s="37"/>
    </row>
    <row r="32" spans="1:17" customHeight="1" ht="72" hidden="true">
      <c r="D32" s="2"/>
      <c r="E32" s="2"/>
      <c r="F32" s="37"/>
      <c r="G32" s="43" t="s">
        <v>5</v>
      </c>
      <c r="H32" s="47"/>
      <c r="I32" s="43"/>
      <c r="J32" s="48" t="s">
        <v>5</v>
      </c>
      <c r="K32" s="49"/>
      <c r="L32" s="43"/>
      <c r="M32" s="43" t="s">
        <v>5</v>
      </c>
      <c r="N32" s="50"/>
      <c r="O32" s="50" t="s">
        <v>5</v>
      </c>
      <c r="P32" s="52"/>
      <c r="Q32" s="37"/>
    </row>
    <row r="33" spans="1:17" customHeight="1" ht="72" hidden="true">
      <c r="D33" s="2"/>
      <c r="E33" s="2"/>
      <c r="F33" s="37"/>
      <c r="G33" s="43" t="s">
        <v>5</v>
      </c>
      <c r="H33" s="47"/>
      <c r="I33" s="43"/>
      <c r="J33" s="48" t="s">
        <v>5</v>
      </c>
      <c r="K33" s="49"/>
      <c r="L33" s="43"/>
      <c r="M33" s="43" t="s">
        <v>5</v>
      </c>
      <c r="N33" s="50"/>
      <c r="O33" s="50" t="s">
        <v>5</v>
      </c>
      <c r="P33" s="52"/>
      <c r="Q33" s="37"/>
    </row>
    <row r="34" spans="1:17" customHeight="1" ht="72" hidden="true">
      <c r="D34" s="2"/>
      <c r="E34" s="2"/>
      <c r="F34" s="37"/>
      <c r="G34" s="43" t="s">
        <v>5</v>
      </c>
      <c r="H34" s="47"/>
      <c r="I34" s="43"/>
      <c r="J34" s="48" t="s">
        <v>5</v>
      </c>
      <c r="K34" s="49"/>
      <c r="L34" s="43"/>
      <c r="M34" s="43" t="s">
        <v>5</v>
      </c>
      <c r="N34" s="50"/>
      <c r="O34" s="50" t="s">
        <v>5</v>
      </c>
      <c r="P34" s="52"/>
      <c r="Q34" s="37"/>
    </row>
    <row r="35" spans="1:17" customHeight="1" ht="72" hidden="true">
      <c r="D35" s="2"/>
      <c r="E35" s="2"/>
      <c r="F35" s="37"/>
      <c r="G35" s="43" t="s">
        <v>5</v>
      </c>
      <c r="H35" s="47"/>
      <c r="I35" s="43"/>
      <c r="J35" s="48" t="s">
        <v>5</v>
      </c>
      <c r="K35" s="49"/>
      <c r="L35" s="43"/>
      <c r="M35" s="43" t="s">
        <v>5</v>
      </c>
      <c r="N35" s="50"/>
      <c r="O35" s="50" t="s">
        <v>5</v>
      </c>
      <c r="P35" s="52"/>
      <c r="Q35" s="37"/>
    </row>
    <row r="36" spans="1:17" hidden="true">
      <c r="F36" s="37"/>
      <c r="G36" s="40"/>
      <c r="H36" s="37"/>
      <c r="I36" s="40"/>
      <c r="J36" s="40"/>
      <c r="K36" s="37"/>
      <c r="L36" s="40"/>
      <c r="M36" s="40"/>
      <c r="N36" s="40"/>
      <c r="O36" s="40"/>
      <c r="P36" s="37"/>
      <c r="Q36" s="37"/>
    </row>
    <row r="37" spans="1:17" hidden="true">
      <c r="C37" s="9" t="s">
        <v>45</v>
      </c>
      <c r="D37" s="2"/>
      <c r="F37" s="37"/>
      <c r="G37" s="44" t="str">
        <f>CONCATENATE("Algemene opmerkingen bij het jaarprogramma van  ",G28)</f>
        <v>Algemene opmerkingen bij het jaarprogramma van  IF leerlaag H6 (schooljaar 2022 - 2022)</v>
      </c>
      <c r="H37" s="44"/>
      <c r="I37" s="44"/>
      <c r="J37" s="44"/>
      <c r="K37" s="44"/>
      <c r="L37" s="44"/>
      <c r="M37" s="44"/>
      <c r="N37" s="40"/>
      <c r="O37" s="40"/>
      <c r="P37" s="37"/>
      <c r="Q37" s="37"/>
    </row>
    <row r="38" spans="1:17" customHeight="1" ht="72" hidden="true">
      <c r="F38" s="37"/>
      <c r="G38" s="45"/>
      <c r="H38" s="45"/>
      <c r="I38" s="45"/>
      <c r="J38" s="45"/>
      <c r="K38" s="45"/>
      <c r="L38" s="45"/>
      <c r="M38" s="45"/>
      <c r="N38" s="40"/>
      <c r="O38" s="40"/>
      <c r="P38" s="37"/>
      <c r="Q38" s="37"/>
    </row>
  </sheetData>
  <sheetProtection algorithmName="SHA-512" hashValue="SrX3S+ZNQoctHKAEl4ooEqJ3r4tBtF75kCSPVMl9RCxk7BUvQA71JlF2cy7orB5a5+HvCXP+BUo+YzbIklQFYA==" saltValue="+Q/96ROk+k5baqU9EJnmoQ=="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c r="F1" s="37"/>
      <c r="G1" s="38" t="s">
        <v>39</v>
      </c>
      <c r="H1" s="37"/>
      <c r="I1" s="40"/>
      <c r="J1" s="40"/>
      <c r="K1" s="37"/>
      <c r="L1" s="40"/>
      <c r="M1" s="40"/>
      <c r="N1" s="40"/>
      <c r="O1" s="40"/>
      <c r="P1" s="37"/>
      <c r="Q1" s="37"/>
    </row>
    <row r="2" spans="1:17" customHeight="1" ht="48">
      <c r="A2" s="9" t="s">
        <v>40</v>
      </c>
      <c r="B2" s="2" t="s">
        <v>41</v>
      </c>
      <c r="F2" s="37"/>
      <c r="G2" s="39" t="str">
        <f>IF(B14&gt;6,"verouderd PTA",CONCATENATE("Dit is het programma van de huidige ",B6,B14," (cohort ",B7," - ",B9,")"))</f>
        <v>Dit is het programma van de huidige H5 (cohort 2019 - 2021)</v>
      </c>
      <c r="H2" s="39"/>
      <c r="I2" s="39"/>
      <c r="J2" s="39"/>
      <c r="K2" s="39"/>
      <c r="L2" s="39"/>
      <c r="M2" s="39"/>
      <c r="N2" s="40"/>
      <c r="O2" s="51"/>
      <c r="P2" s="37"/>
      <c r="Q2" s="37"/>
    </row>
    <row r="3" spans="1:17">
      <c r="A3" s="9" t="s">
        <v>42</v>
      </c>
      <c r="B3" s="4">
        <v>0</v>
      </c>
      <c r="F3" s="37"/>
      <c r="G3" s="40"/>
      <c r="H3" s="37"/>
      <c r="I3" s="40"/>
      <c r="J3" s="40"/>
      <c r="K3" s="37"/>
      <c r="L3" s="40"/>
      <c r="M3" s="40"/>
      <c r="N3" s="40"/>
      <c r="O3" s="40"/>
      <c r="P3" s="37"/>
      <c r="Q3" s="37"/>
    </row>
    <row r="4" spans="1:17" customHeight="1" ht="30">
      <c r="A4" s="9" t="s">
        <v>43</v>
      </c>
      <c r="B4" s="2" t="s">
        <v>44</v>
      </c>
      <c r="C4" s="9" t="s">
        <v>45</v>
      </c>
      <c r="D4" s="2"/>
      <c r="F4" s="37"/>
      <c r="G4" s="41" t="str">
        <f>CONCATENATE(B4," leerlaag ",B6,B15," (schooljaar ",B7," - ",B7+1,")")</f>
        <v>IF leerlaag H4 (schooljaar 2019 - 2020)</v>
      </c>
      <c r="H4" s="37"/>
      <c r="I4" s="40"/>
      <c r="J4" s="40"/>
      <c r="K4" s="37"/>
      <c r="L4" s="40"/>
      <c r="M4" s="40"/>
      <c r="N4" s="40"/>
      <c r="O4" s="40"/>
      <c r="P4" s="37"/>
      <c r="Q4" s="37"/>
    </row>
    <row r="5" spans="1:17" customHeight="1" ht="34.5">
      <c r="A5" s="9" t="s">
        <v>46</v>
      </c>
      <c r="B5" s="2">
        <v>14</v>
      </c>
      <c r="D5" s="7" t="s">
        <v>47</v>
      </c>
      <c r="E5" s="18" t="s">
        <v>48</v>
      </c>
      <c r="F5" s="37"/>
      <c r="G5" s="42" t="s">
        <v>1</v>
      </c>
      <c r="H5" s="46" t="s">
        <v>49</v>
      </c>
      <c r="I5" s="42" t="s">
        <v>50</v>
      </c>
      <c r="J5" s="42" t="s">
        <v>51</v>
      </c>
      <c r="K5" s="46" t="s">
        <v>52</v>
      </c>
      <c r="L5" s="42" t="s">
        <v>53</v>
      </c>
      <c r="M5" s="42" t="s">
        <v>54</v>
      </c>
      <c r="N5" s="42" t="s">
        <v>55</v>
      </c>
      <c r="O5" s="42" t="s">
        <v>56</v>
      </c>
      <c r="P5" s="46" t="s">
        <v>57</v>
      </c>
      <c r="Q5" s="37"/>
    </row>
    <row r="6" spans="1:17" customHeight="1" ht="72">
      <c r="A6" s="9" t="s">
        <v>58</v>
      </c>
      <c r="B6" s="2" t="s">
        <v>59</v>
      </c>
      <c r="D6" s="2"/>
      <c r="E6" s="2"/>
      <c r="F6" s="37"/>
      <c r="G6" s="43" t="s">
        <v>5</v>
      </c>
      <c r="H6" s="47"/>
      <c r="I6" s="43"/>
      <c r="J6" s="48" t="s">
        <v>5</v>
      </c>
      <c r="K6" s="49"/>
      <c r="L6" s="43"/>
      <c r="M6" s="43" t="s">
        <v>5</v>
      </c>
      <c r="N6" s="50"/>
      <c r="O6" s="50" t="s">
        <v>5</v>
      </c>
      <c r="P6" s="52"/>
      <c r="Q6" s="37"/>
    </row>
    <row r="7" spans="1:17" customHeight="1" ht="72">
      <c r="A7" s="9" t="s">
        <v>60</v>
      </c>
      <c r="B7" s="2">
        <v>2019</v>
      </c>
      <c r="D7" s="2"/>
      <c r="E7" s="2"/>
      <c r="F7" s="37"/>
      <c r="G7" s="43" t="s">
        <v>5</v>
      </c>
      <c r="H7" s="47"/>
      <c r="I7" s="43"/>
      <c r="J7" s="48" t="s">
        <v>5</v>
      </c>
      <c r="K7" s="49"/>
      <c r="L7" s="43"/>
      <c r="M7" s="43" t="s">
        <v>5</v>
      </c>
      <c r="N7" s="50"/>
      <c r="O7" s="50" t="s">
        <v>5</v>
      </c>
      <c r="P7" s="52"/>
      <c r="Q7" s="37"/>
    </row>
    <row r="8" spans="1:17" customHeight="1" ht="72">
      <c r="A8" s="9" t="s">
        <v>61</v>
      </c>
      <c r="B8" s="2">
        <v>135</v>
      </c>
      <c r="D8" s="2"/>
      <c r="E8" s="2"/>
      <c r="F8" s="37"/>
      <c r="G8" s="43" t="s">
        <v>5</v>
      </c>
      <c r="H8" s="47"/>
      <c r="I8" s="43"/>
      <c r="J8" s="48" t="s">
        <v>5</v>
      </c>
      <c r="K8" s="49"/>
      <c r="L8" s="43"/>
      <c r="M8" s="43" t="s">
        <v>5</v>
      </c>
      <c r="N8" s="50"/>
      <c r="O8" s="50" t="s">
        <v>5</v>
      </c>
      <c r="P8" s="52"/>
      <c r="Q8" s="37"/>
    </row>
    <row r="9" spans="1:17" customHeight="1" ht="72">
      <c r="A9" s="9" t="s">
        <v>62</v>
      </c>
      <c r="B9" s="4">
        <f>IF(B6="A",B7+3,IF(B6="H",B7+2,B7+1))</f>
        <v>2021</v>
      </c>
      <c r="D9" s="2"/>
      <c r="E9" s="2"/>
      <c r="F9" s="37"/>
      <c r="G9" s="43" t="s">
        <v>5</v>
      </c>
      <c r="H9" s="47"/>
      <c r="I9" s="43"/>
      <c r="J9" s="48" t="s">
        <v>5</v>
      </c>
      <c r="K9" s="49"/>
      <c r="L9" s="43"/>
      <c r="M9" s="43" t="s">
        <v>5</v>
      </c>
      <c r="N9" s="50"/>
      <c r="O9" s="50" t="s">
        <v>5</v>
      </c>
      <c r="P9" s="52"/>
      <c r="Q9" s="37"/>
    </row>
    <row r="10" spans="1:17" customHeight="1" ht="72">
      <c r="A10" s="9" t="s">
        <v>63</v>
      </c>
      <c r="B10" s="6">
        <f>NOW()</f>
        <v>44341.38244213</v>
      </c>
      <c r="D10" s="2"/>
      <c r="E10" s="2"/>
      <c r="F10" s="37"/>
      <c r="G10" s="43" t="s">
        <v>5</v>
      </c>
      <c r="H10" s="47"/>
      <c r="I10" s="43"/>
      <c r="J10" s="48" t="s">
        <v>5</v>
      </c>
      <c r="K10" s="49"/>
      <c r="L10" s="43"/>
      <c r="M10" s="43" t="s">
        <v>5</v>
      </c>
      <c r="N10" s="50"/>
      <c r="O10" s="50" t="s">
        <v>5</v>
      </c>
      <c r="P10" s="52"/>
      <c r="Q10" s="37"/>
    </row>
    <row r="11" spans="1:17" customHeight="1" ht="72">
      <c r="A11" s="9" t="s">
        <v>64</v>
      </c>
      <c r="B11" s="4">
        <f>IF(MONTH(NOW())&gt;7,YEAR(NOW()),YEAR(NOW())-1)</f>
        <v>2020</v>
      </c>
      <c r="D11" s="2"/>
      <c r="E11" s="2"/>
      <c r="F11" s="37"/>
      <c r="G11" s="43" t="s">
        <v>5</v>
      </c>
      <c r="H11" s="47"/>
      <c r="I11" s="43"/>
      <c r="J11" s="48" t="s">
        <v>5</v>
      </c>
      <c r="K11" s="49"/>
      <c r="L11" s="43"/>
      <c r="M11" s="43" t="s">
        <v>5</v>
      </c>
      <c r="N11" s="50"/>
      <c r="O11" s="50" t="s">
        <v>5</v>
      </c>
      <c r="P11" s="52"/>
      <c r="Q11" s="37"/>
    </row>
    <row r="12" spans="1:17">
      <c r="A12" s="9" t="s">
        <v>65</v>
      </c>
      <c r="B12" s="4" t="str">
        <f>CONCATENATE(B11," - ",B11+1)</f>
        <v>2020 - 2021</v>
      </c>
      <c r="F12" s="37"/>
      <c r="G12" s="40"/>
      <c r="H12" s="37"/>
      <c r="I12" s="40"/>
      <c r="J12" s="40"/>
      <c r="K12" s="37"/>
      <c r="L12" s="40"/>
      <c r="M12" s="40"/>
      <c r="N12" s="40"/>
      <c r="O12" s="40"/>
      <c r="P12" s="37"/>
      <c r="Q12" s="37"/>
    </row>
    <row r="13" spans="1:17">
      <c r="A13" s="9" t="s">
        <v>66</v>
      </c>
      <c r="B13" s="4">
        <f>B7-B11</f>
        <v>-1</v>
      </c>
      <c r="C13" s="9" t="s">
        <v>45</v>
      </c>
      <c r="D13" s="2">
        <v>335</v>
      </c>
      <c r="F13" s="37"/>
      <c r="G13" s="44" t="str">
        <f>CONCATENATE("Algemene opmerkingen bij het jaarprogramma van  ",G4)</f>
        <v>Algemene opmerkingen bij het jaarprogramma van  IF leerlaag H4 (schooljaar 2019 - 2020)</v>
      </c>
      <c r="H13" s="44"/>
      <c r="I13" s="44"/>
      <c r="J13" s="44"/>
      <c r="K13" s="44"/>
      <c r="L13" s="44"/>
      <c r="M13" s="44"/>
      <c r="N13" s="40"/>
      <c r="O13" s="40"/>
      <c r="P13" s="37"/>
      <c r="Q13" s="37"/>
    </row>
    <row r="14" spans="1:17" customHeight="1" ht="72">
      <c r="A14" s="9" t="s">
        <v>67</v>
      </c>
      <c r="B14" s="7">
        <f>B15+B11-B7</f>
        <v>5</v>
      </c>
      <c r="F14" s="37"/>
      <c r="G14" s="45"/>
      <c r="H14" s="45"/>
      <c r="I14" s="45"/>
      <c r="J14" s="45"/>
      <c r="K14" s="45"/>
      <c r="L14" s="45"/>
      <c r="M14" s="45"/>
      <c r="N14" s="40"/>
      <c r="O14" s="40"/>
      <c r="P14" s="37"/>
      <c r="Q14" s="37"/>
    </row>
    <row r="15" spans="1:17">
      <c r="A15" s="9" t="s">
        <v>68</v>
      </c>
      <c r="B15" s="7">
        <f>IF(B6="M",3,4)</f>
        <v>4</v>
      </c>
      <c r="F15" s="37"/>
      <c r="G15" s="40"/>
      <c r="H15" s="37"/>
      <c r="I15" s="40"/>
      <c r="J15" s="40"/>
      <c r="K15" s="37"/>
      <c r="L15" s="40"/>
      <c r="M15" s="40"/>
      <c r="N15" s="40"/>
      <c r="O15" s="40"/>
      <c r="P15" s="37"/>
      <c r="Q15" s="37"/>
    </row>
    <row r="16" spans="1:17" customHeight="1" ht="30.75">
      <c r="C16" s="9" t="s">
        <v>45</v>
      </c>
      <c r="D16" s="2"/>
      <c r="F16" s="37"/>
      <c r="G16" s="41" t="str">
        <f>CONCATENATE(B4," leerlaag ",B6,B15+1," (schooljaar ",B7+1," - ",B7+2,")")</f>
        <v>IF leerlaag H5 (schooljaar 2020 - 2021)</v>
      </c>
      <c r="H16" s="37"/>
      <c r="I16" s="40"/>
      <c r="J16" s="40"/>
      <c r="K16" s="37"/>
      <c r="L16" s="40"/>
      <c r="M16" s="40"/>
      <c r="N16" s="40"/>
      <c r="O16" s="40"/>
      <c r="P16" s="37"/>
      <c r="Q16" s="37"/>
    </row>
    <row r="17" spans="1:17" customHeight="1" ht="34.5">
      <c r="D17" s="7" t="s">
        <v>47</v>
      </c>
      <c r="E17" s="18" t="s">
        <v>48</v>
      </c>
      <c r="F17" s="37"/>
      <c r="G17" s="42" t="s">
        <v>1</v>
      </c>
      <c r="H17" s="46" t="s">
        <v>49</v>
      </c>
      <c r="I17" s="42" t="s">
        <v>50</v>
      </c>
      <c r="J17" s="42" t="s">
        <v>51</v>
      </c>
      <c r="K17" s="46" t="s">
        <v>52</v>
      </c>
      <c r="L17" s="42" t="s">
        <v>53</v>
      </c>
      <c r="M17" s="42" t="s">
        <v>54</v>
      </c>
      <c r="N17" s="42" t="s">
        <v>55</v>
      </c>
      <c r="O17" s="42" t="s">
        <v>56</v>
      </c>
      <c r="P17" s="46" t="s">
        <v>57</v>
      </c>
      <c r="Q17" s="37"/>
    </row>
    <row r="18" spans="1:17" customHeight="1" ht="72">
      <c r="D18" s="2">
        <v>452</v>
      </c>
      <c r="E18" s="2"/>
      <c r="F18" s="37"/>
      <c r="G18" s="43">
        <v>2</v>
      </c>
      <c r="H18" s="47" t="s">
        <v>79</v>
      </c>
      <c r="I18" s="43">
        <v>2</v>
      </c>
      <c r="J18" s="48" t="s">
        <v>19</v>
      </c>
      <c r="K18" s="49"/>
      <c r="L18" s="43"/>
      <c r="M18" s="43" t="s">
        <v>8</v>
      </c>
      <c r="N18" s="50">
        <v>2</v>
      </c>
      <c r="O18" s="50" t="s">
        <v>11</v>
      </c>
      <c r="P18" s="52" t="s">
        <v>80</v>
      </c>
      <c r="Q18" s="37"/>
    </row>
    <row r="19" spans="1:17" customHeight="1" ht="72">
      <c r="D19" s="2">
        <v>453</v>
      </c>
      <c r="E19" s="2"/>
      <c r="F19" s="37"/>
      <c r="G19" s="43">
        <v>3</v>
      </c>
      <c r="H19" s="47" t="s">
        <v>81</v>
      </c>
      <c r="I19" s="43">
        <v>2</v>
      </c>
      <c r="J19" s="48" t="s">
        <v>7</v>
      </c>
      <c r="K19" s="49"/>
      <c r="L19" s="43">
        <v>50</v>
      </c>
      <c r="M19" s="43" t="s">
        <v>8</v>
      </c>
      <c r="N19" s="50">
        <v>2</v>
      </c>
      <c r="O19" s="50" t="s">
        <v>8</v>
      </c>
      <c r="P19" s="52" t="s">
        <v>82</v>
      </c>
      <c r="Q19" s="37"/>
    </row>
    <row r="20" spans="1:17" customHeight="1" ht="72">
      <c r="D20" s="2">
        <v>454</v>
      </c>
      <c r="E20" s="2"/>
      <c r="F20" s="37"/>
      <c r="G20" s="43">
        <v>3</v>
      </c>
      <c r="H20" s="47" t="s">
        <v>83</v>
      </c>
      <c r="I20" s="43">
        <v>3</v>
      </c>
      <c r="J20" s="48" t="s">
        <v>19</v>
      </c>
      <c r="K20" s="49"/>
      <c r="L20" s="43"/>
      <c r="M20" s="43" t="s">
        <v>8</v>
      </c>
      <c r="N20" s="50">
        <v>3</v>
      </c>
      <c r="O20" s="50" t="s">
        <v>11</v>
      </c>
      <c r="P20" s="52" t="s">
        <v>84</v>
      </c>
      <c r="Q20" s="37"/>
    </row>
    <row r="21" spans="1:17" customHeight="1" ht="72">
      <c r="D21" s="2"/>
      <c r="E21" s="2"/>
      <c r="F21" s="37"/>
      <c r="G21" s="43" t="s">
        <v>5</v>
      </c>
      <c r="H21" s="47"/>
      <c r="I21" s="43"/>
      <c r="J21" s="48" t="s">
        <v>5</v>
      </c>
      <c r="K21" s="49"/>
      <c r="L21" s="43"/>
      <c r="M21" s="43" t="s">
        <v>5</v>
      </c>
      <c r="N21" s="50"/>
      <c r="O21" s="50" t="s">
        <v>5</v>
      </c>
      <c r="P21" s="52"/>
      <c r="Q21" s="37"/>
    </row>
    <row r="22" spans="1:17" customHeight="1" ht="72">
      <c r="D22" s="2"/>
      <c r="E22" s="2"/>
      <c r="F22" s="37"/>
      <c r="G22" s="43" t="s">
        <v>5</v>
      </c>
      <c r="H22" s="47"/>
      <c r="I22" s="43"/>
      <c r="J22" s="48" t="s">
        <v>5</v>
      </c>
      <c r="K22" s="49"/>
      <c r="L22" s="43"/>
      <c r="M22" s="43" t="s">
        <v>5</v>
      </c>
      <c r="N22" s="50"/>
      <c r="O22" s="50" t="s">
        <v>5</v>
      </c>
      <c r="P22" s="52"/>
      <c r="Q22" s="37"/>
    </row>
    <row r="23" spans="1:17" customHeight="1" ht="72">
      <c r="D23" s="2"/>
      <c r="E23" s="2"/>
      <c r="F23" s="37"/>
      <c r="G23" s="43" t="s">
        <v>5</v>
      </c>
      <c r="H23" s="47"/>
      <c r="I23" s="43"/>
      <c r="J23" s="48" t="s">
        <v>5</v>
      </c>
      <c r="K23" s="49"/>
      <c r="L23" s="43"/>
      <c r="M23" s="43" t="s">
        <v>5</v>
      </c>
      <c r="N23" s="50"/>
      <c r="O23" s="50" t="s">
        <v>5</v>
      </c>
      <c r="P23" s="52"/>
      <c r="Q23" s="37"/>
    </row>
    <row r="24" spans="1:17">
      <c r="F24" s="37"/>
      <c r="G24" s="40"/>
      <c r="H24" s="37"/>
      <c r="I24" s="40"/>
      <c r="J24" s="40"/>
      <c r="K24" s="37"/>
      <c r="L24" s="40"/>
      <c r="M24" s="40"/>
      <c r="N24" s="40"/>
      <c r="O24" s="40"/>
      <c r="P24" s="37"/>
      <c r="Q24" s="37"/>
    </row>
    <row r="25" spans="1:17">
      <c r="C25" s="9" t="s">
        <v>45</v>
      </c>
      <c r="D25" s="2">
        <v>336</v>
      </c>
      <c r="F25" s="37"/>
      <c r="G25" s="44" t="str">
        <f>CONCATENATE("Algemene opmerkingen bij het jaarprogramma van  ",G16)</f>
        <v>Algemene opmerkingen bij het jaarprogramma van  IF leerlaag H5 (schooljaar 2020 - 2021)</v>
      </c>
      <c r="H25" s="44"/>
      <c r="I25" s="44"/>
      <c r="J25" s="44"/>
      <c r="K25" s="44"/>
      <c r="L25" s="44"/>
      <c r="M25" s="44"/>
      <c r="N25" s="40"/>
      <c r="O25" s="40"/>
      <c r="P25" s="37"/>
      <c r="Q25" s="37"/>
    </row>
    <row r="26" spans="1:17" customHeight="1" ht="72">
      <c r="F26" s="37"/>
      <c r="G26" s="45" t="s">
        <v>78</v>
      </c>
      <c r="H26" s="45"/>
      <c r="I26" s="45"/>
      <c r="J26" s="45"/>
      <c r="K26" s="45"/>
      <c r="L26" s="45"/>
      <c r="M26" s="45"/>
      <c r="N26" s="40"/>
      <c r="O26" s="40"/>
      <c r="P26" s="37"/>
      <c r="Q26" s="37"/>
    </row>
    <row r="27" spans="1:17">
      <c r="F27" s="37"/>
      <c r="G27" s="40"/>
      <c r="H27" s="37"/>
      <c r="I27" s="40"/>
      <c r="J27" s="40"/>
      <c r="K27" s="37"/>
      <c r="L27" s="40"/>
      <c r="M27" s="40"/>
      <c r="N27" s="40"/>
      <c r="O27" s="40"/>
      <c r="P27" s="37"/>
      <c r="Q27" s="37"/>
    </row>
    <row r="28" spans="1:17" customHeight="1" ht="30.75" hidden="true">
      <c r="C28" s="9" t="s">
        <v>45</v>
      </c>
      <c r="D28" s="2"/>
      <c r="F28" s="37"/>
      <c r="G28" s="41" t="str">
        <f>CONCATENATE(B4," leerlaag ",B6,B15+2," (schooljaar ",B7+2," - ",B9,")")</f>
        <v>IF leerlaag H6 (schooljaar 2021 - 2021)</v>
      </c>
      <c r="H28" s="37"/>
      <c r="I28" s="40"/>
      <c r="J28" s="40"/>
      <c r="K28" s="37"/>
      <c r="L28" s="40"/>
      <c r="M28" s="40"/>
      <c r="N28" s="40"/>
      <c r="O28" s="40"/>
      <c r="P28" s="37"/>
      <c r="Q28" s="37"/>
    </row>
    <row r="29" spans="1:17" customHeight="1" ht="34.5" hidden="true">
      <c r="D29" s="7" t="s">
        <v>47</v>
      </c>
      <c r="E29" s="18" t="s">
        <v>48</v>
      </c>
      <c r="F29" s="37"/>
      <c r="G29" s="42" t="s">
        <v>1</v>
      </c>
      <c r="H29" s="46" t="s">
        <v>49</v>
      </c>
      <c r="I29" s="42" t="s">
        <v>50</v>
      </c>
      <c r="J29" s="42" t="s">
        <v>51</v>
      </c>
      <c r="K29" s="46" t="s">
        <v>52</v>
      </c>
      <c r="L29" s="42" t="s">
        <v>53</v>
      </c>
      <c r="M29" s="42" t="s">
        <v>54</v>
      </c>
      <c r="N29" s="42" t="s">
        <v>55</v>
      </c>
      <c r="O29" s="42" t="s">
        <v>56</v>
      </c>
      <c r="P29" s="46" t="s">
        <v>57</v>
      </c>
      <c r="Q29" s="37"/>
    </row>
    <row r="30" spans="1:17" customHeight="1" ht="72" hidden="true">
      <c r="D30" s="2"/>
      <c r="E30" s="2"/>
      <c r="F30" s="37"/>
      <c r="G30" s="43" t="s">
        <v>5</v>
      </c>
      <c r="H30" s="47"/>
      <c r="I30" s="43"/>
      <c r="J30" s="48" t="s">
        <v>5</v>
      </c>
      <c r="K30" s="49"/>
      <c r="L30" s="43"/>
      <c r="M30" s="43" t="s">
        <v>5</v>
      </c>
      <c r="N30" s="50"/>
      <c r="O30" s="50" t="s">
        <v>5</v>
      </c>
      <c r="P30" s="52"/>
      <c r="Q30" s="37"/>
    </row>
    <row r="31" spans="1:17" customHeight="1" ht="72" hidden="true">
      <c r="D31" s="2"/>
      <c r="E31" s="2"/>
      <c r="F31" s="37"/>
      <c r="G31" s="43" t="s">
        <v>5</v>
      </c>
      <c r="H31" s="47"/>
      <c r="I31" s="43"/>
      <c r="J31" s="48" t="s">
        <v>5</v>
      </c>
      <c r="K31" s="49"/>
      <c r="L31" s="43"/>
      <c r="M31" s="43" t="s">
        <v>5</v>
      </c>
      <c r="N31" s="50"/>
      <c r="O31" s="50" t="s">
        <v>5</v>
      </c>
      <c r="P31" s="52"/>
      <c r="Q31" s="37"/>
    </row>
    <row r="32" spans="1:17" customHeight="1" ht="72" hidden="true">
      <c r="D32" s="2"/>
      <c r="E32" s="2"/>
      <c r="F32" s="37"/>
      <c r="G32" s="43" t="s">
        <v>5</v>
      </c>
      <c r="H32" s="47"/>
      <c r="I32" s="43"/>
      <c r="J32" s="48" t="s">
        <v>5</v>
      </c>
      <c r="K32" s="49"/>
      <c r="L32" s="43"/>
      <c r="M32" s="43" t="s">
        <v>5</v>
      </c>
      <c r="N32" s="50"/>
      <c r="O32" s="50" t="s">
        <v>5</v>
      </c>
      <c r="P32" s="52"/>
      <c r="Q32" s="37"/>
    </row>
    <row r="33" spans="1:17" customHeight="1" ht="72" hidden="true">
      <c r="D33" s="2"/>
      <c r="E33" s="2"/>
      <c r="F33" s="37"/>
      <c r="G33" s="43" t="s">
        <v>5</v>
      </c>
      <c r="H33" s="47"/>
      <c r="I33" s="43"/>
      <c r="J33" s="48" t="s">
        <v>5</v>
      </c>
      <c r="K33" s="49"/>
      <c r="L33" s="43"/>
      <c r="M33" s="43" t="s">
        <v>5</v>
      </c>
      <c r="N33" s="50"/>
      <c r="O33" s="50" t="s">
        <v>5</v>
      </c>
      <c r="P33" s="52"/>
      <c r="Q33" s="37"/>
    </row>
    <row r="34" spans="1:17" customHeight="1" ht="72" hidden="true">
      <c r="D34" s="2"/>
      <c r="E34" s="2"/>
      <c r="F34" s="37"/>
      <c r="G34" s="43" t="s">
        <v>5</v>
      </c>
      <c r="H34" s="47"/>
      <c r="I34" s="43"/>
      <c r="J34" s="48" t="s">
        <v>5</v>
      </c>
      <c r="K34" s="49"/>
      <c r="L34" s="43"/>
      <c r="M34" s="43" t="s">
        <v>5</v>
      </c>
      <c r="N34" s="50"/>
      <c r="O34" s="50" t="s">
        <v>5</v>
      </c>
      <c r="P34" s="52"/>
      <c r="Q34" s="37"/>
    </row>
    <row r="35" spans="1:17" customHeight="1" ht="72" hidden="true">
      <c r="D35" s="2"/>
      <c r="E35" s="2"/>
      <c r="F35" s="37"/>
      <c r="G35" s="43" t="s">
        <v>5</v>
      </c>
      <c r="H35" s="47"/>
      <c r="I35" s="43"/>
      <c r="J35" s="48" t="s">
        <v>5</v>
      </c>
      <c r="K35" s="49"/>
      <c r="L35" s="43"/>
      <c r="M35" s="43" t="s">
        <v>5</v>
      </c>
      <c r="N35" s="50"/>
      <c r="O35" s="50" t="s">
        <v>5</v>
      </c>
      <c r="P35" s="52"/>
      <c r="Q35" s="37"/>
    </row>
    <row r="36" spans="1:17" hidden="true">
      <c r="F36" s="37"/>
      <c r="G36" s="40"/>
      <c r="H36" s="37"/>
      <c r="I36" s="40"/>
      <c r="J36" s="40"/>
      <c r="K36" s="37"/>
      <c r="L36" s="40"/>
      <c r="M36" s="40"/>
      <c r="N36" s="40"/>
      <c r="O36" s="40"/>
      <c r="P36" s="37"/>
      <c r="Q36" s="37"/>
    </row>
    <row r="37" spans="1:17" hidden="true">
      <c r="C37" s="9" t="s">
        <v>45</v>
      </c>
      <c r="D37" s="2"/>
      <c r="F37" s="37"/>
      <c r="G37" s="44" t="str">
        <f>CONCATENATE("Algemene opmerkingen bij het jaarprogramma van  ",G28)</f>
        <v>Algemene opmerkingen bij het jaarprogramma van  IF leerlaag H6 (schooljaar 2021 - 2021)</v>
      </c>
      <c r="H37" s="44"/>
      <c r="I37" s="44"/>
      <c r="J37" s="44"/>
      <c r="K37" s="44"/>
      <c r="L37" s="44"/>
      <c r="M37" s="44"/>
      <c r="N37" s="40"/>
      <c r="O37" s="40"/>
      <c r="P37" s="37"/>
      <c r="Q37" s="37"/>
    </row>
    <row r="38" spans="1:17" customHeight="1" ht="72" hidden="true">
      <c r="F38" s="37"/>
      <c r="G38" s="45"/>
      <c r="H38" s="45"/>
      <c r="I38" s="45"/>
      <c r="J38" s="45"/>
      <c r="K38" s="45"/>
      <c r="L38" s="45"/>
      <c r="M38" s="45"/>
      <c r="N38" s="40"/>
      <c r="O38" s="40"/>
      <c r="P38" s="37"/>
      <c r="Q38" s="37"/>
    </row>
  </sheetData>
  <sheetProtection algorithmName="SHA-512" hashValue="SrX3S+ZNQoctHKAEl4ooEqJ3r4tBtF75kCSPVMl9RCxk7BUvQA71JlF2cy7orB5a5+HvCXP+BUo+YzbIklQFYA==" saltValue="+Q/96ROk+k5baqU9EJnmoQ=="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P14" sqref="P14"/>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c r="F1" s="37"/>
      <c r="G1" s="38" t="s">
        <v>39</v>
      </c>
      <c r="H1" s="37"/>
      <c r="I1" s="40"/>
      <c r="J1" s="40"/>
      <c r="K1" s="37"/>
      <c r="L1" s="40"/>
      <c r="M1" s="40"/>
      <c r="N1" s="40"/>
      <c r="O1" s="40"/>
      <c r="P1" s="37"/>
      <c r="Q1" s="37"/>
    </row>
    <row r="2" spans="1:17" customHeight="1" ht="48">
      <c r="A2" s="9" t="s">
        <v>40</v>
      </c>
      <c r="B2" s="2" t="s">
        <v>41</v>
      </c>
      <c r="F2" s="37"/>
      <c r="G2" s="39" t="str">
        <f>IF(B14&gt;6,"verouderd PTA",CONCATENATE("Dit is het programma van de huidige ",B6,B14," (cohort ",B7," - ",B9,")"))</f>
        <v>Dit is het programma van de huidige A3 (cohort 2021 - 2024)</v>
      </c>
      <c r="H2" s="39"/>
      <c r="I2" s="39"/>
      <c r="J2" s="39"/>
      <c r="K2" s="39"/>
      <c r="L2" s="39"/>
      <c r="M2" s="39"/>
      <c r="N2" s="40"/>
      <c r="O2" s="51"/>
      <c r="P2" s="37"/>
      <c r="Q2" s="37"/>
    </row>
    <row r="3" spans="1:17">
      <c r="A3" s="9" t="s">
        <v>42</v>
      </c>
      <c r="B3" s="4">
        <v>0</v>
      </c>
      <c r="F3" s="37"/>
      <c r="G3" s="40"/>
      <c r="H3" s="37"/>
      <c r="I3" s="40"/>
      <c r="J3" s="40"/>
      <c r="K3" s="37"/>
      <c r="L3" s="40"/>
      <c r="M3" s="40"/>
      <c r="N3" s="40"/>
      <c r="O3" s="40"/>
      <c r="P3" s="37"/>
      <c r="Q3" s="37"/>
    </row>
    <row r="4" spans="1:17" customHeight="1" ht="30">
      <c r="A4" s="9" t="s">
        <v>43</v>
      </c>
      <c r="B4" s="2" t="s">
        <v>44</v>
      </c>
      <c r="C4" s="9" t="s">
        <v>45</v>
      </c>
      <c r="D4" s="2"/>
      <c r="F4" s="37"/>
      <c r="G4" s="41" t="str">
        <f>CONCATENATE(B4," leerlaag ",B6,B15," (schooljaar ",B7," - ",B7+1,")")</f>
        <v>IF leerlaag A4 (schooljaar 2021 - 2022)</v>
      </c>
      <c r="H4" s="37"/>
      <c r="I4" s="40"/>
      <c r="J4" s="40"/>
      <c r="K4" s="37"/>
      <c r="L4" s="40"/>
      <c r="M4" s="40"/>
      <c r="N4" s="40"/>
      <c r="O4" s="40"/>
      <c r="P4" s="37"/>
      <c r="Q4" s="37"/>
    </row>
    <row r="5" spans="1:17" customHeight="1" ht="34.5">
      <c r="A5" s="9" t="s">
        <v>46</v>
      </c>
      <c r="B5" s="2">
        <v>14</v>
      </c>
      <c r="D5" s="7" t="s">
        <v>47</v>
      </c>
      <c r="E5" s="18" t="s">
        <v>48</v>
      </c>
      <c r="F5" s="37"/>
      <c r="G5" s="42" t="s">
        <v>1</v>
      </c>
      <c r="H5" s="46" t="s">
        <v>49</v>
      </c>
      <c r="I5" s="42" t="s">
        <v>50</v>
      </c>
      <c r="J5" s="42" t="s">
        <v>51</v>
      </c>
      <c r="K5" s="46" t="s">
        <v>52</v>
      </c>
      <c r="L5" s="42" t="s">
        <v>53</v>
      </c>
      <c r="M5" s="42" t="s">
        <v>54</v>
      </c>
      <c r="N5" s="42" t="s">
        <v>55</v>
      </c>
      <c r="O5" s="42" t="s">
        <v>56</v>
      </c>
      <c r="P5" s="46" t="s">
        <v>57</v>
      </c>
      <c r="Q5" s="37"/>
    </row>
    <row r="6" spans="1:17" customHeight="1" ht="72">
      <c r="A6" s="9" t="s">
        <v>58</v>
      </c>
      <c r="B6" s="2" t="s">
        <v>85</v>
      </c>
      <c r="D6" s="2"/>
      <c r="E6" s="2"/>
      <c r="F6" s="37"/>
      <c r="G6" s="23" t="s">
        <v>5</v>
      </c>
      <c r="H6" s="24"/>
      <c r="I6" s="23"/>
      <c r="J6" s="25" t="s">
        <v>5</v>
      </c>
      <c r="K6" s="26"/>
      <c r="L6" s="23"/>
      <c r="M6" s="23" t="s">
        <v>5</v>
      </c>
      <c r="N6" s="27"/>
      <c r="O6" s="27" t="s">
        <v>5</v>
      </c>
      <c r="P6" s="28"/>
      <c r="Q6" s="37"/>
    </row>
    <row r="7" spans="1:17" customHeight="1" ht="72">
      <c r="A7" s="9" t="s">
        <v>60</v>
      </c>
      <c r="B7" s="2">
        <v>2021</v>
      </c>
      <c r="D7" s="2"/>
      <c r="E7" s="2"/>
      <c r="F7" s="37"/>
      <c r="G7" s="23" t="s">
        <v>5</v>
      </c>
      <c r="H7" s="24"/>
      <c r="I7" s="23"/>
      <c r="J7" s="25" t="s">
        <v>5</v>
      </c>
      <c r="K7" s="26"/>
      <c r="L7" s="23"/>
      <c r="M7" s="23" t="s">
        <v>5</v>
      </c>
      <c r="N7" s="27"/>
      <c r="O7" s="27" t="s">
        <v>5</v>
      </c>
      <c r="P7" s="28"/>
      <c r="Q7" s="37"/>
    </row>
    <row r="8" spans="1:17" customHeight="1" ht="72">
      <c r="A8" s="9" t="s">
        <v>61</v>
      </c>
      <c r="B8" s="2">
        <v>222</v>
      </c>
      <c r="D8" s="2"/>
      <c r="E8" s="2"/>
      <c r="F8" s="37"/>
      <c r="G8" s="23" t="s">
        <v>5</v>
      </c>
      <c r="H8" s="24"/>
      <c r="I8" s="23"/>
      <c r="J8" s="25" t="s">
        <v>5</v>
      </c>
      <c r="K8" s="26"/>
      <c r="L8" s="23"/>
      <c r="M8" s="23" t="s">
        <v>5</v>
      </c>
      <c r="N8" s="27"/>
      <c r="O8" s="27" t="s">
        <v>5</v>
      </c>
      <c r="P8" s="28"/>
      <c r="Q8" s="37"/>
    </row>
    <row r="9" spans="1:17" customHeight="1" ht="72">
      <c r="A9" s="9" t="s">
        <v>62</v>
      </c>
      <c r="B9" s="4">
        <f>IF(B6="A",B7+3,IF(B6="H",B7+2,B7+1))</f>
        <v>2024</v>
      </c>
      <c r="D9" s="2"/>
      <c r="E9" s="2"/>
      <c r="F9" s="37"/>
      <c r="G9" s="23" t="s">
        <v>5</v>
      </c>
      <c r="H9" s="24"/>
      <c r="I9" s="23"/>
      <c r="J9" s="25" t="s">
        <v>5</v>
      </c>
      <c r="K9" s="26"/>
      <c r="L9" s="23"/>
      <c r="M9" s="23" t="s">
        <v>5</v>
      </c>
      <c r="N9" s="27"/>
      <c r="O9" s="27" t="s">
        <v>5</v>
      </c>
      <c r="P9" s="28"/>
      <c r="Q9" s="37"/>
    </row>
    <row r="10" spans="1:17" customHeight="1" ht="72">
      <c r="A10" s="9" t="s">
        <v>63</v>
      </c>
      <c r="B10" s="6">
        <f>NOW()</f>
        <v>44341.38244213</v>
      </c>
      <c r="D10" s="2"/>
      <c r="E10" s="2"/>
      <c r="F10" s="37"/>
      <c r="G10" s="23" t="s">
        <v>5</v>
      </c>
      <c r="H10" s="24"/>
      <c r="I10" s="23"/>
      <c r="J10" s="25" t="s">
        <v>5</v>
      </c>
      <c r="K10" s="26"/>
      <c r="L10" s="23"/>
      <c r="M10" s="23" t="s">
        <v>5</v>
      </c>
      <c r="N10" s="27"/>
      <c r="O10" s="27" t="s">
        <v>5</v>
      </c>
      <c r="P10" s="28"/>
      <c r="Q10" s="37"/>
    </row>
    <row r="11" spans="1:17" customHeight="1" ht="72">
      <c r="A11" s="9" t="s">
        <v>64</v>
      </c>
      <c r="B11" s="4">
        <f>IF(MONTH(NOW())&gt;7,YEAR(NOW()),YEAR(NOW())-1)</f>
        <v>2020</v>
      </c>
      <c r="D11" s="2"/>
      <c r="E11" s="2"/>
      <c r="F11" s="37"/>
      <c r="G11" s="23" t="s">
        <v>5</v>
      </c>
      <c r="H11" s="24"/>
      <c r="I11" s="23"/>
      <c r="J11" s="25" t="s">
        <v>5</v>
      </c>
      <c r="K11" s="26"/>
      <c r="L11" s="23"/>
      <c r="M11" s="23" t="s">
        <v>5</v>
      </c>
      <c r="N11" s="27"/>
      <c r="O11" s="27" t="s">
        <v>5</v>
      </c>
      <c r="P11" s="28"/>
      <c r="Q11" s="37"/>
    </row>
    <row r="12" spans="1:17">
      <c r="A12" s="9" t="s">
        <v>65</v>
      </c>
      <c r="B12" s="4" t="str">
        <f>CONCATENATE(B11," - ",B11+1)</f>
        <v>2020 - 2021</v>
      </c>
      <c r="F12" s="37"/>
      <c r="G12" s="40"/>
      <c r="H12" s="37"/>
      <c r="I12" s="40"/>
      <c r="J12" s="40"/>
      <c r="K12" s="37"/>
      <c r="L12" s="40"/>
      <c r="M12" s="40"/>
      <c r="N12" s="40"/>
      <c r="O12" s="40"/>
      <c r="P12" s="37"/>
      <c r="Q12" s="37"/>
    </row>
    <row r="13" spans="1:17">
      <c r="A13" s="9" t="s">
        <v>66</v>
      </c>
      <c r="B13" s="4">
        <f>B7-B11</f>
        <v>1</v>
      </c>
      <c r="C13" s="9" t="s">
        <v>45</v>
      </c>
      <c r="D13" s="2">
        <v>546</v>
      </c>
      <c r="F13" s="37"/>
      <c r="G13" s="44" t="str">
        <f>CONCATENATE("Algemene opmerkingen bij het jaarprogramma van  ",G4)</f>
        <v>Algemene opmerkingen bij het jaarprogramma van  IF leerlaag A4 (schooljaar 2021 - 2022)</v>
      </c>
      <c r="H13" s="44"/>
      <c r="I13" s="44"/>
      <c r="J13" s="44"/>
      <c r="K13" s="44"/>
      <c r="L13" s="44"/>
      <c r="M13" s="44"/>
      <c r="N13" s="40"/>
      <c r="O13" s="40"/>
      <c r="P13" s="37"/>
      <c r="Q13" s="37"/>
    </row>
    <row r="14" spans="1:17" customHeight="1" ht="72">
      <c r="A14" s="9" t="s">
        <v>67</v>
      </c>
      <c r="B14" s="7">
        <f>B15+B11-B7</f>
        <v>3</v>
      </c>
      <c r="F14" s="37"/>
      <c r="G14" s="29"/>
      <c r="H14" s="29"/>
      <c r="I14" s="29"/>
      <c r="J14" s="29"/>
      <c r="K14" s="29"/>
      <c r="L14" s="29"/>
      <c r="M14" s="29"/>
      <c r="N14" s="53"/>
      <c r="O14" s="53"/>
      <c r="P14" s="54"/>
      <c r="Q14" s="37"/>
    </row>
    <row r="15" spans="1:17">
      <c r="A15" s="9" t="s">
        <v>68</v>
      </c>
      <c r="B15" s="7">
        <f>IF(B6="M",3,4)</f>
        <v>4</v>
      </c>
      <c r="F15" s="37"/>
      <c r="G15" s="40"/>
      <c r="H15" s="37"/>
      <c r="I15" s="40"/>
      <c r="J15" s="40"/>
      <c r="K15" s="37"/>
      <c r="L15" s="40"/>
      <c r="M15" s="40"/>
      <c r="N15" s="40"/>
      <c r="O15" s="40"/>
      <c r="P15" s="37"/>
      <c r="Q15" s="37"/>
    </row>
    <row r="16" spans="1:17" customHeight="1" ht="30.75">
      <c r="C16" s="9" t="s">
        <v>45</v>
      </c>
      <c r="D16" s="2"/>
      <c r="F16" s="37"/>
      <c r="G16" s="41" t="str">
        <f>CONCATENATE(B4," leerlaag ",B6,B15+1," (schooljaar ",B7+1," - ",B7+2,")")</f>
        <v>IF leerlaag A5 (schooljaar 2022 - 2023)</v>
      </c>
      <c r="H16" s="37"/>
      <c r="I16" s="40"/>
      <c r="J16" s="40"/>
      <c r="K16" s="37"/>
      <c r="L16" s="40"/>
      <c r="M16" s="40"/>
      <c r="N16" s="40"/>
      <c r="O16" s="40"/>
      <c r="P16" s="37"/>
      <c r="Q16" s="37"/>
    </row>
    <row r="17" spans="1:17" customHeight="1" ht="34.5">
      <c r="D17" s="7" t="s">
        <v>47</v>
      </c>
      <c r="E17" s="18" t="s">
        <v>48</v>
      </c>
      <c r="F17" s="37"/>
      <c r="G17" s="42" t="s">
        <v>1</v>
      </c>
      <c r="H17" s="46" t="s">
        <v>49</v>
      </c>
      <c r="I17" s="42" t="s">
        <v>50</v>
      </c>
      <c r="J17" s="42" t="s">
        <v>51</v>
      </c>
      <c r="K17" s="46" t="s">
        <v>52</v>
      </c>
      <c r="L17" s="42" t="s">
        <v>53</v>
      </c>
      <c r="M17" s="42" t="s">
        <v>54</v>
      </c>
      <c r="N17" s="42" t="s">
        <v>55</v>
      </c>
      <c r="O17" s="42" t="s">
        <v>56</v>
      </c>
      <c r="P17" s="46" t="s">
        <v>57</v>
      </c>
      <c r="Q17" s="37"/>
    </row>
    <row r="18" spans="1:17" customHeight="1" ht="72">
      <c r="D18" s="2"/>
      <c r="E18" s="2"/>
      <c r="F18" s="37"/>
      <c r="G18" s="43" t="s">
        <v>5</v>
      </c>
      <c r="H18" s="47"/>
      <c r="I18" s="43"/>
      <c r="J18" s="48" t="s">
        <v>5</v>
      </c>
      <c r="K18" s="49"/>
      <c r="L18" s="43"/>
      <c r="M18" s="43" t="s">
        <v>5</v>
      </c>
      <c r="N18" s="50"/>
      <c r="O18" s="50" t="s">
        <v>5</v>
      </c>
      <c r="P18" s="52"/>
      <c r="Q18" s="37"/>
    </row>
    <row r="19" spans="1:17" customHeight="1" ht="72">
      <c r="D19" s="2"/>
      <c r="E19" s="2"/>
      <c r="F19" s="37"/>
      <c r="G19" s="43" t="s">
        <v>5</v>
      </c>
      <c r="H19" s="47"/>
      <c r="I19" s="43"/>
      <c r="J19" s="48" t="s">
        <v>5</v>
      </c>
      <c r="K19" s="49"/>
      <c r="L19" s="43"/>
      <c r="M19" s="43" t="s">
        <v>5</v>
      </c>
      <c r="N19" s="50"/>
      <c r="O19" s="50" t="s">
        <v>5</v>
      </c>
      <c r="P19" s="52"/>
      <c r="Q19" s="37"/>
    </row>
    <row r="20" spans="1:17" customHeight="1" ht="72">
      <c r="D20" s="2"/>
      <c r="E20" s="2"/>
      <c r="F20" s="37"/>
      <c r="G20" s="43" t="s">
        <v>5</v>
      </c>
      <c r="H20" s="47"/>
      <c r="I20" s="43"/>
      <c r="J20" s="48" t="s">
        <v>5</v>
      </c>
      <c r="K20" s="49"/>
      <c r="L20" s="43"/>
      <c r="M20" s="43" t="s">
        <v>5</v>
      </c>
      <c r="N20" s="50"/>
      <c r="O20" s="50" t="s">
        <v>5</v>
      </c>
      <c r="P20" s="52"/>
      <c r="Q20" s="37"/>
    </row>
    <row r="21" spans="1:17" customHeight="1" ht="72">
      <c r="D21" s="2"/>
      <c r="E21" s="2"/>
      <c r="F21" s="37"/>
      <c r="G21" s="43" t="s">
        <v>5</v>
      </c>
      <c r="H21" s="47"/>
      <c r="I21" s="43"/>
      <c r="J21" s="48" t="s">
        <v>5</v>
      </c>
      <c r="K21" s="49"/>
      <c r="L21" s="43"/>
      <c r="M21" s="43" t="s">
        <v>5</v>
      </c>
      <c r="N21" s="50"/>
      <c r="O21" s="50" t="s">
        <v>5</v>
      </c>
      <c r="P21" s="52"/>
      <c r="Q21" s="37"/>
    </row>
    <row r="22" spans="1:17" customHeight="1" ht="72">
      <c r="D22" s="2"/>
      <c r="E22" s="2"/>
      <c r="F22" s="37"/>
      <c r="G22" s="43" t="s">
        <v>5</v>
      </c>
      <c r="H22" s="47"/>
      <c r="I22" s="43"/>
      <c r="J22" s="48" t="s">
        <v>5</v>
      </c>
      <c r="K22" s="49"/>
      <c r="L22" s="43"/>
      <c r="M22" s="43" t="s">
        <v>5</v>
      </c>
      <c r="N22" s="50"/>
      <c r="O22" s="50" t="s">
        <v>5</v>
      </c>
      <c r="P22" s="52"/>
      <c r="Q22" s="37"/>
    </row>
    <row r="23" spans="1:17" customHeight="1" ht="72">
      <c r="D23" s="2"/>
      <c r="E23" s="2"/>
      <c r="F23" s="37"/>
      <c r="G23" s="43" t="s">
        <v>5</v>
      </c>
      <c r="H23" s="47"/>
      <c r="I23" s="43"/>
      <c r="J23" s="48" t="s">
        <v>5</v>
      </c>
      <c r="K23" s="49"/>
      <c r="L23" s="43"/>
      <c r="M23" s="43" t="s">
        <v>5</v>
      </c>
      <c r="N23" s="50"/>
      <c r="O23" s="50" t="s">
        <v>5</v>
      </c>
      <c r="P23" s="52"/>
      <c r="Q23" s="37"/>
    </row>
    <row r="24" spans="1:17">
      <c r="F24" s="37"/>
      <c r="G24" s="40"/>
      <c r="H24" s="37"/>
      <c r="I24" s="40"/>
      <c r="J24" s="40"/>
      <c r="K24" s="37"/>
      <c r="L24" s="40"/>
      <c r="M24" s="40"/>
      <c r="N24" s="40"/>
      <c r="O24" s="40"/>
      <c r="P24" s="37"/>
      <c r="Q24" s="37"/>
    </row>
    <row r="25" spans="1:17">
      <c r="C25" s="9" t="s">
        <v>45</v>
      </c>
      <c r="D25" s="2">
        <v>547</v>
      </c>
      <c r="F25" s="37"/>
      <c r="G25" s="44" t="str">
        <f>CONCATENATE("Algemene opmerkingen bij het jaarprogramma van  ",G16)</f>
        <v>Algemene opmerkingen bij het jaarprogramma van  IF leerlaag A5 (schooljaar 2022 - 2023)</v>
      </c>
      <c r="H25" s="44"/>
      <c r="I25" s="44"/>
      <c r="J25" s="44"/>
      <c r="K25" s="44"/>
      <c r="L25" s="44"/>
      <c r="M25" s="44"/>
      <c r="N25" s="40"/>
      <c r="O25" s="40"/>
      <c r="P25" s="37"/>
      <c r="Q25" s="37"/>
    </row>
    <row r="26" spans="1:17" customHeight="1" ht="72">
      <c r="F26" s="37"/>
      <c r="G26" s="45"/>
      <c r="H26" s="45"/>
      <c r="I26" s="45"/>
      <c r="J26" s="45"/>
      <c r="K26" s="45"/>
      <c r="L26" s="45"/>
      <c r="M26" s="45"/>
      <c r="N26" s="40"/>
      <c r="O26" s="40"/>
      <c r="P26" s="37"/>
      <c r="Q26" s="37"/>
    </row>
    <row r="27" spans="1:17">
      <c r="F27" s="37"/>
      <c r="G27" s="40"/>
      <c r="H27" s="37"/>
      <c r="I27" s="40"/>
      <c r="J27" s="40"/>
      <c r="K27" s="37"/>
      <c r="L27" s="40"/>
      <c r="M27" s="40"/>
      <c r="N27" s="40"/>
      <c r="O27" s="40"/>
      <c r="P27" s="37"/>
      <c r="Q27" s="37"/>
    </row>
    <row r="28" spans="1:17" customHeight="1" ht="30.75">
      <c r="C28" s="9" t="s">
        <v>45</v>
      </c>
      <c r="D28" s="2"/>
      <c r="F28" s="37"/>
      <c r="G28" s="41" t="str">
        <f>CONCATENATE(B4," leerlaag ",B6,B15+2," (schooljaar ",B7+2," - ",B9,")")</f>
        <v>IF leerlaag A6 (schooljaar 2023 - 2024)</v>
      </c>
      <c r="H28" s="37"/>
      <c r="I28" s="40"/>
      <c r="J28" s="40"/>
      <c r="K28" s="37"/>
      <c r="L28" s="40"/>
      <c r="M28" s="40"/>
      <c r="N28" s="40"/>
      <c r="O28" s="40"/>
      <c r="P28" s="37"/>
      <c r="Q28" s="37"/>
    </row>
    <row r="29" spans="1:17" customHeight="1" ht="34.5">
      <c r="D29" s="7" t="s">
        <v>47</v>
      </c>
      <c r="E29" s="18" t="s">
        <v>48</v>
      </c>
      <c r="F29" s="37"/>
      <c r="G29" s="42" t="s">
        <v>1</v>
      </c>
      <c r="H29" s="46" t="s">
        <v>49</v>
      </c>
      <c r="I29" s="42" t="s">
        <v>50</v>
      </c>
      <c r="J29" s="42" t="s">
        <v>51</v>
      </c>
      <c r="K29" s="46" t="s">
        <v>52</v>
      </c>
      <c r="L29" s="42" t="s">
        <v>53</v>
      </c>
      <c r="M29" s="42" t="s">
        <v>54</v>
      </c>
      <c r="N29" s="42" t="s">
        <v>55</v>
      </c>
      <c r="O29" s="42" t="s">
        <v>56</v>
      </c>
      <c r="P29" s="46" t="s">
        <v>57</v>
      </c>
      <c r="Q29" s="37"/>
    </row>
    <row r="30" spans="1:17" customHeight="1" ht="72">
      <c r="D30" s="2"/>
      <c r="E30" s="2"/>
      <c r="F30" s="37"/>
      <c r="G30" s="43" t="s">
        <v>5</v>
      </c>
      <c r="H30" s="47"/>
      <c r="I30" s="43"/>
      <c r="J30" s="48" t="s">
        <v>5</v>
      </c>
      <c r="K30" s="49"/>
      <c r="L30" s="43"/>
      <c r="M30" s="43" t="s">
        <v>5</v>
      </c>
      <c r="N30" s="50"/>
      <c r="O30" s="50" t="s">
        <v>5</v>
      </c>
      <c r="P30" s="52"/>
      <c r="Q30" s="37"/>
    </row>
    <row r="31" spans="1:17" customHeight="1" ht="72">
      <c r="D31" s="2"/>
      <c r="E31" s="2"/>
      <c r="F31" s="37"/>
      <c r="G31" s="43" t="s">
        <v>5</v>
      </c>
      <c r="H31" s="47"/>
      <c r="I31" s="43"/>
      <c r="J31" s="48" t="s">
        <v>5</v>
      </c>
      <c r="K31" s="49"/>
      <c r="L31" s="43"/>
      <c r="M31" s="43" t="s">
        <v>5</v>
      </c>
      <c r="N31" s="50"/>
      <c r="O31" s="50" t="s">
        <v>5</v>
      </c>
      <c r="P31" s="52"/>
      <c r="Q31" s="37"/>
    </row>
    <row r="32" spans="1:17" customHeight="1" ht="72">
      <c r="D32" s="2"/>
      <c r="E32" s="2"/>
      <c r="F32" s="37"/>
      <c r="G32" s="43" t="s">
        <v>5</v>
      </c>
      <c r="H32" s="47"/>
      <c r="I32" s="43"/>
      <c r="J32" s="48" t="s">
        <v>5</v>
      </c>
      <c r="K32" s="49"/>
      <c r="L32" s="43"/>
      <c r="M32" s="43" t="s">
        <v>5</v>
      </c>
      <c r="N32" s="50"/>
      <c r="O32" s="50" t="s">
        <v>5</v>
      </c>
      <c r="P32" s="52"/>
      <c r="Q32" s="37"/>
    </row>
    <row r="33" spans="1:17" customHeight="1" ht="72">
      <c r="D33" s="2"/>
      <c r="E33" s="2"/>
      <c r="F33" s="37"/>
      <c r="G33" s="43" t="s">
        <v>5</v>
      </c>
      <c r="H33" s="47"/>
      <c r="I33" s="43"/>
      <c r="J33" s="48" t="s">
        <v>5</v>
      </c>
      <c r="K33" s="49"/>
      <c r="L33" s="43"/>
      <c r="M33" s="43" t="s">
        <v>5</v>
      </c>
      <c r="N33" s="50"/>
      <c r="O33" s="50" t="s">
        <v>5</v>
      </c>
      <c r="P33" s="52"/>
      <c r="Q33" s="37"/>
    </row>
    <row r="34" spans="1:17" customHeight="1" ht="72">
      <c r="D34" s="2"/>
      <c r="E34" s="2"/>
      <c r="F34" s="37"/>
      <c r="G34" s="43" t="s">
        <v>5</v>
      </c>
      <c r="H34" s="47"/>
      <c r="I34" s="43"/>
      <c r="J34" s="48" t="s">
        <v>5</v>
      </c>
      <c r="K34" s="49"/>
      <c r="L34" s="43"/>
      <c r="M34" s="43" t="s">
        <v>5</v>
      </c>
      <c r="N34" s="50"/>
      <c r="O34" s="50" t="s">
        <v>5</v>
      </c>
      <c r="P34" s="52"/>
      <c r="Q34" s="37"/>
    </row>
    <row r="35" spans="1:17" customHeight="1" ht="72">
      <c r="D35" s="2"/>
      <c r="E35" s="2"/>
      <c r="F35" s="37"/>
      <c r="G35" s="43" t="s">
        <v>5</v>
      </c>
      <c r="H35" s="47"/>
      <c r="I35" s="43"/>
      <c r="J35" s="48" t="s">
        <v>5</v>
      </c>
      <c r="K35" s="49"/>
      <c r="L35" s="43"/>
      <c r="M35" s="43" t="s">
        <v>5</v>
      </c>
      <c r="N35" s="50"/>
      <c r="O35" s="50" t="s">
        <v>5</v>
      </c>
      <c r="P35" s="52"/>
      <c r="Q35" s="37"/>
    </row>
    <row r="36" spans="1:17">
      <c r="F36" s="37"/>
      <c r="G36" s="40"/>
      <c r="H36" s="37"/>
      <c r="I36" s="40"/>
      <c r="J36" s="40"/>
      <c r="K36" s="37"/>
      <c r="L36" s="40"/>
      <c r="M36" s="40"/>
      <c r="N36" s="40"/>
      <c r="O36" s="40"/>
      <c r="P36" s="37"/>
      <c r="Q36" s="37"/>
    </row>
    <row r="37" spans="1:17">
      <c r="C37" s="9" t="s">
        <v>45</v>
      </c>
      <c r="D37" s="2">
        <v>548</v>
      </c>
      <c r="F37" s="37"/>
      <c r="G37" s="44" t="str">
        <f>CONCATENATE("Algemene opmerkingen bij het jaarprogramma van  ",G28)</f>
        <v>Algemene opmerkingen bij het jaarprogramma van  IF leerlaag A6 (schooljaar 2023 - 2024)</v>
      </c>
      <c r="H37" s="44"/>
      <c r="I37" s="44"/>
      <c r="J37" s="44"/>
      <c r="K37" s="44"/>
      <c r="L37" s="44"/>
      <c r="M37" s="44"/>
      <c r="N37" s="40"/>
      <c r="O37" s="40"/>
      <c r="P37" s="37"/>
      <c r="Q37" s="37"/>
    </row>
    <row r="38" spans="1:17" customHeight="1" ht="72">
      <c r="F38" s="37"/>
      <c r="G38" s="45"/>
      <c r="H38" s="45"/>
      <c r="I38" s="45"/>
      <c r="J38" s="45"/>
      <c r="K38" s="45"/>
      <c r="L38" s="45"/>
      <c r="M38" s="45"/>
      <c r="N38" s="40"/>
      <c r="O38" s="40"/>
      <c r="P38" s="37"/>
      <c r="Q38" s="37"/>
    </row>
  </sheetData>
  <sheetProtection algorithmName="SHA-512" hashValue="SrX3S+ZNQoctHKAEl4ooEqJ3r4tBtF75kCSPVMl9RCxk7BUvQA71JlF2cy7orB5a5+HvCXP+BUo+YzbIklQFYA==" saltValue="+Q/96ROk+k5baqU9EJnmoQ=="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P26" sqref="P26"/>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c r="F1" s="37"/>
      <c r="G1" s="38" t="s">
        <v>39</v>
      </c>
      <c r="H1" s="37"/>
      <c r="I1" s="40"/>
      <c r="J1" s="40"/>
      <c r="K1" s="37"/>
      <c r="L1" s="40"/>
      <c r="M1" s="40"/>
      <c r="N1" s="40"/>
      <c r="O1" s="40"/>
      <c r="P1" s="37"/>
      <c r="Q1" s="37"/>
    </row>
    <row r="2" spans="1:17" customHeight="1" ht="48">
      <c r="A2" s="9" t="s">
        <v>40</v>
      </c>
      <c r="B2" s="2" t="s">
        <v>41</v>
      </c>
      <c r="F2" s="37"/>
      <c r="G2" s="39" t="str">
        <f>IF(B14&gt;6,"verouderd PTA",CONCATENATE("Dit is het programma van de huidige ",B6,B14," (cohort ",B7," - ",B9,")"))</f>
        <v>Dit is het programma van de huidige A4 (cohort 2020 - 2023)</v>
      </c>
      <c r="H2" s="39"/>
      <c r="I2" s="39"/>
      <c r="J2" s="39"/>
      <c r="K2" s="39"/>
      <c r="L2" s="39"/>
      <c r="M2" s="39"/>
      <c r="N2" s="40"/>
      <c r="O2" s="51"/>
      <c r="P2" s="37"/>
      <c r="Q2" s="37"/>
    </row>
    <row r="3" spans="1:17">
      <c r="A3" s="9" t="s">
        <v>42</v>
      </c>
      <c r="B3" s="4">
        <v>0</v>
      </c>
      <c r="F3" s="37"/>
      <c r="G3" s="40"/>
      <c r="H3" s="37"/>
      <c r="I3" s="40"/>
      <c r="J3" s="40"/>
      <c r="K3" s="37"/>
      <c r="L3" s="40"/>
      <c r="M3" s="40"/>
      <c r="N3" s="40"/>
      <c r="O3" s="40"/>
      <c r="P3" s="37"/>
      <c r="Q3" s="37"/>
    </row>
    <row r="4" spans="1:17" customHeight="1" ht="30">
      <c r="A4" s="9" t="s">
        <v>43</v>
      </c>
      <c r="B4" s="2" t="s">
        <v>44</v>
      </c>
      <c r="C4" s="9" t="s">
        <v>45</v>
      </c>
      <c r="D4" s="2"/>
      <c r="F4" s="37"/>
      <c r="G4" s="41" t="str">
        <f>CONCATENATE(B4," leerlaag ",B6,B15," (schooljaar ",B7," - ",B7+1,")")</f>
        <v>IF leerlaag A4 (schooljaar 2020 - 2021)</v>
      </c>
      <c r="H4" s="37"/>
      <c r="I4" s="40"/>
      <c r="J4" s="40"/>
      <c r="K4" s="37"/>
      <c r="L4" s="40"/>
      <c r="M4" s="40"/>
      <c r="N4" s="40"/>
      <c r="O4" s="40"/>
      <c r="P4" s="37"/>
      <c r="Q4" s="37"/>
    </row>
    <row r="5" spans="1:17" customHeight="1" ht="34.5">
      <c r="A5" s="9" t="s">
        <v>46</v>
      </c>
      <c r="B5" s="2">
        <v>14</v>
      </c>
      <c r="D5" s="7" t="s">
        <v>47</v>
      </c>
      <c r="E5" s="18" t="s">
        <v>48</v>
      </c>
      <c r="F5" s="37"/>
      <c r="G5" s="42" t="s">
        <v>1</v>
      </c>
      <c r="H5" s="46" t="s">
        <v>49</v>
      </c>
      <c r="I5" s="42" t="s">
        <v>50</v>
      </c>
      <c r="J5" s="42" t="s">
        <v>51</v>
      </c>
      <c r="K5" s="46" t="s">
        <v>52</v>
      </c>
      <c r="L5" s="42" t="s">
        <v>53</v>
      </c>
      <c r="M5" s="42" t="s">
        <v>54</v>
      </c>
      <c r="N5" s="42" t="s">
        <v>55</v>
      </c>
      <c r="O5" s="42" t="s">
        <v>56</v>
      </c>
      <c r="P5" s="46" t="s">
        <v>57</v>
      </c>
      <c r="Q5" s="37"/>
    </row>
    <row r="6" spans="1:17" customHeight="1" ht="72">
      <c r="A6" s="9" t="s">
        <v>58</v>
      </c>
      <c r="B6" s="2" t="s">
        <v>85</v>
      </c>
      <c r="D6" s="2">
        <v>455</v>
      </c>
      <c r="E6" s="2"/>
      <c r="F6" s="37"/>
      <c r="G6" s="43">
        <v>1</v>
      </c>
      <c r="H6" s="47" t="s">
        <v>69</v>
      </c>
      <c r="I6" s="43">
        <v>2</v>
      </c>
      <c r="J6" s="48" t="s">
        <v>19</v>
      </c>
      <c r="K6" s="49"/>
      <c r="L6" s="43"/>
      <c r="M6" s="43" t="s">
        <v>8</v>
      </c>
      <c r="N6" s="50">
        <v>2</v>
      </c>
      <c r="O6" s="50" t="s">
        <v>11</v>
      </c>
      <c r="P6" s="52" t="s">
        <v>70</v>
      </c>
      <c r="Q6" s="37"/>
    </row>
    <row r="7" spans="1:17" customHeight="1" ht="72">
      <c r="A7" s="9" t="s">
        <v>60</v>
      </c>
      <c r="B7" s="2">
        <v>2020</v>
      </c>
      <c r="D7" s="2">
        <v>456</v>
      </c>
      <c r="E7" s="2"/>
      <c r="F7" s="37"/>
      <c r="G7" s="43">
        <v>2</v>
      </c>
      <c r="H7" s="47" t="s">
        <v>71</v>
      </c>
      <c r="I7" s="43">
        <v>2</v>
      </c>
      <c r="J7" s="48" t="s">
        <v>7</v>
      </c>
      <c r="K7" s="49" t="s">
        <v>72</v>
      </c>
      <c r="L7" s="43">
        <v>60</v>
      </c>
      <c r="M7" s="43" t="s">
        <v>8</v>
      </c>
      <c r="N7" s="50">
        <v>2</v>
      </c>
      <c r="O7" s="50" t="s">
        <v>8</v>
      </c>
      <c r="P7" s="52" t="s">
        <v>73</v>
      </c>
      <c r="Q7" s="37"/>
    </row>
    <row r="8" spans="1:17" customHeight="1" ht="72">
      <c r="A8" s="9" t="s">
        <v>61</v>
      </c>
      <c r="B8" s="2">
        <v>136</v>
      </c>
      <c r="D8" s="2">
        <v>457</v>
      </c>
      <c r="E8" s="2"/>
      <c r="F8" s="37"/>
      <c r="G8" s="43">
        <v>3</v>
      </c>
      <c r="H8" s="47" t="s">
        <v>74</v>
      </c>
      <c r="I8" s="43">
        <v>2</v>
      </c>
      <c r="J8" s="48" t="s">
        <v>19</v>
      </c>
      <c r="K8" s="49"/>
      <c r="L8" s="43"/>
      <c r="M8" s="43" t="s">
        <v>8</v>
      </c>
      <c r="N8" s="50">
        <v>2</v>
      </c>
      <c r="O8" s="50" t="s">
        <v>11</v>
      </c>
      <c r="P8" s="52" t="s">
        <v>75</v>
      </c>
      <c r="Q8" s="37"/>
    </row>
    <row r="9" spans="1:17" customHeight="1" ht="72">
      <c r="A9" s="9" t="s">
        <v>62</v>
      </c>
      <c r="B9" s="4">
        <f>IF(B6="A",B7+3,IF(B6="H",B7+2,B7+1))</f>
        <v>2023</v>
      </c>
      <c r="D9" s="2">
        <v>458</v>
      </c>
      <c r="E9" s="2"/>
      <c r="F9" s="37"/>
      <c r="G9" s="43">
        <v>4</v>
      </c>
      <c r="H9" s="47" t="s">
        <v>76</v>
      </c>
      <c r="I9" s="43">
        <v>2</v>
      </c>
      <c r="J9" s="48" t="s">
        <v>7</v>
      </c>
      <c r="K9" s="49"/>
      <c r="L9" s="43">
        <v>50</v>
      </c>
      <c r="M9" s="43" t="s">
        <v>8</v>
      </c>
      <c r="N9" s="50">
        <v>2</v>
      </c>
      <c r="O9" s="50" t="s">
        <v>8</v>
      </c>
      <c r="P9" s="52" t="s">
        <v>77</v>
      </c>
      <c r="Q9" s="37"/>
    </row>
    <row r="10" spans="1:17" customHeight="1" ht="72">
      <c r="A10" s="9" t="s">
        <v>63</v>
      </c>
      <c r="B10" s="6">
        <f>NOW()</f>
        <v>44341.38244213</v>
      </c>
      <c r="D10" s="2"/>
      <c r="E10" s="2"/>
      <c r="F10" s="37"/>
      <c r="G10" s="43" t="s">
        <v>5</v>
      </c>
      <c r="H10" s="47"/>
      <c r="I10" s="43"/>
      <c r="J10" s="48" t="s">
        <v>5</v>
      </c>
      <c r="K10" s="49"/>
      <c r="L10" s="43"/>
      <c r="M10" s="43" t="s">
        <v>5</v>
      </c>
      <c r="N10" s="50"/>
      <c r="O10" s="50" t="s">
        <v>5</v>
      </c>
      <c r="P10" s="52"/>
      <c r="Q10" s="37"/>
    </row>
    <row r="11" spans="1:17" customHeight="1" ht="72">
      <c r="A11" s="9" t="s">
        <v>64</v>
      </c>
      <c r="B11" s="4">
        <f>IF(MONTH(NOW())&gt;7,YEAR(NOW()),YEAR(NOW())-1)</f>
        <v>2020</v>
      </c>
      <c r="D11" s="2"/>
      <c r="E11" s="2"/>
      <c r="F11" s="37"/>
      <c r="G11" s="43" t="s">
        <v>5</v>
      </c>
      <c r="H11" s="47"/>
      <c r="I11" s="43"/>
      <c r="J11" s="48" t="s">
        <v>5</v>
      </c>
      <c r="K11" s="49"/>
      <c r="L11" s="43"/>
      <c r="M11" s="43" t="s">
        <v>5</v>
      </c>
      <c r="N11" s="50"/>
      <c r="O11" s="50" t="s">
        <v>5</v>
      </c>
      <c r="P11" s="52"/>
      <c r="Q11" s="37"/>
    </row>
    <row r="12" spans="1:17">
      <c r="A12" s="9" t="s">
        <v>65</v>
      </c>
      <c r="B12" s="4" t="str">
        <f>CONCATENATE(B11," - ",B11+1)</f>
        <v>2020 - 2021</v>
      </c>
      <c r="F12" s="37"/>
      <c r="G12" s="40"/>
      <c r="H12" s="37"/>
      <c r="I12" s="40"/>
      <c r="J12" s="40"/>
      <c r="K12" s="37"/>
      <c r="L12" s="40"/>
      <c r="M12" s="40"/>
      <c r="N12" s="40"/>
      <c r="O12" s="40"/>
      <c r="P12" s="37"/>
      <c r="Q12" s="37"/>
    </row>
    <row r="13" spans="1:17">
      <c r="A13" s="9" t="s">
        <v>66</v>
      </c>
      <c r="B13" s="4">
        <f>B7-B11</f>
        <v>0</v>
      </c>
      <c r="C13" s="9" t="s">
        <v>45</v>
      </c>
      <c r="D13" s="2">
        <v>337</v>
      </c>
      <c r="F13" s="37"/>
      <c r="G13" s="44" t="str">
        <f>CONCATENATE("Algemene opmerkingen bij het jaarprogramma van  ",G4)</f>
        <v>Algemene opmerkingen bij het jaarprogramma van  IF leerlaag A4 (schooljaar 2020 - 2021)</v>
      </c>
      <c r="H13" s="44"/>
      <c r="I13" s="44"/>
      <c r="J13" s="44"/>
      <c r="K13" s="44"/>
      <c r="L13" s="44"/>
      <c r="M13" s="44"/>
      <c r="N13" s="40"/>
      <c r="O13" s="40"/>
      <c r="P13" s="37"/>
      <c r="Q13" s="37"/>
    </row>
    <row r="14" spans="1:17" customHeight="1" ht="72">
      <c r="A14" s="9" t="s">
        <v>67</v>
      </c>
      <c r="B14" s="7">
        <f>B15+B11-B7</f>
        <v>4</v>
      </c>
      <c r="F14" s="37"/>
      <c r="G14" s="45" t="s">
        <v>78</v>
      </c>
      <c r="H14" s="45"/>
      <c r="I14" s="45"/>
      <c r="J14" s="45"/>
      <c r="K14" s="45"/>
      <c r="L14" s="45"/>
      <c r="M14" s="45"/>
      <c r="N14" s="40"/>
      <c r="O14" s="40"/>
      <c r="P14" s="37"/>
      <c r="Q14" s="37"/>
    </row>
    <row r="15" spans="1:17">
      <c r="A15" s="9" t="s">
        <v>68</v>
      </c>
      <c r="B15" s="7">
        <f>IF(B6="M",3,4)</f>
        <v>4</v>
      </c>
      <c r="F15" s="37"/>
      <c r="G15" s="40"/>
      <c r="H15" s="37"/>
      <c r="I15" s="40"/>
      <c r="J15" s="40"/>
      <c r="K15" s="37"/>
      <c r="L15" s="40"/>
      <c r="M15" s="40"/>
      <c r="N15" s="40"/>
      <c r="O15" s="40"/>
      <c r="P15" s="37"/>
      <c r="Q15" s="37"/>
    </row>
    <row r="16" spans="1:17" customHeight="1" ht="30.75">
      <c r="C16" s="9" t="s">
        <v>45</v>
      </c>
      <c r="D16" s="2"/>
      <c r="F16" s="37"/>
      <c r="G16" s="41" t="str">
        <f>CONCATENATE(B4," leerlaag ",B6,B15+1," (schooljaar ",B7+1," - ",B7+2,")")</f>
        <v>IF leerlaag A5 (schooljaar 2021 - 2022)</v>
      </c>
      <c r="H16" s="37"/>
      <c r="I16" s="40"/>
      <c r="J16" s="40"/>
      <c r="K16" s="37"/>
      <c r="L16" s="40"/>
      <c r="M16" s="40"/>
      <c r="N16" s="40"/>
      <c r="O16" s="40"/>
      <c r="P16" s="37"/>
      <c r="Q16" s="37"/>
    </row>
    <row r="17" spans="1:17" customHeight="1" ht="34.5">
      <c r="D17" s="7" t="s">
        <v>47</v>
      </c>
      <c r="E17" s="18" t="s">
        <v>48</v>
      </c>
      <c r="F17" s="37"/>
      <c r="G17" s="42" t="s">
        <v>1</v>
      </c>
      <c r="H17" s="46" t="s">
        <v>49</v>
      </c>
      <c r="I17" s="42" t="s">
        <v>50</v>
      </c>
      <c r="J17" s="42" t="s">
        <v>51</v>
      </c>
      <c r="K17" s="46" t="s">
        <v>52</v>
      </c>
      <c r="L17" s="42" t="s">
        <v>53</v>
      </c>
      <c r="M17" s="42" t="s">
        <v>54</v>
      </c>
      <c r="N17" s="42" t="s">
        <v>55</v>
      </c>
      <c r="O17" s="42" t="s">
        <v>56</v>
      </c>
      <c r="P17" s="46" t="s">
        <v>57</v>
      </c>
      <c r="Q17" s="37"/>
    </row>
    <row r="18" spans="1:17" customHeight="1" ht="72">
      <c r="D18" s="2"/>
      <c r="E18" s="2"/>
      <c r="F18" s="37"/>
      <c r="G18" s="23" t="s">
        <v>5</v>
      </c>
      <c r="H18" s="24"/>
      <c r="I18" s="23"/>
      <c r="J18" s="25" t="s">
        <v>5</v>
      </c>
      <c r="K18" s="26"/>
      <c r="L18" s="23"/>
      <c r="M18" s="23" t="s">
        <v>5</v>
      </c>
      <c r="N18" s="27"/>
      <c r="O18" s="27" t="s">
        <v>5</v>
      </c>
      <c r="P18" s="28"/>
      <c r="Q18" s="37"/>
    </row>
    <row r="19" spans="1:17" customHeight="1" ht="72">
      <c r="D19" s="2"/>
      <c r="E19" s="2"/>
      <c r="F19" s="37"/>
      <c r="G19" s="23" t="s">
        <v>5</v>
      </c>
      <c r="H19" s="24"/>
      <c r="I19" s="23"/>
      <c r="J19" s="25" t="s">
        <v>5</v>
      </c>
      <c r="K19" s="26"/>
      <c r="L19" s="23"/>
      <c r="M19" s="23" t="s">
        <v>5</v>
      </c>
      <c r="N19" s="27"/>
      <c r="O19" s="27" t="s">
        <v>5</v>
      </c>
      <c r="P19" s="28"/>
      <c r="Q19" s="37"/>
    </row>
    <row r="20" spans="1:17" customHeight="1" ht="72">
      <c r="D20" s="2"/>
      <c r="E20" s="2"/>
      <c r="F20" s="37"/>
      <c r="G20" s="23" t="s">
        <v>5</v>
      </c>
      <c r="H20" s="24"/>
      <c r="I20" s="23"/>
      <c r="J20" s="25" t="s">
        <v>5</v>
      </c>
      <c r="K20" s="26"/>
      <c r="L20" s="23"/>
      <c r="M20" s="23" t="s">
        <v>5</v>
      </c>
      <c r="N20" s="27"/>
      <c r="O20" s="27" t="s">
        <v>5</v>
      </c>
      <c r="P20" s="28"/>
      <c r="Q20" s="37"/>
    </row>
    <row r="21" spans="1:17" customHeight="1" ht="72">
      <c r="D21" s="2"/>
      <c r="E21" s="2"/>
      <c r="F21" s="37"/>
      <c r="G21" s="23" t="s">
        <v>5</v>
      </c>
      <c r="H21" s="24"/>
      <c r="I21" s="23"/>
      <c r="J21" s="25" t="s">
        <v>5</v>
      </c>
      <c r="K21" s="26"/>
      <c r="L21" s="23"/>
      <c r="M21" s="23" t="s">
        <v>5</v>
      </c>
      <c r="N21" s="27"/>
      <c r="O21" s="27" t="s">
        <v>5</v>
      </c>
      <c r="P21" s="28"/>
      <c r="Q21" s="37"/>
    </row>
    <row r="22" spans="1:17" customHeight="1" ht="72">
      <c r="D22" s="2"/>
      <c r="E22" s="2"/>
      <c r="F22" s="37"/>
      <c r="G22" s="23" t="s">
        <v>5</v>
      </c>
      <c r="H22" s="24"/>
      <c r="I22" s="23"/>
      <c r="J22" s="25" t="s">
        <v>5</v>
      </c>
      <c r="K22" s="26"/>
      <c r="L22" s="23"/>
      <c r="M22" s="23" t="s">
        <v>5</v>
      </c>
      <c r="N22" s="27"/>
      <c r="O22" s="27" t="s">
        <v>5</v>
      </c>
      <c r="P22" s="28"/>
      <c r="Q22" s="37"/>
    </row>
    <row r="23" spans="1:17" customHeight="1" ht="72">
      <c r="D23" s="2"/>
      <c r="E23" s="2"/>
      <c r="F23" s="37"/>
      <c r="G23" s="23" t="s">
        <v>5</v>
      </c>
      <c r="H23" s="24"/>
      <c r="I23" s="23"/>
      <c r="J23" s="25" t="s">
        <v>5</v>
      </c>
      <c r="K23" s="26"/>
      <c r="L23" s="23"/>
      <c r="M23" s="23" t="s">
        <v>5</v>
      </c>
      <c r="N23" s="27"/>
      <c r="O23" s="27" t="s">
        <v>5</v>
      </c>
      <c r="P23" s="28"/>
      <c r="Q23" s="37"/>
    </row>
    <row r="24" spans="1:17">
      <c r="F24" s="37"/>
      <c r="G24" s="40"/>
      <c r="H24" s="37"/>
      <c r="I24" s="40"/>
      <c r="J24" s="40"/>
      <c r="K24" s="37"/>
      <c r="L24" s="40"/>
      <c r="M24" s="40"/>
      <c r="N24" s="40"/>
      <c r="O24" s="40"/>
      <c r="P24" s="37"/>
      <c r="Q24" s="37"/>
    </row>
    <row r="25" spans="1:17">
      <c r="C25" s="9" t="s">
        <v>45</v>
      </c>
      <c r="D25" s="2">
        <v>338</v>
      </c>
      <c r="F25" s="37"/>
      <c r="G25" s="44" t="str">
        <f>CONCATENATE("Algemene opmerkingen bij het jaarprogramma van  ",G16)</f>
        <v>Algemene opmerkingen bij het jaarprogramma van  IF leerlaag A5 (schooljaar 2021 - 2022)</v>
      </c>
      <c r="H25" s="44"/>
      <c r="I25" s="44"/>
      <c r="J25" s="44"/>
      <c r="K25" s="44"/>
      <c r="L25" s="44"/>
      <c r="M25" s="44"/>
      <c r="N25" s="40"/>
      <c r="O25" s="40"/>
      <c r="P25" s="37"/>
      <c r="Q25" s="37"/>
    </row>
    <row r="26" spans="1:17" customHeight="1" ht="72">
      <c r="F26" s="37"/>
      <c r="G26" s="29"/>
      <c r="H26" s="29"/>
      <c r="I26" s="29"/>
      <c r="J26" s="29"/>
      <c r="K26" s="29"/>
      <c r="L26" s="29"/>
      <c r="M26" s="29"/>
      <c r="N26" s="53"/>
      <c r="O26" s="53"/>
      <c r="P26" s="54"/>
      <c r="Q26" s="37"/>
    </row>
    <row r="27" spans="1:17">
      <c r="F27" s="37"/>
      <c r="G27" s="40"/>
      <c r="H27" s="37"/>
      <c r="I27" s="40"/>
      <c r="J27" s="40"/>
      <c r="K27" s="37"/>
      <c r="L27" s="40"/>
      <c r="M27" s="40"/>
      <c r="N27" s="40"/>
      <c r="O27" s="40"/>
      <c r="P27" s="37"/>
      <c r="Q27" s="37"/>
    </row>
    <row r="28" spans="1:17" customHeight="1" ht="30.75">
      <c r="C28" s="9" t="s">
        <v>45</v>
      </c>
      <c r="D28" s="2"/>
      <c r="F28" s="37"/>
      <c r="G28" s="41" t="str">
        <f>CONCATENATE(B4," leerlaag ",B6,B15+2," (schooljaar ",B7+2," - ",B9,")")</f>
        <v>IF leerlaag A6 (schooljaar 2022 - 2023)</v>
      </c>
      <c r="H28" s="37"/>
      <c r="I28" s="40"/>
      <c r="J28" s="40"/>
      <c r="K28" s="37"/>
      <c r="L28" s="40"/>
      <c r="M28" s="40"/>
      <c r="N28" s="40"/>
      <c r="O28" s="40"/>
      <c r="P28" s="37"/>
      <c r="Q28" s="37"/>
    </row>
    <row r="29" spans="1:17" customHeight="1" ht="34.5">
      <c r="D29" s="7" t="s">
        <v>47</v>
      </c>
      <c r="E29" s="18" t="s">
        <v>48</v>
      </c>
      <c r="F29" s="37"/>
      <c r="G29" s="42" t="s">
        <v>1</v>
      </c>
      <c r="H29" s="46" t="s">
        <v>49</v>
      </c>
      <c r="I29" s="42" t="s">
        <v>50</v>
      </c>
      <c r="J29" s="42" t="s">
        <v>51</v>
      </c>
      <c r="K29" s="46" t="s">
        <v>52</v>
      </c>
      <c r="L29" s="42" t="s">
        <v>53</v>
      </c>
      <c r="M29" s="42" t="s">
        <v>54</v>
      </c>
      <c r="N29" s="42" t="s">
        <v>55</v>
      </c>
      <c r="O29" s="42" t="s">
        <v>56</v>
      </c>
      <c r="P29" s="46" t="s">
        <v>57</v>
      </c>
      <c r="Q29" s="37"/>
    </row>
    <row r="30" spans="1:17" customHeight="1" ht="72">
      <c r="D30" s="2"/>
      <c r="E30" s="2"/>
      <c r="F30" s="37"/>
      <c r="G30" s="43" t="s">
        <v>5</v>
      </c>
      <c r="H30" s="47"/>
      <c r="I30" s="43"/>
      <c r="J30" s="48" t="s">
        <v>5</v>
      </c>
      <c r="K30" s="49"/>
      <c r="L30" s="43"/>
      <c r="M30" s="43" t="s">
        <v>5</v>
      </c>
      <c r="N30" s="50"/>
      <c r="O30" s="50" t="s">
        <v>5</v>
      </c>
      <c r="P30" s="52"/>
      <c r="Q30" s="37"/>
    </row>
    <row r="31" spans="1:17" customHeight="1" ht="72">
      <c r="D31" s="2"/>
      <c r="E31" s="2"/>
      <c r="F31" s="37"/>
      <c r="G31" s="43" t="s">
        <v>5</v>
      </c>
      <c r="H31" s="47"/>
      <c r="I31" s="43"/>
      <c r="J31" s="48" t="s">
        <v>5</v>
      </c>
      <c r="K31" s="49"/>
      <c r="L31" s="43"/>
      <c r="M31" s="43" t="s">
        <v>5</v>
      </c>
      <c r="N31" s="50"/>
      <c r="O31" s="50" t="s">
        <v>5</v>
      </c>
      <c r="P31" s="52"/>
      <c r="Q31" s="37"/>
    </row>
    <row r="32" spans="1:17" customHeight="1" ht="72">
      <c r="D32" s="2"/>
      <c r="E32" s="2"/>
      <c r="F32" s="37"/>
      <c r="G32" s="43" t="s">
        <v>5</v>
      </c>
      <c r="H32" s="47"/>
      <c r="I32" s="43"/>
      <c r="J32" s="48" t="s">
        <v>5</v>
      </c>
      <c r="K32" s="49"/>
      <c r="L32" s="43"/>
      <c r="M32" s="43" t="s">
        <v>5</v>
      </c>
      <c r="N32" s="50"/>
      <c r="O32" s="50" t="s">
        <v>5</v>
      </c>
      <c r="P32" s="52"/>
      <c r="Q32" s="37"/>
    </row>
    <row r="33" spans="1:17" customHeight="1" ht="72">
      <c r="D33" s="2"/>
      <c r="E33" s="2"/>
      <c r="F33" s="37"/>
      <c r="G33" s="43" t="s">
        <v>5</v>
      </c>
      <c r="H33" s="47"/>
      <c r="I33" s="43"/>
      <c r="J33" s="48" t="s">
        <v>5</v>
      </c>
      <c r="K33" s="49"/>
      <c r="L33" s="43"/>
      <c r="M33" s="43" t="s">
        <v>5</v>
      </c>
      <c r="N33" s="50"/>
      <c r="O33" s="50" t="s">
        <v>5</v>
      </c>
      <c r="P33" s="52"/>
      <c r="Q33" s="37"/>
    </row>
    <row r="34" spans="1:17" customHeight="1" ht="72">
      <c r="D34" s="2"/>
      <c r="E34" s="2"/>
      <c r="F34" s="37"/>
      <c r="G34" s="43" t="s">
        <v>5</v>
      </c>
      <c r="H34" s="47"/>
      <c r="I34" s="43"/>
      <c r="J34" s="48" t="s">
        <v>5</v>
      </c>
      <c r="K34" s="49"/>
      <c r="L34" s="43"/>
      <c r="M34" s="43" t="s">
        <v>5</v>
      </c>
      <c r="N34" s="50"/>
      <c r="O34" s="50" t="s">
        <v>5</v>
      </c>
      <c r="P34" s="52"/>
      <c r="Q34" s="37"/>
    </row>
    <row r="35" spans="1:17" customHeight="1" ht="72">
      <c r="D35" s="2"/>
      <c r="E35" s="2"/>
      <c r="F35" s="37"/>
      <c r="G35" s="43" t="s">
        <v>5</v>
      </c>
      <c r="H35" s="47"/>
      <c r="I35" s="43"/>
      <c r="J35" s="48" t="s">
        <v>5</v>
      </c>
      <c r="K35" s="49"/>
      <c r="L35" s="43"/>
      <c r="M35" s="43" t="s">
        <v>5</v>
      </c>
      <c r="N35" s="50"/>
      <c r="O35" s="50" t="s">
        <v>5</v>
      </c>
      <c r="P35" s="52"/>
      <c r="Q35" s="37"/>
    </row>
    <row r="36" spans="1:17">
      <c r="F36" s="37"/>
      <c r="G36" s="40"/>
      <c r="H36" s="37"/>
      <c r="I36" s="40"/>
      <c r="J36" s="40"/>
      <c r="K36" s="37"/>
      <c r="L36" s="40"/>
      <c r="M36" s="40"/>
      <c r="N36" s="40"/>
      <c r="O36" s="40"/>
      <c r="P36" s="37"/>
      <c r="Q36" s="37"/>
    </row>
    <row r="37" spans="1:17">
      <c r="C37" s="9" t="s">
        <v>45</v>
      </c>
      <c r="D37" s="2">
        <v>339</v>
      </c>
      <c r="F37" s="37"/>
      <c r="G37" s="44" t="str">
        <f>CONCATENATE("Algemene opmerkingen bij het jaarprogramma van  ",G28)</f>
        <v>Algemene opmerkingen bij het jaarprogramma van  IF leerlaag A6 (schooljaar 2022 - 2023)</v>
      </c>
      <c r="H37" s="44"/>
      <c r="I37" s="44"/>
      <c r="J37" s="44"/>
      <c r="K37" s="44"/>
      <c r="L37" s="44"/>
      <c r="M37" s="44"/>
      <c r="N37" s="40"/>
      <c r="O37" s="40"/>
      <c r="P37" s="37"/>
      <c r="Q37" s="37"/>
    </row>
    <row r="38" spans="1:17" customHeight="1" ht="72">
      <c r="F38" s="37"/>
      <c r="G38" s="45"/>
      <c r="H38" s="45"/>
      <c r="I38" s="45"/>
      <c r="J38" s="45"/>
      <c r="K38" s="45"/>
      <c r="L38" s="45"/>
      <c r="M38" s="45"/>
      <c r="N38" s="40"/>
      <c r="O38" s="40"/>
      <c r="P38" s="37"/>
      <c r="Q38" s="37"/>
    </row>
  </sheetData>
  <sheetProtection algorithmName="SHA-512" hashValue="SrX3S+ZNQoctHKAEl4ooEqJ3r4tBtF75kCSPVMl9RCxk7BUvQA71JlF2cy7orB5a5+HvCXP+BUo+YzbIklQFYA==" saltValue="+Q/96ROk+k5baqU9EJnmoQ=="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P38" sqref="P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c r="F1" s="37"/>
      <c r="G1" s="38" t="s">
        <v>39</v>
      </c>
      <c r="H1" s="37"/>
      <c r="I1" s="40"/>
      <c r="J1" s="40"/>
      <c r="K1" s="37"/>
      <c r="L1" s="40"/>
      <c r="M1" s="40"/>
      <c r="N1" s="40"/>
      <c r="O1" s="40"/>
      <c r="P1" s="37"/>
      <c r="Q1" s="37"/>
    </row>
    <row r="2" spans="1:17" customHeight="1" ht="48">
      <c r="A2" s="9" t="s">
        <v>40</v>
      </c>
      <c r="B2" s="2" t="s">
        <v>41</v>
      </c>
      <c r="F2" s="37"/>
      <c r="G2" s="39" t="str">
        <f>IF(B14&gt;6,"verouderd PTA",CONCATENATE("Dit is het programma van de huidige ",B6,B14," (cohort ",B7," - ",B9,")"))</f>
        <v>Dit is het programma van de huidige A5 (cohort 2019 - 2022)</v>
      </c>
      <c r="H2" s="39"/>
      <c r="I2" s="39"/>
      <c r="J2" s="39"/>
      <c r="K2" s="39"/>
      <c r="L2" s="39"/>
      <c r="M2" s="39"/>
      <c r="N2" s="40"/>
      <c r="O2" s="51"/>
      <c r="P2" s="37"/>
      <c r="Q2" s="37"/>
    </row>
    <row r="3" spans="1:17">
      <c r="A3" s="9" t="s">
        <v>42</v>
      </c>
      <c r="B3" s="4">
        <v>0</v>
      </c>
      <c r="F3" s="37"/>
      <c r="G3" s="40"/>
      <c r="H3" s="37"/>
      <c r="I3" s="40"/>
      <c r="J3" s="40"/>
      <c r="K3" s="37"/>
      <c r="L3" s="40"/>
      <c r="M3" s="40"/>
      <c r="N3" s="40"/>
      <c r="O3" s="40"/>
      <c r="P3" s="37"/>
      <c r="Q3" s="37"/>
    </row>
    <row r="4" spans="1:17" customHeight="1" ht="30">
      <c r="A4" s="9" t="s">
        <v>43</v>
      </c>
      <c r="B4" s="2" t="s">
        <v>44</v>
      </c>
      <c r="C4" s="9" t="s">
        <v>45</v>
      </c>
      <c r="D4" s="2"/>
      <c r="F4" s="37"/>
      <c r="G4" s="41" t="str">
        <f>CONCATENATE(B4," leerlaag ",B6,B15," (schooljaar ",B7," - ",B7+1,")")</f>
        <v>IF leerlaag A4 (schooljaar 2019 - 2020)</v>
      </c>
      <c r="H4" s="37"/>
      <c r="I4" s="40"/>
      <c r="J4" s="40"/>
      <c r="K4" s="37"/>
      <c r="L4" s="40"/>
      <c r="M4" s="40"/>
      <c r="N4" s="40"/>
      <c r="O4" s="40"/>
      <c r="P4" s="37"/>
      <c r="Q4" s="37"/>
    </row>
    <row r="5" spans="1:17" customHeight="1" ht="34.5">
      <c r="A5" s="9" t="s">
        <v>46</v>
      </c>
      <c r="B5" s="2">
        <v>14</v>
      </c>
      <c r="D5" s="7" t="s">
        <v>47</v>
      </c>
      <c r="E5" s="18" t="s">
        <v>48</v>
      </c>
      <c r="F5" s="37"/>
      <c r="G5" s="42" t="s">
        <v>1</v>
      </c>
      <c r="H5" s="46" t="s">
        <v>49</v>
      </c>
      <c r="I5" s="42" t="s">
        <v>50</v>
      </c>
      <c r="J5" s="42" t="s">
        <v>51</v>
      </c>
      <c r="K5" s="46" t="s">
        <v>52</v>
      </c>
      <c r="L5" s="42" t="s">
        <v>53</v>
      </c>
      <c r="M5" s="42" t="s">
        <v>54</v>
      </c>
      <c r="N5" s="42" t="s">
        <v>55</v>
      </c>
      <c r="O5" s="42" t="s">
        <v>56</v>
      </c>
      <c r="P5" s="46" t="s">
        <v>57</v>
      </c>
      <c r="Q5" s="37"/>
    </row>
    <row r="6" spans="1:17" customHeight="1" ht="72">
      <c r="A6" s="9" t="s">
        <v>58</v>
      </c>
      <c r="B6" s="2" t="s">
        <v>85</v>
      </c>
      <c r="D6" s="2"/>
      <c r="E6" s="2"/>
      <c r="F6" s="37"/>
      <c r="G6" s="43" t="s">
        <v>5</v>
      </c>
      <c r="H6" s="47"/>
      <c r="I6" s="43"/>
      <c r="J6" s="48" t="s">
        <v>5</v>
      </c>
      <c r="K6" s="49"/>
      <c r="L6" s="43"/>
      <c r="M6" s="43" t="s">
        <v>5</v>
      </c>
      <c r="N6" s="50"/>
      <c r="O6" s="50" t="s">
        <v>5</v>
      </c>
      <c r="P6" s="52"/>
      <c r="Q6" s="37"/>
    </row>
    <row r="7" spans="1:17" customHeight="1" ht="72">
      <c r="A7" s="9" t="s">
        <v>60</v>
      </c>
      <c r="B7" s="2">
        <v>2019</v>
      </c>
      <c r="D7" s="2"/>
      <c r="E7" s="2"/>
      <c r="F7" s="37"/>
      <c r="G7" s="43" t="s">
        <v>5</v>
      </c>
      <c r="H7" s="47"/>
      <c r="I7" s="43"/>
      <c r="J7" s="48" t="s">
        <v>5</v>
      </c>
      <c r="K7" s="49"/>
      <c r="L7" s="43"/>
      <c r="M7" s="43" t="s">
        <v>5</v>
      </c>
      <c r="N7" s="50"/>
      <c r="O7" s="50" t="s">
        <v>5</v>
      </c>
      <c r="P7" s="52"/>
      <c r="Q7" s="37"/>
    </row>
    <row r="8" spans="1:17" customHeight="1" ht="72">
      <c r="A8" s="9" t="s">
        <v>61</v>
      </c>
      <c r="B8" s="2">
        <v>137</v>
      </c>
      <c r="D8" s="2"/>
      <c r="E8" s="2"/>
      <c r="F8" s="37"/>
      <c r="G8" s="43" t="s">
        <v>5</v>
      </c>
      <c r="H8" s="47"/>
      <c r="I8" s="43"/>
      <c r="J8" s="48" t="s">
        <v>5</v>
      </c>
      <c r="K8" s="49"/>
      <c r="L8" s="43"/>
      <c r="M8" s="43" t="s">
        <v>5</v>
      </c>
      <c r="N8" s="50"/>
      <c r="O8" s="50" t="s">
        <v>5</v>
      </c>
      <c r="P8" s="52"/>
      <c r="Q8" s="37"/>
    </row>
    <row r="9" spans="1:17" customHeight="1" ht="72">
      <c r="A9" s="9" t="s">
        <v>62</v>
      </c>
      <c r="B9" s="4">
        <f>IF(B6="A",B7+3,IF(B6="H",B7+2,B7+1))</f>
        <v>2022</v>
      </c>
      <c r="D9" s="2"/>
      <c r="E9" s="2"/>
      <c r="F9" s="37"/>
      <c r="G9" s="43" t="s">
        <v>5</v>
      </c>
      <c r="H9" s="47"/>
      <c r="I9" s="43"/>
      <c r="J9" s="48" t="s">
        <v>5</v>
      </c>
      <c r="K9" s="49"/>
      <c r="L9" s="43"/>
      <c r="M9" s="43" t="s">
        <v>5</v>
      </c>
      <c r="N9" s="50"/>
      <c r="O9" s="50" t="s">
        <v>5</v>
      </c>
      <c r="P9" s="52"/>
      <c r="Q9" s="37"/>
    </row>
    <row r="10" spans="1:17" customHeight="1" ht="72">
      <c r="A10" s="9" t="s">
        <v>63</v>
      </c>
      <c r="B10" s="6">
        <f>NOW()</f>
        <v>44341.38244213</v>
      </c>
      <c r="D10" s="2"/>
      <c r="E10" s="2"/>
      <c r="F10" s="37"/>
      <c r="G10" s="43" t="s">
        <v>5</v>
      </c>
      <c r="H10" s="47"/>
      <c r="I10" s="43"/>
      <c r="J10" s="48" t="s">
        <v>5</v>
      </c>
      <c r="K10" s="49"/>
      <c r="L10" s="43"/>
      <c r="M10" s="43" t="s">
        <v>5</v>
      </c>
      <c r="N10" s="50"/>
      <c r="O10" s="50" t="s">
        <v>5</v>
      </c>
      <c r="P10" s="52"/>
      <c r="Q10" s="37"/>
    </row>
    <row r="11" spans="1:17" customHeight="1" ht="72">
      <c r="A11" s="9" t="s">
        <v>64</v>
      </c>
      <c r="B11" s="4">
        <f>IF(MONTH(NOW())&gt;7,YEAR(NOW()),YEAR(NOW())-1)</f>
        <v>2020</v>
      </c>
      <c r="D11" s="2"/>
      <c r="E11" s="2"/>
      <c r="F11" s="37"/>
      <c r="G11" s="43" t="s">
        <v>5</v>
      </c>
      <c r="H11" s="47"/>
      <c r="I11" s="43"/>
      <c r="J11" s="48" t="s">
        <v>5</v>
      </c>
      <c r="K11" s="49"/>
      <c r="L11" s="43"/>
      <c r="M11" s="43" t="s">
        <v>5</v>
      </c>
      <c r="N11" s="50"/>
      <c r="O11" s="50" t="s">
        <v>5</v>
      </c>
      <c r="P11" s="52"/>
      <c r="Q11" s="37"/>
    </row>
    <row r="12" spans="1:17">
      <c r="A12" s="9" t="s">
        <v>65</v>
      </c>
      <c r="B12" s="4" t="str">
        <f>CONCATENATE(B11," - ",B11+1)</f>
        <v>2020 - 2021</v>
      </c>
      <c r="F12" s="37"/>
      <c r="G12" s="40"/>
      <c r="H12" s="37"/>
      <c r="I12" s="40"/>
      <c r="J12" s="40"/>
      <c r="K12" s="37"/>
      <c r="L12" s="40"/>
      <c r="M12" s="40"/>
      <c r="N12" s="40"/>
      <c r="O12" s="40"/>
      <c r="P12" s="37"/>
      <c r="Q12" s="37"/>
    </row>
    <row r="13" spans="1:17">
      <c r="A13" s="9" t="s">
        <v>66</v>
      </c>
      <c r="B13" s="4">
        <f>B7-B11</f>
        <v>-1</v>
      </c>
      <c r="C13" s="9" t="s">
        <v>45</v>
      </c>
      <c r="D13" s="2">
        <v>340</v>
      </c>
      <c r="F13" s="37"/>
      <c r="G13" s="44" t="str">
        <f>CONCATENATE("Algemene opmerkingen bij het jaarprogramma van  ",G4)</f>
        <v>Algemene opmerkingen bij het jaarprogramma van  IF leerlaag A4 (schooljaar 2019 - 2020)</v>
      </c>
      <c r="H13" s="44"/>
      <c r="I13" s="44"/>
      <c r="J13" s="44"/>
      <c r="K13" s="44"/>
      <c r="L13" s="44"/>
      <c r="M13" s="44"/>
      <c r="N13" s="40"/>
      <c r="O13" s="40"/>
      <c r="P13" s="37"/>
      <c r="Q13" s="37"/>
    </row>
    <row r="14" spans="1:17" customHeight="1" ht="72">
      <c r="A14" s="9" t="s">
        <v>67</v>
      </c>
      <c r="B14" s="7">
        <f>B15+B11-B7</f>
        <v>5</v>
      </c>
      <c r="F14" s="37"/>
      <c r="G14" s="45"/>
      <c r="H14" s="45"/>
      <c r="I14" s="45"/>
      <c r="J14" s="45"/>
      <c r="K14" s="45"/>
      <c r="L14" s="45"/>
      <c r="M14" s="45"/>
      <c r="N14" s="40"/>
      <c r="O14" s="40"/>
      <c r="P14" s="37"/>
      <c r="Q14" s="37"/>
    </row>
    <row r="15" spans="1:17">
      <c r="A15" s="9" t="s">
        <v>68</v>
      </c>
      <c r="B15" s="7">
        <f>IF(B6="M",3,4)</f>
        <v>4</v>
      </c>
      <c r="F15" s="37"/>
      <c r="G15" s="40"/>
      <c r="H15" s="37"/>
      <c r="I15" s="40"/>
      <c r="J15" s="40"/>
      <c r="K15" s="37"/>
      <c r="L15" s="40"/>
      <c r="M15" s="40"/>
      <c r="N15" s="40"/>
      <c r="O15" s="40"/>
      <c r="P15" s="37"/>
      <c r="Q15" s="37"/>
    </row>
    <row r="16" spans="1:17" customHeight="1" ht="30.75">
      <c r="C16" s="9" t="s">
        <v>45</v>
      </c>
      <c r="D16" s="2"/>
      <c r="F16" s="37"/>
      <c r="G16" s="41" t="str">
        <f>CONCATENATE(B4," leerlaag ",B6,B15+1," (schooljaar ",B7+1," - ",B7+2,")")</f>
        <v>IF leerlaag A5 (schooljaar 2020 - 2021)</v>
      </c>
      <c r="H16" s="37"/>
      <c r="I16" s="40"/>
      <c r="J16" s="40"/>
      <c r="K16" s="37"/>
      <c r="L16" s="40"/>
      <c r="M16" s="40"/>
      <c r="N16" s="40"/>
      <c r="O16" s="40"/>
      <c r="P16" s="37"/>
      <c r="Q16" s="37"/>
    </row>
    <row r="17" spans="1:17" customHeight="1" ht="34.5">
      <c r="D17" s="7" t="s">
        <v>47</v>
      </c>
      <c r="E17" s="18" t="s">
        <v>48</v>
      </c>
      <c r="F17" s="37"/>
      <c r="G17" s="42" t="s">
        <v>1</v>
      </c>
      <c r="H17" s="46" t="s">
        <v>49</v>
      </c>
      <c r="I17" s="42" t="s">
        <v>50</v>
      </c>
      <c r="J17" s="42" t="s">
        <v>51</v>
      </c>
      <c r="K17" s="46" t="s">
        <v>52</v>
      </c>
      <c r="L17" s="42" t="s">
        <v>53</v>
      </c>
      <c r="M17" s="42" t="s">
        <v>54</v>
      </c>
      <c r="N17" s="42" t="s">
        <v>55</v>
      </c>
      <c r="O17" s="42" t="s">
        <v>56</v>
      </c>
      <c r="P17" s="46" t="s">
        <v>57</v>
      </c>
      <c r="Q17" s="37"/>
    </row>
    <row r="18" spans="1:17" customHeight="1" ht="72">
      <c r="D18" s="2">
        <v>459</v>
      </c>
      <c r="E18" s="2"/>
      <c r="F18" s="37"/>
      <c r="G18" s="43">
        <v>2</v>
      </c>
      <c r="H18" s="47" t="s">
        <v>86</v>
      </c>
      <c r="I18" s="43">
        <v>2</v>
      </c>
      <c r="J18" s="48" t="s">
        <v>19</v>
      </c>
      <c r="K18" s="49"/>
      <c r="L18" s="43"/>
      <c r="M18" s="43" t="s">
        <v>8</v>
      </c>
      <c r="N18" s="50">
        <v>2</v>
      </c>
      <c r="O18" s="50" t="s">
        <v>11</v>
      </c>
      <c r="P18" s="52" t="s">
        <v>87</v>
      </c>
      <c r="Q18" s="37"/>
    </row>
    <row r="19" spans="1:17" customHeight="1" ht="72">
      <c r="D19" s="2">
        <v>460</v>
      </c>
      <c r="E19" s="2"/>
      <c r="F19" s="37"/>
      <c r="G19" s="43">
        <v>3</v>
      </c>
      <c r="H19" s="47" t="s">
        <v>81</v>
      </c>
      <c r="I19" s="43">
        <v>2</v>
      </c>
      <c r="J19" s="48" t="s">
        <v>7</v>
      </c>
      <c r="K19" s="49"/>
      <c r="L19" s="43">
        <v>50</v>
      </c>
      <c r="M19" s="43" t="s">
        <v>8</v>
      </c>
      <c r="N19" s="50">
        <v>2</v>
      </c>
      <c r="O19" s="50" t="s">
        <v>8</v>
      </c>
      <c r="P19" s="52" t="s">
        <v>82</v>
      </c>
      <c r="Q19" s="37"/>
    </row>
    <row r="20" spans="1:17" customHeight="1" ht="72">
      <c r="D20" s="2">
        <v>461</v>
      </c>
      <c r="E20" s="2"/>
      <c r="F20" s="37"/>
      <c r="G20" s="43">
        <v>4</v>
      </c>
      <c r="H20" s="47" t="s">
        <v>88</v>
      </c>
      <c r="I20" s="43">
        <v>2</v>
      </c>
      <c r="J20" s="48" t="s">
        <v>19</v>
      </c>
      <c r="K20" s="49"/>
      <c r="L20" s="43"/>
      <c r="M20" s="43" t="s">
        <v>8</v>
      </c>
      <c r="N20" s="50">
        <v>2</v>
      </c>
      <c r="O20" s="50" t="s">
        <v>11</v>
      </c>
      <c r="P20" s="52" t="s">
        <v>59</v>
      </c>
      <c r="Q20" s="37"/>
    </row>
    <row r="21" spans="1:17" customHeight="1" ht="72">
      <c r="D21" s="2"/>
      <c r="E21" s="2"/>
      <c r="F21" s="37"/>
      <c r="G21" s="43" t="s">
        <v>5</v>
      </c>
      <c r="H21" s="47"/>
      <c r="I21" s="43"/>
      <c r="J21" s="48" t="s">
        <v>5</v>
      </c>
      <c r="K21" s="49"/>
      <c r="L21" s="43"/>
      <c r="M21" s="43" t="s">
        <v>5</v>
      </c>
      <c r="N21" s="50"/>
      <c r="O21" s="50" t="s">
        <v>5</v>
      </c>
      <c r="P21" s="52"/>
      <c r="Q21" s="37"/>
    </row>
    <row r="22" spans="1:17" customHeight="1" ht="72">
      <c r="D22" s="2"/>
      <c r="E22" s="2"/>
      <c r="F22" s="37"/>
      <c r="G22" s="43" t="s">
        <v>5</v>
      </c>
      <c r="H22" s="47"/>
      <c r="I22" s="43"/>
      <c r="J22" s="48" t="s">
        <v>5</v>
      </c>
      <c r="K22" s="49"/>
      <c r="L22" s="43"/>
      <c r="M22" s="43" t="s">
        <v>5</v>
      </c>
      <c r="N22" s="50"/>
      <c r="O22" s="50" t="s">
        <v>5</v>
      </c>
      <c r="P22" s="52"/>
      <c r="Q22" s="37"/>
    </row>
    <row r="23" spans="1:17" customHeight="1" ht="72">
      <c r="D23" s="2"/>
      <c r="E23" s="2"/>
      <c r="F23" s="37"/>
      <c r="G23" s="43" t="s">
        <v>5</v>
      </c>
      <c r="H23" s="47"/>
      <c r="I23" s="43"/>
      <c r="J23" s="48" t="s">
        <v>5</v>
      </c>
      <c r="K23" s="49"/>
      <c r="L23" s="43"/>
      <c r="M23" s="43" t="s">
        <v>5</v>
      </c>
      <c r="N23" s="50"/>
      <c r="O23" s="50" t="s">
        <v>5</v>
      </c>
      <c r="P23" s="52"/>
      <c r="Q23" s="37"/>
    </row>
    <row r="24" spans="1:17">
      <c r="F24" s="37"/>
      <c r="G24" s="40"/>
      <c r="H24" s="37"/>
      <c r="I24" s="40"/>
      <c r="J24" s="40"/>
      <c r="K24" s="37"/>
      <c r="L24" s="40"/>
      <c r="M24" s="40"/>
      <c r="N24" s="40"/>
      <c r="O24" s="40"/>
      <c r="P24" s="37"/>
      <c r="Q24" s="37"/>
    </row>
    <row r="25" spans="1:17">
      <c r="C25" s="9" t="s">
        <v>45</v>
      </c>
      <c r="D25" s="2">
        <v>341</v>
      </c>
      <c r="F25" s="37"/>
      <c r="G25" s="44" t="str">
        <f>CONCATENATE("Algemene opmerkingen bij het jaarprogramma van  ",G16)</f>
        <v>Algemene opmerkingen bij het jaarprogramma van  IF leerlaag A5 (schooljaar 2020 - 2021)</v>
      </c>
      <c r="H25" s="44"/>
      <c r="I25" s="44"/>
      <c r="J25" s="44"/>
      <c r="K25" s="44"/>
      <c r="L25" s="44"/>
      <c r="M25" s="44"/>
      <c r="N25" s="40"/>
      <c r="O25" s="40"/>
      <c r="P25" s="37"/>
      <c r="Q25" s="37"/>
    </row>
    <row r="26" spans="1:17" customHeight="1" ht="72">
      <c r="F26" s="37"/>
      <c r="G26" s="45" t="s">
        <v>78</v>
      </c>
      <c r="H26" s="45"/>
      <c r="I26" s="45"/>
      <c r="J26" s="45"/>
      <c r="K26" s="45"/>
      <c r="L26" s="45"/>
      <c r="M26" s="45"/>
      <c r="N26" s="40"/>
      <c r="O26" s="40"/>
      <c r="P26" s="37"/>
      <c r="Q26" s="37"/>
    </row>
    <row r="27" spans="1:17">
      <c r="F27" s="37"/>
      <c r="G27" s="40"/>
      <c r="H27" s="37"/>
      <c r="I27" s="40"/>
      <c r="J27" s="40"/>
      <c r="K27" s="37"/>
      <c r="L27" s="40"/>
      <c r="M27" s="40"/>
      <c r="N27" s="40"/>
      <c r="O27" s="40"/>
      <c r="P27" s="37"/>
      <c r="Q27" s="37"/>
    </row>
    <row r="28" spans="1:17" customHeight="1" ht="30.75">
      <c r="C28" s="9" t="s">
        <v>45</v>
      </c>
      <c r="D28" s="2"/>
      <c r="F28" s="37"/>
      <c r="G28" s="41" t="str">
        <f>CONCATENATE(B4," leerlaag ",B6,B15+2," (schooljaar ",B7+2," - ",B9,")")</f>
        <v>IF leerlaag A6 (schooljaar 2021 - 2022)</v>
      </c>
      <c r="H28" s="37"/>
      <c r="I28" s="40"/>
      <c r="J28" s="40"/>
      <c r="K28" s="37"/>
      <c r="L28" s="40"/>
      <c r="M28" s="40"/>
      <c r="N28" s="40"/>
      <c r="O28" s="40"/>
      <c r="P28" s="37"/>
      <c r="Q28" s="37"/>
    </row>
    <row r="29" spans="1:17" customHeight="1" ht="34.5">
      <c r="D29" s="7" t="s">
        <v>47</v>
      </c>
      <c r="E29" s="18" t="s">
        <v>48</v>
      </c>
      <c r="F29" s="37"/>
      <c r="G29" s="42" t="s">
        <v>1</v>
      </c>
      <c r="H29" s="46" t="s">
        <v>49</v>
      </c>
      <c r="I29" s="42" t="s">
        <v>50</v>
      </c>
      <c r="J29" s="42" t="s">
        <v>51</v>
      </c>
      <c r="K29" s="46" t="s">
        <v>52</v>
      </c>
      <c r="L29" s="42" t="s">
        <v>53</v>
      </c>
      <c r="M29" s="42" t="s">
        <v>54</v>
      </c>
      <c r="N29" s="42" t="s">
        <v>55</v>
      </c>
      <c r="O29" s="42" t="s">
        <v>56</v>
      </c>
      <c r="P29" s="46" t="s">
        <v>57</v>
      </c>
      <c r="Q29" s="37"/>
    </row>
    <row r="30" spans="1:17" customHeight="1" ht="72">
      <c r="D30" s="2"/>
      <c r="E30" s="2"/>
      <c r="F30" s="37"/>
      <c r="G30" s="23" t="s">
        <v>5</v>
      </c>
      <c r="H30" s="24"/>
      <c r="I30" s="23"/>
      <c r="J30" s="25" t="s">
        <v>5</v>
      </c>
      <c r="K30" s="26"/>
      <c r="L30" s="23"/>
      <c r="M30" s="23" t="s">
        <v>5</v>
      </c>
      <c r="N30" s="27"/>
      <c r="O30" s="27" t="s">
        <v>5</v>
      </c>
      <c r="P30" s="28"/>
      <c r="Q30" s="37"/>
    </row>
    <row r="31" spans="1:17" customHeight="1" ht="72">
      <c r="D31" s="2"/>
      <c r="E31" s="2"/>
      <c r="F31" s="37"/>
      <c r="G31" s="23" t="s">
        <v>5</v>
      </c>
      <c r="H31" s="24"/>
      <c r="I31" s="23"/>
      <c r="J31" s="25" t="s">
        <v>5</v>
      </c>
      <c r="K31" s="26"/>
      <c r="L31" s="23"/>
      <c r="M31" s="23" t="s">
        <v>5</v>
      </c>
      <c r="N31" s="27"/>
      <c r="O31" s="27" t="s">
        <v>5</v>
      </c>
      <c r="P31" s="28"/>
      <c r="Q31" s="37"/>
    </row>
    <row r="32" spans="1:17" customHeight="1" ht="72">
      <c r="D32" s="2"/>
      <c r="E32" s="2"/>
      <c r="F32" s="37"/>
      <c r="G32" s="23" t="s">
        <v>5</v>
      </c>
      <c r="H32" s="24"/>
      <c r="I32" s="23"/>
      <c r="J32" s="25" t="s">
        <v>5</v>
      </c>
      <c r="K32" s="26"/>
      <c r="L32" s="23"/>
      <c r="M32" s="23" t="s">
        <v>5</v>
      </c>
      <c r="N32" s="27"/>
      <c r="O32" s="27" t="s">
        <v>5</v>
      </c>
      <c r="P32" s="28"/>
      <c r="Q32" s="37"/>
    </row>
    <row r="33" spans="1:17" customHeight="1" ht="72">
      <c r="D33" s="2"/>
      <c r="E33" s="2"/>
      <c r="F33" s="37"/>
      <c r="G33" s="23" t="s">
        <v>5</v>
      </c>
      <c r="H33" s="24"/>
      <c r="I33" s="23"/>
      <c r="J33" s="25" t="s">
        <v>5</v>
      </c>
      <c r="K33" s="26"/>
      <c r="L33" s="23"/>
      <c r="M33" s="23" t="s">
        <v>5</v>
      </c>
      <c r="N33" s="27"/>
      <c r="O33" s="27" t="s">
        <v>5</v>
      </c>
      <c r="P33" s="28"/>
      <c r="Q33" s="37"/>
    </row>
    <row r="34" spans="1:17" customHeight="1" ht="72">
      <c r="D34" s="2"/>
      <c r="E34" s="2"/>
      <c r="F34" s="37"/>
      <c r="G34" s="23" t="s">
        <v>5</v>
      </c>
      <c r="H34" s="24"/>
      <c r="I34" s="23"/>
      <c r="J34" s="25" t="s">
        <v>5</v>
      </c>
      <c r="K34" s="26"/>
      <c r="L34" s="23"/>
      <c r="M34" s="23" t="s">
        <v>5</v>
      </c>
      <c r="N34" s="27"/>
      <c r="O34" s="27" t="s">
        <v>5</v>
      </c>
      <c r="P34" s="28"/>
      <c r="Q34" s="37"/>
    </row>
    <row r="35" spans="1:17" customHeight="1" ht="72">
      <c r="D35" s="2"/>
      <c r="E35" s="2"/>
      <c r="F35" s="37"/>
      <c r="G35" s="23" t="s">
        <v>5</v>
      </c>
      <c r="H35" s="24"/>
      <c r="I35" s="23"/>
      <c r="J35" s="25" t="s">
        <v>5</v>
      </c>
      <c r="K35" s="26"/>
      <c r="L35" s="23"/>
      <c r="M35" s="23" t="s">
        <v>5</v>
      </c>
      <c r="N35" s="27"/>
      <c r="O35" s="27" t="s">
        <v>5</v>
      </c>
      <c r="P35" s="28"/>
      <c r="Q35" s="37"/>
    </row>
    <row r="36" spans="1:17">
      <c r="F36" s="37"/>
      <c r="G36" s="40"/>
      <c r="H36" s="37"/>
      <c r="I36" s="40"/>
      <c r="J36" s="40"/>
      <c r="K36" s="37"/>
      <c r="L36" s="40"/>
      <c r="M36" s="40"/>
      <c r="N36" s="40"/>
      <c r="O36" s="40"/>
      <c r="P36" s="37"/>
      <c r="Q36" s="37"/>
    </row>
    <row r="37" spans="1:17">
      <c r="C37" s="9" t="s">
        <v>45</v>
      </c>
      <c r="D37" s="2">
        <v>342</v>
      </c>
      <c r="F37" s="37"/>
      <c r="G37" s="44" t="str">
        <f>CONCATENATE("Algemene opmerkingen bij het jaarprogramma van  ",G28)</f>
        <v>Algemene opmerkingen bij het jaarprogramma van  IF leerlaag A6 (schooljaar 2021 - 2022)</v>
      </c>
      <c r="H37" s="44"/>
      <c r="I37" s="44"/>
      <c r="J37" s="44"/>
      <c r="K37" s="44"/>
      <c r="L37" s="44"/>
      <c r="M37" s="44"/>
      <c r="N37" s="40"/>
      <c r="O37" s="40"/>
      <c r="P37" s="37"/>
      <c r="Q37" s="37"/>
    </row>
    <row r="38" spans="1:17" customHeight="1" ht="72">
      <c r="F38" s="37"/>
      <c r="G38" s="29"/>
      <c r="H38" s="29"/>
      <c r="I38" s="29"/>
      <c r="J38" s="29"/>
      <c r="K38" s="29"/>
      <c r="L38" s="29"/>
      <c r="M38" s="29"/>
      <c r="N38" s="53"/>
      <c r="O38" s="53"/>
      <c r="P38" s="54"/>
      <c r="Q38" s="37"/>
    </row>
  </sheetData>
  <sheetProtection algorithmName="SHA-512" hashValue="SrX3S+ZNQoctHKAEl4ooEqJ3r4tBtF75kCSPVMl9RCxk7BUvQA71JlF2cy7orB5a5+HvCXP+BUo+YzbIklQFYA==" saltValue="+Q/96ROk+k5baqU9EJnmoQ=="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c r="F1" s="37"/>
      <c r="G1" s="38" t="s">
        <v>39</v>
      </c>
      <c r="H1" s="37"/>
      <c r="I1" s="40"/>
      <c r="J1" s="40"/>
      <c r="K1" s="37"/>
      <c r="L1" s="40"/>
      <c r="M1" s="40"/>
      <c r="N1" s="40"/>
      <c r="O1" s="40"/>
      <c r="P1" s="37"/>
      <c r="Q1" s="37"/>
    </row>
    <row r="2" spans="1:17" customHeight="1" ht="48">
      <c r="A2" s="9" t="s">
        <v>40</v>
      </c>
      <c r="B2" s="2" t="s">
        <v>41</v>
      </c>
      <c r="F2" s="37"/>
      <c r="G2" s="39" t="str">
        <f>IF(B14&gt;6,"verouderd PTA",CONCATENATE("Dit is het programma van de huidige ",B6,B14," (cohort ",B7," - ",B9,")"))</f>
        <v>Dit is het programma van de huidige A6 (cohort 2018 - 2021)</v>
      </c>
      <c r="H2" s="39"/>
      <c r="I2" s="39"/>
      <c r="J2" s="39"/>
      <c r="K2" s="39"/>
      <c r="L2" s="39"/>
      <c r="M2" s="39"/>
      <c r="N2" s="40"/>
      <c r="O2" s="51"/>
      <c r="P2" s="37"/>
      <c r="Q2" s="37"/>
    </row>
    <row r="3" spans="1:17">
      <c r="A3" s="9" t="s">
        <v>42</v>
      </c>
      <c r="B3" s="4">
        <v>0</v>
      </c>
      <c r="F3" s="37"/>
      <c r="G3" s="40"/>
      <c r="H3" s="37"/>
      <c r="I3" s="40"/>
      <c r="J3" s="40"/>
      <c r="K3" s="37"/>
      <c r="L3" s="40"/>
      <c r="M3" s="40"/>
      <c r="N3" s="40"/>
      <c r="O3" s="40"/>
      <c r="P3" s="37"/>
      <c r="Q3" s="37"/>
    </row>
    <row r="4" spans="1:17" customHeight="1" ht="30">
      <c r="A4" s="9" t="s">
        <v>43</v>
      </c>
      <c r="B4" s="2" t="s">
        <v>44</v>
      </c>
      <c r="C4" s="9" t="s">
        <v>45</v>
      </c>
      <c r="D4" s="2"/>
      <c r="F4" s="37"/>
      <c r="G4" s="41" t="str">
        <f>CONCATENATE(B4," leerlaag ",B6,B15," (schooljaar ",B7," - ",B7+1,")")</f>
        <v>IF leerlaag A4 (schooljaar 2018 - 2019)</v>
      </c>
      <c r="H4" s="37"/>
      <c r="I4" s="40"/>
      <c r="J4" s="40"/>
      <c r="K4" s="37"/>
      <c r="L4" s="40"/>
      <c r="M4" s="40"/>
      <c r="N4" s="40"/>
      <c r="O4" s="40"/>
      <c r="P4" s="37"/>
      <c r="Q4" s="37"/>
    </row>
    <row r="5" spans="1:17" customHeight="1" ht="34.5">
      <c r="A5" s="9" t="s">
        <v>46</v>
      </c>
      <c r="B5" s="2">
        <v>14</v>
      </c>
      <c r="D5" s="7" t="s">
        <v>47</v>
      </c>
      <c r="E5" s="18" t="s">
        <v>48</v>
      </c>
      <c r="F5" s="37"/>
      <c r="G5" s="42" t="s">
        <v>1</v>
      </c>
      <c r="H5" s="46" t="s">
        <v>49</v>
      </c>
      <c r="I5" s="42" t="s">
        <v>50</v>
      </c>
      <c r="J5" s="42" t="s">
        <v>51</v>
      </c>
      <c r="K5" s="46" t="s">
        <v>52</v>
      </c>
      <c r="L5" s="42" t="s">
        <v>53</v>
      </c>
      <c r="M5" s="42" t="s">
        <v>54</v>
      </c>
      <c r="N5" s="42" t="s">
        <v>55</v>
      </c>
      <c r="O5" s="42" t="s">
        <v>56</v>
      </c>
      <c r="P5" s="46" t="s">
        <v>57</v>
      </c>
      <c r="Q5" s="37"/>
    </row>
    <row r="6" spans="1:17" customHeight="1" ht="72">
      <c r="A6" s="9" t="s">
        <v>58</v>
      </c>
      <c r="B6" s="2" t="s">
        <v>85</v>
      </c>
      <c r="D6" s="2"/>
      <c r="E6" s="2"/>
      <c r="F6" s="37"/>
      <c r="G6" s="43" t="s">
        <v>5</v>
      </c>
      <c r="H6" s="47"/>
      <c r="I6" s="43"/>
      <c r="J6" s="48" t="s">
        <v>5</v>
      </c>
      <c r="K6" s="49"/>
      <c r="L6" s="43"/>
      <c r="M6" s="43" t="s">
        <v>5</v>
      </c>
      <c r="N6" s="50"/>
      <c r="O6" s="50" t="s">
        <v>5</v>
      </c>
      <c r="P6" s="52"/>
      <c r="Q6" s="37"/>
    </row>
    <row r="7" spans="1:17" customHeight="1" ht="72">
      <c r="A7" s="9" t="s">
        <v>60</v>
      </c>
      <c r="B7" s="2">
        <v>2018</v>
      </c>
      <c r="D7" s="2"/>
      <c r="E7" s="2"/>
      <c r="F7" s="37"/>
      <c r="G7" s="43" t="s">
        <v>5</v>
      </c>
      <c r="H7" s="47"/>
      <c r="I7" s="43"/>
      <c r="J7" s="48" t="s">
        <v>5</v>
      </c>
      <c r="K7" s="49"/>
      <c r="L7" s="43"/>
      <c r="M7" s="43" t="s">
        <v>5</v>
      </c>
      <c r="N7" s="50"/>
      <c r="O7" s="50" t="s">
        <v>5</v>
      </c>
      <c r="P7" s="52"/>
      <c r="Q7" s="37"/>
    </row>
    <row r="8" spans="1:17" customHeight="1" ht="72">
      <c r="A8" s="9" t="s">
        <v>61</v>
      </c>
      <c r="B8" s="2">
        <v>138</v>
      </c>
      <c r="D8" s="2"/>
      <c r="E8" s="2"/>
      <c r="F8" s="37"/>
      <c r="G8" s="43" t="s">
        <v>5</v>
      </c>
      <c r="H8" s="47"/>
      <c r="I8" s="43"/>
      <c r="J8" s="48" t="s">
        <v>5</v>
      </c>
      <c r="K8" s="49"/>
      <c r="L8" s="43"/>
      <c r="M8" s="43" t="s">
        <v>5</v>
      </c>
      <c r="N8" s="50"/>
      <c r="O8" s="50" t="s">
        <v>5</v>
      </c>
      <c r="P8" s="52"/>
      <c r="Q8" s="37"/>
    </row>
    <row r="9" spans="1:17" customHeight="1" ht="72">
      <c r="A9" s="9" t="s">
        <v>62</v>
      </c>
      <c r="B9" s="4">
        <f>IF(B6="A",B7+3,IF(B6="H",B7+2,B7+1))</f>
        <v>2021</v>
      </c>
      <c r="D9" s="2"/>
      <c r="E9" s="2"/>
      <c r="F9" s="37"/>
      <c r="G9" s="43" t="s">
        <v>5</v>
      </c>
      <c r="H9" s="47"/>
      <c r="I9" s="43"/>
      <c r="J9" s="48" t="s">
        <v>5</v>
      </c>
      <c r="K9" s="49"/>
      <c r="L9" s="43"/>
      <c r="M9" s="43" t="s">
        <v>5</v>
      </c>
      <c r="N9" s="50"/>
      <c r="O9" s="50" t="s">
        <v>5</v>
      </c>
      <c r="P9" s="52"/>
      <c r="Q9" s="37"/>
    </row>
    <row r="10" spans="1:17" customHeight="1" ht="72">
      <c r="A10" s="9" t="s">
        <v>63</v>
      </c>
      <c r="B10" s="6">
        <f>NOW()</f>
        <v>44341.38244213</v>
      </c>
      <c r="D10" s="2"/>
      <c r="E10" s="2"/>
      <c r="F10" s="37"/>
      <c r="G10" s="43" t="s">
        <v>5</v>
      </c>
      <c r="H10" s="47"/>
      <c r="I10" s="43"/>
      <c r="J10" s="48" t="s">
        <v>5</v>
      </c>
      <c r="K10" s="49"/>
      <c r="L10" s="43"/>
      <c r="M10" s="43" t="s">
        <v>5</v>
      </c>
      <c r="N10" s="50"/>
      <c r="O10" s="50" t="s">
        <v>5</v>
      </c>
      <c r="P10" s="52"/>
      <c r="Q10" s="37"/>
    </row>
    <row r="11" spans="1:17" customHeight="1" ht="72">
      <c r="A11" s="9" t="s">
        <v>64</v>
      </c>
      <c r="B11" s="4">
        <f>IF(MONTH(NOW())&gt;7,YEAR(NOW()),YEAR(NOW())-1)</f>
        <v>2020</v>
      </c>
      <c r="D11" s="2"/>
      <c r="E11" s="2"/>
      <c r="F11" s="37"/>
      <c r="G11" s="43" t="s">
        <v>5</v>
      </c>
      <c r="H11" s="47"/>
      <c r="I11" s="43"/>
      <c r="J11" s="48" t="s">
        <v>5</v>
      </c>
      <c r="K11" s="49"/>
      <c r="L11" s="43"/>
      <c r="M11" s="43" t="s">
        <v>5</v>
      </c>
      <c r="N11" s="50"/>
      <c r="O11" s="50" t="s">
        <v>5</v>
      </c>
      <c r="P11" s="52"/>
      <c r="Q11" s="37"/>
    </row>
    <row r="12" spans="1:17">
      <c r="A12" s="9" t="s">
        <v>65</v>
      </c>
      <c r="B12" s="4" t="str">
        <f>CONCATENATE(B11," - ",B11+1)</f>
        <v>2020 - 2021</v>
      </c>
      <c r="F12" s="37"/>
      <c r="G12" s="40"/>
      <c r="H12" s="37"/>
      <c r="I12" s="40"/>
      <c r="J12" s="40"/>
      <c r="K12" s="37"/>
      <c r="L12" s="40"/>
      <c r="M12" s="40"/>
      <c r="N12" s="40"/>
      <c r="O12" s="40"/>
      <c r="P12" s="37"/>
      <c r="Q12" s="37"/>
    </row>
    <row r="13" spans="1:17">
      <c r="A13" s="9" t="s">
        <v>66</v>
      </c>
      <c r="B13" s="4">
        <f>B7-B11</f>
        <v>-2</v>
      </c>
      <c r="C13" s="9" t="s">
        <v>45</v>
      </c>
      <c r="D13" s="2">
        <v>343</v>
      </c>
      <c r="F13" s="37"/>
      <c r="G13" s="44" t="str">
        <f>CONCATENATE("Algemene opmerkingen bij het jaarprogramma van  ",G4)</f>
        <v>Algemene opmerkingen bij het jaarprogramma van  IF leerlaag A4 (schooljaar 2018 - 2019)</v>
      </c>
      <c r="H13" s="44"/>
      <c r="I13" s="44"/>
      <c r="J13" s="44"/>
      <c r="K13" s="44"/>
      <c r="L13" s="44"/>
      <c r="M13" s="44"/>
      <c r="N13" s="40"/>
      <c r="O13" s="40"/>
      <c r="P13" s="37"/>
      <c r="Q13" s="37"/>
    </row>
    <row r="14" spans="1:17" customHeight="1" ht="72">
      <c r="A14" s="9" t="s">
        <v>67</v>
      </c>
      <c r="B14" s="7">
        <f>B15+B11-B7</f>
        <v>6</v>
      </c>
      <c r="F14" s="37"/>
      <c r="G14" s="45"/>
      <c r="H14" s="45"/>
      <c r="I14" s="45"/>
      <c r="J14" s="45"/>
      <c r="K14" s="45"/>
      <c r="L14" s="45"/>
      <c r="M14" s="45"/>
      <c r="N14" s="40"/>
      <c r="O14" s="40"/>
      <c r="P14" s="37"/>
      <c r="Q14" s="37"/>
    </row>
    <row r="15" spans="1:17">
      <c r="A15" s="9" t="s">
        <v>68</v>
      </c>
      <c r="B15" s="7">
        <f>IF(B6="M",3,4)</f>
        <v>4</v>
      </c>
      <c r="F15" s="37"/>
      <c r="G15" s="40"/>
      <c r="H15" s="37"/>
      <c r="I15" s="40"/>
      <c r="J15" s="40"/>
      <c r="K15" s="37"/>
      <c r="L15" s="40"/>
      <c r="M15" s="40"/>
      <c r="N15" s="40"/>
      <c r="O15" s="40"/>
      <c r="P15" s="37"/>
      <c r="Q15" s="37"/>
    </row>
    <row r="16" spans="1:17" customHeight="1" ht="30.75">
      <c r="C16" s="9" t="s">
        <v>45</v>
      </c>
      <c r="D16" s="2"/>
      <c r="F16" s="37"/>
      <c r="G16" s="41" t="str">
        <f>CONCATENATE(B4," leerlaag ",B6,B15+1," (schooljaar ",B7+1," - ",B7+2,")")</f>
        <v>IF leerlaag A5 (schooljaar 2019 - 2020)</v>
      </c>
      <c r="H16" s="37"/>
      <c r="I16" s="40"/>
      <c r="J16" s="40"/>
      <c r="K16" s="37"/>
      <c r="L16" s="40"/>
      <c r="M16" s="40"/>
      <c r="N16" s="40"/>
      <c r="O16" s="40"/>
      <c r="P16" s="37"/>
      <c r="Q16" s="37"/>
    </row>
    <row r="17" spans="1:17" customHeight="1" ht="34.5">
      <c r="D17" s="7" t="s">
        <v>47</v>
      </c>
      <c r="E17" s="18" t="s">
        <v>48</v>
      </c>
      <c r="F17" s="37"/>
      <c r="G17" s="42" t="s">
        <v>1</v>
      </c>
      <c r="H17" s="46" t="s">
        <v>49</v>
      </c>
      <c r="I17" s="42" t="s">
        <v>50</v>
      </c>
      <c r="J17" s="42" t="s">
        <v>51</v>
      </c>
      <c r="K17" s="46" t="s">
        <v>52</v>
      </c>
      <c r="L17" s="42" t="s">
        <v>53</v>
      </c>
      <c r="M17" s="42" t="s">
        <v>54</v>
      </c>
      <c r="N17" s="42" t="s">
        <v>55</v>
      </c>
      <c r="O17" s="42" t="s">
        <v>56</v>
      </c>
      <c r="P17" s="46" t="s">
        <v>57</v>
      </c>
      <c r="Q17" s="37"/>
    </row>
    <row r="18" spans="1:17" customHeight="1" ht="72">
      <c r="D18" s="2"/>
      <c r="E18" s="2"/>
      <c r="F18" s="37"/>
      <c r="G18" s="43" t="s">
        <v>5</v>
      </c>
      <c r="H18" s="47"/>
      <c r="I18" s="43"/>
      <c r="J18" s="48" t="s">
        <v>5</v>
      </c>
      <c r="K18" s="49"/>
      <c r="L18" s="43"/>
      <c r="M18" s="43" t="s">
        <v>5</v>
      </c>
      <c r="N18" s="50"/>
      <c r="O18" s="50" t="s">
        <v>5</v>
      </c>
      <c r="P18" s="52"/>
      <c r="Q18" s="37"/>
    </row>
    <row r="19" spans="1:17" customHeight="1" ht="72">
      <c r="D19" s="2"/>
      <c r="E19" s="2"/>
      <c r="F19" s="37"/>
      <c r="G19" s="43" t="s">
        <v>5</v>
      </c>
      <c r="H19" s="47"/>
      <c r="I19" s="43"/>
      <c r="J19" s="48" t="s">
        <v>5</v>
      </c>
      <c r="K19" s="49"/>
      <c r="L19" s="43"/>
      <c r="M19" s="43" t="s">
        <v>5</v>
      </c>
      <c r="N19" s="50"/>
      <c r="O19" s="50" t="s">
        <v>5</v>
      </c>
      <c r="P19" s="52"/>
      <c r="Q19" s="37"/>
    </row>
    <row r="20" spans="1:17" customHeight="1" ht="72">
      <c r="D20" s="2"/>
      <c r="E20" s="2"/>
      <c r="F20" s="37"/>
      <c r="G20" s="43" t="s">
        <v>5</v>
      </c>
      <c r="H20" s="47"/>
      <c r="I20" s="43"/>
      <c r="J20" s="48" t="s">
        <v>5</v>
      </c>
      <c r="K20" s="49"/>
      <c r="L20" s="43"/>
      <c r="M20" s="43" t="s">
        <v>5</v>
      </c>
      <c r="N20" s="50"/>
      <c r="O20" s="50" t="s">
        <v>5</v>
      </c>
      <c r="P20" s="52"/>
      <c r="Q20" s="37"/>
    </row>
    <row r="21" spans="1:17" customHeight="1" ht="72">
      <c r="D21" s="2"/>
      <c r="E21" s="2"/>
      <c r="F21" s="37"/>
      <c r="G21" s="43" t="s">
        <v>5</v>
      </c>
      <c r="H21" s="47"/>
      <c r="I21" s="43"/>
      <c r="J21" s="48" t="s">
        <v>5</v>
      </c>
      <c r="K21" s="49"/>
      <c r="L21" s="43"/>
      <c r="M21" s="43" t="s">
        <v>5</v>
      </c>
      <c r="N21" s="50"/>
      <c r="O21" s="50" t="s">
        <v>5</v>
      </c>
      <c r="P21" s="52"/>
      <c r="Q21" s="37"/>
    </row>
    <row r="22" spans="1:17" customHeight="1" ht="72">
      <c r="D22" s="2"/>
      <c r="E22" s="2"/>
      <c r="F22" s="37"/>
      <c r="G22" s="43" t="s">
        <v>5</v>
      </c>
      <c r="H22" s="47"/>
      <c r="I22" s="43"/>
      <c r="J22" s="48" t="s">
        <v>5</v>
      </c>
      <c r="K22" s="49"/>
      <c r="L22" s="43"/>
      <c r="M22" s="43" t="s">
        <v>5</v>
      </c>
      <c r="N22" s="50"/>
      <c r="O22" s="50" t="s">
        <v>5</v>
      </c>
      <c r="P22" s="52"/>
      <c r="Q22" s="37"/>
    </row>
    <row r="23" spans="1:17" customHeight="1" ht="72">
      <c r="D23" s="2"/>
      <c r="E23" s="2"/>
      <c r="F23" s="37"/>
      <c r="G23" s="43" t="s">
        <v>5</v>
      </c>
      <c r="H23" s="47"/>
      <c r="I23" s="43"/>
      <c r="J23" s="48" t="s">
        <v>5</v>
      </c>
      <c r="K23" s="49"/>
      <c r="L23" s="43"/>
      <c r="M23" s="43" t="s">
        <v>5</v>
      </c>
      <c r="N23" s="50"/>
      <c r="O23" s="50" t="s">
        <v>5</v>
      </c>
      <c r="P23" s="52"/>
      <c r="Q23" s="37"/>
    </row>
    <row r="24" spans="1:17">
      <c r="F24" s="37"/>
      <c r="G24" s="40"/>
      <c r="H24" s="37"/>
      <c r="I24" s="40"/>
      <c r="J24" s="40"/>
      <c r="K24" s="37"/>
      <c r="L24" s="40"/>
      <c r="M24" s="40"/>
      <c r="N24" s="40"/>
      <c r="O24" s="40"/>
      <c r="P24" s="37"/>
      <c r="Q24" s="37"/>
    </row>
    <row r="25" spans="1:17">
      <c r="C25" s="9" t="s">
        <v>45</v>
      </c>
      <c r="D25" s="2">
        <v>344</v>
      </c>
      <c r="F25" s="37"/>
      <c r="G25" s="44" t="str">
        <f>CONCATENATE("Algemene opmerkingen bij het jaarprogramma van  ",G16)</f>
        <v>Algemene opmerkingen bij het jaarprogramma van  IF leerlaag A5 (schooljaar 2019 - 2020)</v>
      </c>
      <c r="H25" s="44"/>
      <c r="I25" s="44"/>
      <c r="J25" s="44"/>
      <c r="K25" s="44"/>
      <c r="L25" s="44"/>
      <c r="M25" s="44"/>
      <c r="N25" s="40"/>
      <c r="O25" s="40"/>
      <c r="P25" s="37"/>
      <c r="Q25" s="37"/>
    </row>
    <row r="26" spans="1:17" customHeight="1" ht="72">
      <c r="F26" s="37"/>
      <c r="G26" s="45"/>
      <c r="H26" s="45"/>
      <c r="I26" s="45"/>
      <c r="J26" s="45"/>
      <c r="K26" s="45"/>
      <c r="L26" s="45"/>
      <c r="M26" s="45"/>
      <c r="N26" s="40"/>
      <c r="O26" s="40"/>
      <c r="P26" s="37"/>
      <c r="Q26" s="37"/>
    </row>
    <row r="27" spans="1:17">
      <c r="F27" s="37"/>
      <c r="G27" s="40"/>
      <c r="H27" s="37"/>
      <c r="I27" s="40"/>
      <c r="J27" s="40"/>
      <c r="K27" s="37"/>
      <c r="L27" s="40"/>
      <c r="M27" s="40"/>
      <c r="N27" s="40"/>
      <c r="O27" s="40"/>
      <c r="P27" s="37"/>
      <c r="Q27" s="37"/>
    </row>
    <row r="28" spans="1:17" customHeight="1" ht="30.75">
      <c r="C28" s="9" t="s">
        <v>45</v>
      </c>
      <c r="D28" s="2"/>
      <c r="F28" s="37"/>
      <c r="G28" s="41" t="str">
        <f>CONCATENATE(B4," leerlaag ",B6,B15+2," (schooljaar ",B7+2," - ",B9,")")</f>
        <v>IF leerlaag A6 (schooljaar 2020 - 2021)</v>
      </c>
      <c r="H28" s="37"/>
      <c r="I28" s="40"/>
      <c r="J28" s="40"/>
      <c r="K28" s="37"/>
      <c r="L28" s="40"/>
      <c r="M28" s="40"/>
      <c r="N28" s="40"/>
      <c r="O28" s="40"/>
      <c r="P28" s="37"/>
      <c r="Q28" s="37"/>
    </row>
    <row r="29" spans="1:17" customHeight="1" ht="34.5">
      <c r="D29" s="7" t="s">
        <v>47</v>
      </c>
      <c r="E29" s="18" t="s">
        <v>48</v>
      </c>
      <c r="F29" s="37"/>
      <c r="G29" s="42" t="s">
        <v>1</v>
      </c>
      <c r="H29" s="46" t="s">
        <v>49</v>
      </c>
      <c r="I29" s="42" t="s">
        <v>50</v>
      </c>
      <c r="J29" s="42" t="s">
        <v>51</v>
      </c>
      <c r="K29" s="46" t="s">
        <v>52</v>
      </c>
      <c r="L29" s="42" t="s">
        <v>53</v>
      </c>
      <c r="M29" s="42" t="s">
        <v>54</v>
      </c>
      <c r="N29" s="42" t="s">
        <v>55</v>
      </c>
      <c r="O29" s="42" t="s">
        <v>56</v>
      </c>
      <c r="P29" s="46" t="s">
        <v>57</v>
      </c>
      <c r="Q29" s="37"/>
    </row>
    <row r="30" spans="1:17" customHeight="1" ht="72">
      <c r="D30" s="2">
        <v>462</v>
      </c>
      <c r="E30" s="2"/>
      <c r="F30" s="37"/>
      <c r="G30" s="43">
        <v>1</v>
      </c>
      <c r="H30" s="47" t="s">
        <v>81</v>
      </c>
      <c r="I30" s="43">
        <v>2</v>
      </c>
      <c r="J30" s="48" t="s">
        <v>7</v>
      </c>
      <c r="K30" s="49"/>
      <c r="L30" s="43">
        <v>50</v>
      </c>
      <c r="M30" s="43" t="s">
        <v>8</v>
      </c>
      <c r="N30" s="50">
        <v>2</v>
      </c>
      <c r="O30" s="50" t="s">
        <v>8</v>
      </c>
      <c r="P30" s="52" t="s">
        <v>82</v>
      </c>
      <c r="Q30" s="37"/>
    </row>
    <row r="31" spans="1:17" customHeight="1" ht="72">
      <c r="D31" s="2">
        <v>463</v>
      </c>
      <c r="E31" s="2"/>
      <c r="F31" s="37"/>
      <c r="G31" s="43">
        <v>2</v>
      </c>
      <c r="H31" s="47" t="s">
        <v>79</v>
      </c>
      <c r="I31" s="43">
        <v>2</v>
      </c>
      <c r="J31" s="48" t="s">
        <v>19</v>
      </c>
      <c r="K31" s="49"/>
      <c r="L31" s="43"/>
      <c r="M31" s="43" t="s">
        <v>8</v>
      </c>
      <c r="N31" s="50">
        <v>2</v>
      </c>
      <c r="O31" s="50" t="s">
        <v>11</v>
      </c>
      <c r="P31" s="52" t="s">
        <v>80</v>
      </c>
      <c r="Q31" s="37"/>
    </row>
    <row r="32" spans="1:17" customHeight="1" ht="72">
      <c r="D32" s="2">
        <v>464</v>
      </c>
      <c r="E32" s="2"/>
      <c r="F32" s="37"/>
      <c r="G32" s="43">
        <v>3</v>
      </c>
      <c r="H32" s="47" t="s">
        <v>83</v>
      </c>
      <c r="I32" s="43">
        <v>2</v>
      </c>
      <c r="J32" s="48" t="s">
        <v>19</v>
      </c>
      <c r="K32" s="49"/>
      <c r="L32" s="43"/>
      <c r="M32" s="43" t="s">
        <v>8</v>
      </c>
      <c r="N32" s="50">
        <v>3</v>
      </c>
      <c r="O32" s="50" t="s">
        <v>11</v>
      </c>
      <c r="P32" s="52" t="s">
        <v>84</v>
      </c>
      <c r="Q32" s="37"/>
    </row>
    <row r="33" spans="1:17" customHeight="1" ht="72">
      <c r="D33" s="2"/>
      <c r="E33" s="2"/>
      <c r="F33" s="37"/>
      <c r="G33" s="43" t="s">
        <v>5</v>
      </c>
      <c r="H33" s="47"/>
      <c r="I33" s="43"/>
      <c r="J33" s="48" t="s">
        <v>5</v>
      </c>
      <c r="K33" s="49"/>
      <c r="L33" s="43"/>
      <c r="M33" s="43" t="s">
        <v>5</v>
      </c>
      <c r="N33" s="50"/>
      <c r="O33" s="50" t="s">
        <v>5</v>
      </c>
      <c r="P33" s="52"/>
      <c r="Q33" s="37"/>
    </row>
    <row r="34" spans="1:17" customHeight="1" ht="72">
      <c r="D34" s="2"/>
      <c r="E34" s="2"/>
      <c r="F34" s="37"/>
      <c r="G34" s="43" t="s">
        <v>5</v>
      </c>
      <c r="H34" s="47"/>
      <c r="I34" s="43"/>
      <c r="J34" s="48" t="s">
        <v>5</v>
      </c>
      <c r="K34" s="49"/>
      <c r="L34" s="43"/>
      <c r="M34" s="43" t="s">
        <v>5</v>
      </c>
      <c r="N34" s="50"/>
      <c r="O34" s="50" t="s">
        <v>5</v>
      </c>
      <c r="P34" s="52"/>
      <c r="Q34" s="37"/>
    </row>
    <row r="35" spans="1:17" customHeight="1" ht="72">
      <c r="D35" s="2"/>
      <c r="E35" s="2"/>
      <c r="F35" s="37"/>
      <c r="G35" s="43" t="s">
        <v>5</v>
      </c>
      <c r="H35" s="47"/>
      <c r="I35" s="43"/>
      <c r="J35" s="48" t="s">
        <v>5</v>
      </c>
      <c r="K35" s="49"/>
      <c r="L35" s="43"/>
      <c r="M35" s="43" t="s">
        <v>5</v>
      </c>
      <c r="N35" s="50"/>
      <c r="O35" s="50" t="s">
        <v>5</v>
      </c>
      <c r="P35" s="52"/>
      <c r="Q35" s="37"/>
    </row>
    <row r="36" spans="1:17">
      <c r="F36" s="37"/>
      <c r="G36" s="40"/>
      <c r="H36" s="37"/>
      <c r="I36" s="40"/>
      <c r="J36" s="40"/>
      <c r="K36" s="37"/>
      <c r="L36" s="40"/>
      <c r="M36" s="40"/>
      <c r="N36" s="40"/>
      <c r="O36" s="40"/>
      <c r="P36" s="37"/>
      <c r="Q36" s="37"/>
    </row>
    <row r="37" spans="1:17">
      <c r="C37" s="9" t="s">
        <v>45</v>
      </c>
      <c r="D37" s="2">
        <v>345</v>
      </c>
      <c r="F37" s="37"/>
      <c r="G37" s="44" t="str">
        <f>CONCATENATE("Algemene opmerkingen bij het jaarprogramma van  ",G28)</f>
        <v>Algemene opmerkingen bij het jaarprogramma van  IF leerlaag A6 (schooljaar 2020 - 2021)</v>
      </c>
      <c r="H37" s="44"/>
      <c r="I37" s="44"/>
      <c r="J37" s="44"/>
      <c r="K37" s="44"/>
      <c r="L37" s="44"/>
      <c r="M37" s="44"/>
      <c r="N37" s="40"/>
      <c r="O37" s="40"/>
      <c r="P37" s="37"/>
      <c r="Q37" s="37"/>
    </row>
    <row r="38" spans="1:17" customHeight="1" ht="72">
      <c r="F38" s="37"/>
      <c r="G38" s="45" t="s">
        <v>78</v>
      </c>
      <c r="H38" s="45"/>
      <c r="I38" s="45"/>
      <c r="J38" s="45"/>
      <c r="K38" s="45"/>
      <c r="L38" s="45"/>
      <c r="M38" s="45"/>
      <c r="N38" s="40"/>
      <c r="O38" s="40"/>
      <c r="P38" s="37"/>
      <c r="Q38" s="37"/>
    </row>
  </sheetData>
  <sheetProtection algorithmName="SHA-512" hashValue="SrX3S+ZNQoctHKAEl4ooEqJ3r4tBtF75kCSPVMl9RCxk7BUvQA71JlF2cy7orB5a5+HvCXP+BUo+YzbIklQFYA==" saltValue="+Q/96ROk+k5baqU9EJnmoQ=="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instellingen</vt:lpstr>
      <vt:lpstr>instructie</vt:lpstr>
      <vt:lpstr>H 2021</vt:lpstr>
      <vt:lpstr>H 2020</vt:lpstr>
      <vt:lpstr>H 2019</vt:lpstr>
      <vt:lpstr>A 2021</vt:lpstr>
      <vt:lpstr>A 2020</vt:lpstr>
      <vt:lpstr>A 2019</vt:lpstr>
      <vt:lpstr>A 2018</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VNR@acomt</dc:creator>
  <cp:lastModifiedBy>René van der Veen</cp:lastModifiedBy>
  <dcterms:created xsi:type="dcterms:W3CDTF">2015-06-05T18:19:34+00:00</dcterms:created>
  <dcterms:modified xsi:type="dcterms:W3CDTF">2021-05-25T08:53:58+00:00</dcterms:modified>
  <dc:title>xlsx-pta-generator</dc:title>
  <dc:description>Dit bestand is eigendom van CSG Augustinus Groningen</dc:description>
  <dc:subject>acomt pta cohorten</dc:subject>
  <cp:keywords>acomt pta cohorten</cp:keywords>
  <cp:category>internal usage only</cp:category>
</cp:coreProperties>
</file>