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mc:AlternateContent xmlns:mc="http://schemas.openxmlformats.org/markup-compatibility/2006">
    <mc:Choice Requires="x15">
      <x15ac:absPath xmlns:x15ac="http://schemas.microsoft.com/office/spreadsheetml/2010/11/ac" url="https://csgnl.sharepoint.com/teams/AUG-mdw/Shared Documents/Toetsing/PTA en PTB bovenbouw 21-22/"/>
    </mc:Choice>
  </mc:AlternateContent>
  <xr:revisionPtr revIDLastSave="60" documentId="11_967D907441702037C1D8AED53522E1367D4304C4" xr6:coauthVersionLast="46" xr6:coauthVersionMax="47" xr10:uidLastSave="{EB07FB1B-0037-4ACD-9B17-9B94D560E9DD}"/>
  <workbookProtection lockStructure="1"/>
  <bookViews>
    <workbookView xWindow="-120" yWindow="-120" windowWidth="29040" windowHeight="15840" firstSheet="1" activeTab="5" xr2:uid="{00000000-000D-0000-FFFF-FFFF00000000}"/>
  </bookViews>
  <sheets>
    <sheet name="instellingen" sheetId="1" r:id="rId1"/>
    <sheet name="instructie" sheetId="2" r:id="rId2"/>
    <sheet name="H 2021" sheetId="3" r:id="rId3"/>
    <sheet name="H 2020" sheetId="4" r:id="rId4"/>
    <sheet name="H 2019" sheetId="5" r:id="rId5"/>
    <sheet name="A 2021" sheetId="6" r:id="rId6"/>
    <sheet name="A 2020" sheetId="7" r:id="rId7"/>
    <sheet name="A 2019" sheetId="8" r:id="rId8"/>
    <sheet name="A 2018"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9" l="1"/>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S21" i="9"/>
  <c r="R21" i="9"/>
  <c r="AF21" i="9" s="1"/>
  <c r="AE20" i="9"/>
  <c r="AD20" i="9"/>
  <c r="AC20" i="9"/>
  <c r="AB20" i="9"/>
  <c r="AA20" i="9"/>
  <c r="Z20" i="9"/>
  <c r="Y20" i="9"/>
  <c r="X20" i="9"/>
  <c r="W20" i="9"/>
  <c r="V20" i="9"/>
  <c r="U20" i="9"/>
  <c r="T20" i="9"/>
  <c r="S20" i="9"/>
  <c r="R20" i="9"/>
  <c r="AF20" i="9" s="1"/>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B15" i="9"/>
  <c r="AE11" i="9"/>
  <c r="AD11" i="9"/>
  <c r="AC11" i="9"/>
  <c r="AB11" i="9"/>
  <c r="AA11" i="9"/>
  <c r="Z11" i="9"/>
  <c r="Y11" i="9"/>
  <c r="X11" i="9"/>
  <c r="W11" i="9"/>
  <c r="V11" i="9"/>
  <c r="U11" i="9"/>
  <c r="T11" i="9"/>
  <c r="S11" i="9"/>
  <c r="R11" i="9"/>
  <c r="AF11" i="9" s="1"/>
  <c r="B11" i="9"/>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S7" i="9"/>
  <c r="R7" i="9"/>
  <c r="AF7" i="9" s="1"/>
  <c r="AE6" i="9"/>
  <c r="AD6" i="9"/>
  <c r="AC6" i="9"/>
  <c r="AB6" i="9"/>
  <c r="AA6" i="9"/>
  <c r="Z6" i="9"/>
  <c r="Y6" i="9"/>
  <c r="X6" i="9"/>
  <c r="W6" i="9"/>
  <c r="V6" i="9"/>
  <c r="U6" i="9"/>
  <c r="T6" i="9"/>
  <c r="S6" i="9"/>
  <c r="R6" i="9"/>
  <c r="AF6" i="9" s="1"/>
  <c r="AE5" i="9"/>
  <c r="AD5" i="9"/>
  <c r="AC5" i="9"/>
  <c r="AB5" i="9"/>
  <c r="AA5" i="9"/>
  <c r="Z5" i="9"/>
  <c r="Y5" i="9"/>
  <c r="X5" i="9"/>
  <c r="W5" i="9"/>
  <c r="V5" i="9"/>
  <c r="U5" i="9"/>
  <c r="T5" i="9"/>
  <c r="S5" i="9"/>
  <c r="R5" i="9"/>
  <c r="G4" i="9"/>
  <c r="G13" i="9" s="1"/>
  <c r="F2" i="9"/>
  <c r="AE35" i="8"/>
  <c r="AD35" i="8"/>
  <c r="AC35" i="8"/>
  <c r="AB35" i="8"/>
  <c r="AA35" i="8"/>
  <c r="Z35" i="8"/>
  <c r="Y35" i="8"/>
  <c r="X35" i="8"/>
  <c r="W35" i="8"/>
  <c r="V35" i="8"/>
  <c r="U35" i="8"/>
  <c r="T35" i="8"/>
  <c r="S35" i="8"/>
  <c r="R35" i="8"/>
  <c r="AF35" i="8" s="1"/>
  <c r="AE34" i="8"/>
  <c r="AD34" i="8"/>
  <c r="AC34" i="8"/>
  <c r="AB34" i="8"/>
  <c r="AA34" i="8"/>
  <c r="Z34" i="8"/>
  <c r="Y34" i="8"/>
  <c r="X34" i="8"/>
  <c r="W34" i="8"/>
  <c r="V34" i="8"/>
  <c r="U34" i="8"/>
  <c r="T34" i="8"/>
  <c r="S34" i="8"/>
  <c r="R34" i="8"/>
  <c r="AF34" i="8" s="1"/>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S31" i="8"/>
  <c r="R31" i="8"/>
  <c r="AF31" i="8" s="1"/>
  <c r="AE30" i="8"/>
  <c r="AD30" i="8"/>
  <c r="AC30" i="8"/>
  <c r="AB30" i="8"/>
  <c r="AA30" i="8"/>
  <c r="Z30" i="8"/>
  <c r="Y30" i="8"/>
  <c r="X30" i="8"/>
  <c r="W30" i="8"/>
  <c r="V30" i="8"/>
  <c r="U30" i="8"/>
  <c r="T30" i="8"/>
  <c r="S30" i="8"/>
  <c r="R30" i="8"/>
  <c r="AF30" i="8" s="1"/>
  <c r="AE23" i="8"/>
  <c r="AD23" i="8"/>
  <c r="AC23" i="8"/>
  <c r="AB23" i="8"/>
  <c r="AA23" i="8"/>
  <c r="Z23" i="8"/>
  <c r="Y23" i="8"/>
  <c r="X23" i="8"/>
  <c r="W23" i="8"/>
  <c r="V23" i="8"/>
  <c r="U23" i="8"/>
  <c r="T23" i="8"/>
  <c r="S23" i="8"/>
  <c r="R23" i="8"/>
  <c r="AF23" i="8" s="1"/>
  <c r="AE22" i="8"/>
  <c r="AD22" i="8"/>
  <c r="AC22" i="8"/>
  <c r="AB22" i="8"/>
  <c r="AA22" i="8"/>
  <c r="Z22" i="8"/>
  <c r="Y22" i="8"/>
  <c r="X22" i="8"/>
  <c r="W22" i="8"/>
  <c r="V22" i="8"/>
  <c r="U22" i="8"/>
  <c r="T22" i="8"/>
  <c r="S22" i="8"/>
  <c r="R22" i="8"/>
  <c r="AF22" i="8" s="1"/>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S19" i="8"/>
  <c r="R19" i="8"/>
  <c r="AF19" i="8" s="1"/>
  <c r="AE18" i="8"/>
  <c r="AD18" i="8"/>
  <c r="AC18" i="8"/>
  <c r="AB18" i="8"/>
  <c r="AA18" i="8"/>
  <c r="Z18" i="8"/>
  <c r="Y18" i="8"/>
  <c r="X18" i="8"/>
  <c r="W18" i="8"/>
  <c r="V18" i="8"/>
  <c r="U18" i="8"/>
  <c r="T18" i="8"/>
  <c r="S18" i="8"/>
  <c r="R18" i="8"/>
  <c r="AF18" i="8" s="1"/>
  <c r="B15" i="8"/>
  <c r="AE11" i="8"/>
  <c r="AD11" i="8"/>
  <c r="AC11" i="8"/>
  <c r="AB11" i="8"/>
  <c r="AA11" i="8"/>
  <c r="Z11" i="8"/>
  <c r="Y11" i="8"/>
  <c r="X11" i="8"/>
  <c r="W11" i="8"/>
  <c r="V11" i="8"/>
  <c r="U11" i="8"/>
  <c r="T11" i="8"/>
  <c r="S11" i="8"/>
  <c r="R11" i="8"/>
  <c r="AF11" i="8" s="1"/>
  <c r="B11" i="8"/>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S7" i="8"/>
  <c r="R7" i="8"/>
  <c r="AF7" i="8" s="1"/>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F2" i="8"/>
  <c r="AE35" i="7"/>
  <c r="AD35" i="7"/>
  <c r="AC35" i="7"/>
  <c r="AB35" i="7"/>
  <c r="AA35" i="7"/>
  <c r="Z35" i="7"/>
  <c r="Y35" i="7"/>
  <c r="X35" i="7"/>
  <c r="W35" i="7"/>
  <c r="V35" i="7"/>
  <c r="U35" i="7"/>
  <c r="T35" i="7"/>
  <c r="S35" i="7"/>
  <c r="R35" i="7"/>
  <c r="AF35" i="7" s="1"/>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S31" i="7"/>
  <c r="R31" i="7"/>
  <c r="AF31" i="7" s="1"/>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S23" i="7"/>
  <c r="R23" i="7"/>
  <c r="AF23" i="7" s="1"/>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S19" i="7"/>
  <c r="R19" i="7"/>
  <c r="AF19" i="7" s="1"/>
  <c r="AE18" i="7"/>
  <c r="AD18" i="7"/>
  <c r="AC18" i="7"/>
  <c r="AB18" i="7"/>
  <c r="AA18" i="7"/>
  <c r="Z18" i="7"/>
  <c r="Y18" i="7"/>
  <c r="X18" i="7"/>
  <c r="W18" i="7"/>
  <c r="V18" i="7"/>
  <c r="U18" i="7"/>
  <c r="T18" i="7"/>
  <c r="S18" i="7"/>
  <c r="R18" i="7"/>
  <c r="AF18" i="7" s="1"/>
  <c r="B15" i="7"/>
  <c r="AE11" i="7"/>
  <c r="AD11" i="7"/>
  <c r="AC11" i="7"/>
  <c r="AB11" i="7"/>
  <c r="AA11" i="7"/>
  <c r="Z11" i="7"/>
  <c r="Y11" i="7"/>
  <c r="X11" i="7"/>
  <c r="W11" i="7"/>
  <c r="V11" i="7"/>
  <c r="U11" i="7"/>
  <c r="T11" i="7"/>
  <c r="S11" i="7"/>
  <c r="R11" i="7"/>
  <c r="AF11" i="7" s="1"/>
  <c r="B11" i="7"/>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R7" i="7"/>
  <c r="AF7" i="7" s="1"/>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F2" i="7"/>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S31" i="6"/>
  <c r="R31" i="6"/>
  <c r="AF31" i="6" s="1"/>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B15" i="6"/>
  <c r="AE11" i="6"/>
  <c r="AD11" i="6"/>
  <c r="AC11" i="6"/>
  <c r="AB11" i="6"/>
  <c r="AA11" i="6"/>
  <c r="Z11" i="6"/>
  <c r="Y11" i="6"/>
  <c r="X11" i="6"/>
  <c r="W11" i="6"/>
  <c r="V11" i="6"/>
  <c r="U11" i="6"/>
  <c r="T11" i="6"/>
  <c r="S11" i="6"/>
  <c r="R11" i="6"/>
  <c r="B11" i="6"/>
  <c r="AE10" i="6"/>
  <c r="AD10" i="6"/>
  <c r="AC10" i="6"/>
  <c r="AB10" i="6"/>
  <c r="AA10" i="6"/>
  <c r="Z10" i="6"/>
  <c r="Y10" i="6"/>
  <c r="X10" i="6"/>
  <c r="W10" i="6"/>
  <c r="V10" i="6"/>
  <c r="U10" i="6"/>
  <c r="T10" i="6"/>
  <c r="S10" i="6"/>
  <c r="R10" i="6"/>
  <c r="B10" i="6"/>
  <c r="AE9" i="6"/>
  <c r="AD9" i="6"/>
  <c r="AC9" i="6"/>
  <c r="AB9" i="6"/>
  <c r="AA9" i="6"/>
  <c r="Z9" i="6"/>
  <c r="Y9" i="6"/>
  <c r="X9" i="6"/>
  <c r="W9" i="6"/>
  <c r="V9" i="6"/>
  <c r="U9" i="6"/>
  <c r="T9" i="6"/>
  <c r="S9" i="6"/>
  <c r="R9" i="6"/>
  <c r="B9" i="6"/>
  <c r="AE8" i="6"/>
  <c r="AD8" i="6"/>
  <c r="AC8" i="6"/>
  <c r="AB8" i="6"/>
  <c r="AA8" i="6"/>
  <c r="Z8" i="6"/>
  <c r="Y8" i="6"/>
  <c r="X8" i="6"/>
  <c r="W8" i="6"/>
  <c r="V8" i="6"/>
  <c r="U8" i="6"/>
  <c r="T8" i="6"/>
  <c r="S8" i="6"/>
  <c r="R8" i="6"/>
  <c r="AF8" i="6" s="1"/>
  <c r="AE7" i="6"/>
  <c r="AD7" i="6"/>
  <c r="AC7" i="6"/>
  <c r="AB7" i="6"/>
  <c r="AA7" i="6"/>
  <c r="Z7" i="6"/>
  <c r="Y7" i="6"/>
  <c r="X7" i="6"/>
  <c r="W7" i="6"/>
  <c r="V7" i="6"/>
  <c r="U7" i="6"/>
  <c r="T7" i="6"/>
  <c r="S7" i="6"/>
  <c r="R7" i="6"/>
  <c r="AF7" i="6" s="1"/>
  <c r="AE6" i="6"/>
  <c r="AD6" i="6"/>
  <c r="AC6" i="6"/>
  <c r="AB6" i="6"/>
  <c r="AA6" i="6"/>
  <c r="Z6" i="6"/>
  <c r="Y6" i="6"/>
  <c r="X6" i="6"/>
  <c r="W6" i="6"/>
  <c r="V6" i="6"/>
  <c r="U6" i="6"/>
  <c r="T6" i="6"/>
  <c r="S6" i="6"/>
  <c r="R6" i="6"/>
  <c r="AF6" i="6" s="1"/>
  <c r="AE5" i="6"/>
  <c r="AD5" i="6"/>
  <c r="AC5" i="6"/>
  <c r="AB5" i="6"/>
  <c r="AA5" i="6"/>
  <c r="Z5" i="6"/>
  <c r="Y5" i="6"/>
  <c r="X5" i="6"/>
  <c r="W5" i="6"/>
  <c r="V5" i="6"/>
  <c r="U5" i="6"/>
  <c r="T5" i="6"/>
  <c r="S5" i="6"/>
  <c r="R5" i="6"/>
  <c r="G4" i="6"/>
  <c r="G13" i="6" s="1"/>
  <c r="AE35" i="5"/>
  <c r="AD35" i="5"/>
  <c r="AC35" i="5"/>
  <c r="AB35" i="5"/>
  <c r="AA35" i="5"/>
  <c r="Z35" i="5"/>
  <c r="Y35" i="5"/>
  <c r="X35" i="5"/>
  <c r="W35" i="5"/>
  <c r="V35" i="5"/>
  <c r="U35" i="5"/>
  <c r="T35" i="5"/>
  <c r="S35" i="5"/>
  <c r="R35" i="5"/>
  <c r="AF35" i="5" s="1"/>
  <c r="AE34" i="5"/>
  <c r="AD34" i="5"/>
  <c r="AC34" i="5"/>
  <c r="AB34" i="5"/>
  <c r="AA34" i="5"/>
  <c r="Z34" i="5"/>
  <c r="Y34" i="5"/>
  <c r="X34" i="5"/>
  <c r="W34" i="5"/>
  <c r="V34" i="5"/>
  <c r="U34" i="5"/>
  <c r="T34" i="5"/>
  <c r="S34" i="5"/>
  <c r="R34" i="5"/>
  <c r="AF34" i="5" s="1"/>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S31" i="5"/>
  <c r="R31" i="5"/>
  <c r="AF31" i="5" s="1"/>
  <c r="AE30" i="5"/>
  <c r="AD30" i="5"/>
  <c r="AC30" i="5"/>
  <c r="AB30" i="5"/>
  <c r="AA30" i="5"/>
  <c r="Z30" i="5"/>
  <c r="Y30" i="5"/>
  <c r="X30" i="5"/>
  <c r="W30" i="5"/>
  <c r="V30" i="5"/>
  <c r="U30" i="5"/>
  <c r="T30" i="5"/>
  <c r="S30" i="5"/>
  <c r="R30" i="5"/>
  <c r="AF30" i="5" s="1"/>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S22" i="5"/>
  <c r="R22" i="5"/>
  <c r="AF22" i="5" s="1"/>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S18" i="5"/>
  <c r="R18" i="5"/>
  <c r="AF18" i="5" s="1"/>
  <c r="B15" i="5"/>
  <c r="AE11" i="5"/>
  <c r="AD11" i="5"/>
  <c r="AC11" i="5"/>
  <c r="AB11" i="5"/>
  <c r="AA11" i="5"/>
  <c r="Z11" i="5"/>
  <c r="Y11" i="5"/>
  <c r="X11" i="5"/>
  <c r="W11" i="5"/>
  <c r="V11" i="5"/>
  <c r="U11" i="5"/>
  <c r="T11" i="5"/>
  <c r="S11" i="5"/>
  <c r="R11" i="5"/>
  <c r="AF11" i="5" s="1"/>
  <c r="B11" i="5"/>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S7" i="5"/>
  <c r="R7" i="5"/>
  <c r="AF7" i="5" s="1"/>
  <c r="AE6" i="5"/>
  <c r="AD6" i="5"/>
  <c r="AC6" i="5"/>
  <c r="AB6" i="5"/>
  <c r="AA6" i="5"/>
  <c r="Z6" i="5"/>
  <c r="Y6" i="5"/>
  <c r="X6" i="5"/>
  <c r="W6" i="5"/>
  <c r="V6" i="5"/>
  <c r="U6" i="5"/>
  <c r="T6" i="5"/>
  <c r="S6" i="5"/>
  <c r="R6" i="5"/>
  <c r="AF6" i="5" s="1"/>
  <c r="AE5" i="5"/>
  <c r="AD5" i="5"/>
  <c r="AC5" i="5"/>
  <c r="AB5" i="5"/>
  <c r="AA5" i="5"/>
  <c r="Z5" i="5"/>
  <c r="Y5" i="5"/>
  <c r="X5" i="5"/>
  <c r="W5" i="5"/>
  <c r="V5" i="5"/>
  <c r="U5" i="5"/>
  <c r="T5" i="5"/>
  <c r="S5" i="5"/>
  <c r="R5" i="5"/>
  <c r="G4" i="5"/>
  <c r="G13" i="5" s="1"/>
  <c r="F2" i="5"/>
  <c r="AE35" i="4"/>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B11" i="3"/>
  <c r="AE10" i="3"/>
  <c r="AD10" i="3"/>
  <c r="AC10" i="3"/>
  <c r="AB10" i="3"/>
  <c r="AA10" i="3"/>
  <c r="Z10" i="3"/>
  <c r="Y10" i="3"/>
  <c r="X10" i="3"/>
  <c r="W10" i="3"/>
  <c r="V10" i="3"/>
  <c r="U10" i="3"/>
  <c r="T10" i="3"/>
  <c r="S10" i="3"/>
  <c r="R10" i="3"/>
  <c r="B10" i="3"/>
  <c r="AE9" i="3"/>
  <c r="AD9" i="3"/>
  <c r="AC9" i="3"/>
  <c r="AB9" i="3"/>
  <c r="AA9" i="3"/>
  <c r="Z9" i="3"/>
  <c r="Y9" i="3"/>
  <c r="X9" i="3"/>
  <c r="W9" i="3"/>
  <c r="V9" i="3"/>
  <c r="U9" i="3"/>
  <c r="T9" i="3"/>
  <c r="S9" i="3"/>
  <c r="R9" i="3"/>
  <c r="B9" i="3"/>
  <c r="AE8" i="3"/>
  <c r="AD8" i="3"/>
  <c r="AC8" i="3"/>
  <c r="AB8" i="3"/>
  <c r="AA8" i="3"/>
  <c r="Z8" i="3"/>
  <c r="Y8" i="3"/>
  <c r="X8" i="3"/>
  <c r="W8" i="3"/>
  <c r="V8" i="3"/>
  <c r="U8" i="3"/>
  <c r="T8" i="3"/>
  <c r="S8" i="3"/>
  <c r="R8" i="3"/>
  <c r="AE7" i="3"/>
  <c r="AD7" i="3"/>
  <c r="AC7" i="3"/>
  <c r="AB7" i="3"/>
  <c r="AA7" i="3"/>
  <c r="Z7" i="3"/>
  <c r="Y7" i="3"/>
  <c r="X7" i="3"/>
  <c r="W7" i="3"/>
  <c r="V7" i="3"/>
  <c r="U7" i="3"/>
  <c r="T7" i="3"/>
  <c r="S7" i="3"/>
  <c r="R7" i="3"/>
  <c r="AE6" i="3"/>
  <c r="AD6" i="3"/>
  <c r="AC6" i="3"/>
  <c r="AB6" i="3"/>
  <c r="AA6" i="3"/>
  <c r="Z6" i="3"/>
  <c r="Y6" i="3"/>
  <c r="X6" i="3"/>
  <c r="W6" i="3"/>
  <c r="V6" i="3"/>
  <c r="U6" i="3"/>
  <c r="T6" i="3"/>
  <c r="S6" i="3"/>
  <c r="R6" i="3"/>
  <c r="AE5" i="3"/>
  <c r="AD5" i="3"/>
  <c r="AC5" i="3"/>
  <c r="AB5" i="3"/>
  <c r="AA5" i="3"/>
  <c r="Z5" i="3"/>
  <c r="Y5" i="3"/>
  <c r="X5" i="3"/>
  <c r="W5" i="3"/>
  <c r="V5" i="3"/>
  <c r="U5" i="3"/>
  <c r="T5" i="3"/>
  <c r="S5" i="3"/>
  <c r="R5" i="3"/>
  <c r="G4" i="3"/>
  <c r="G13" i="3" s="1"/>
  <c r="AF11" i="6" l="1"/>
  <c r="AF10" i="6"/>
  <c r="AF9" i="6"/>
  <c r="AF8" i="3"/>
  <c r="AF7" i="3"/>
  <c r="AF6" i="3"/>
  <c r="AF11" i="3"/>
  <c r="AF10" i="3"/>
  <c r="AF9" i="3"/>
  <c r="B14" i="3"/>
  <c r="G2" i="3" s="1"/>
  <c r="B13" i="3"/>
  <c r="B12" i="3"/>
  <c r="G28" i="3"/>
  <c r="G37" i="3" s="1"/>
  <c r="G16" i="3"/>
  <c r="G25" i="3" s="1"/>
  <c r="B14" i="4"/>
  <c r="G2" i="4" s="1"/>
  <c r="B13" i="4"/>
  <c r="B12" i="4"/>
  <c r="G28" i="4"/>
  <c r="G37" i="4" s="1"/>
  <c r="G16" i="4"/>
  <c r="G25" i="4" s="1"/>
  <c r="B14" i="5"/>
  <c r="G2" i="5" s="1"/>
  <c r="B13" i="5"/>
  <c r="B12" i="5"/>
  <c r="G28" i="5"/>
  <c r="G37" i="5" s="1"/>
  <c r="G16" i="5"/>
  <c r="G25" i="5" s="1"/>
  <c r="B14" i="6"/>
  <c r="G2" i="6" s="1"/>
  <c r="B13" i="6"/>
  <c r="B12" i="6"/>
  <c r="G28" i="6"/>
  <c r="G37" i="6" s="1"/>
  <c r="G16" i="6"/>
  <c r="G25" i="6" s="1"/>
  <c r="B14" i="7"/>
  <c r="G2" i="7" s="1"/>
  <c r="B13" i="7"/>
  <c r="B12" i="7"/>
  <c r="G28" i="7"/>
  <c r="G37" i="7" s="1"/>
  <c r="G16" i="7"/>
  <c r="G25" i="7" s="1"/>
  <c r="B14" i="8"/>
  <c r="G2" i="8" s="1"/>
  <c r="B13" i="8"/>
  <c r="B12" i="8"/>
  <c r="G28" i="8"/>
  <c r="G37" i="8" s="1"/>
  <c r="G16" i="8"/>
  <c r="G25" i="8" s="1"/>
  <c r="B14" i="9"/>
  <c r="G2" i="9" s="1"/>
  <c r="B13" i="9"/>
  <c r="B12" i="9"/>
  <c r="G28" i="9"/>
  <c r="G37" i="9" s="1"/>
  <c r="G16" i="9"/>
  <c r="G25" i="9" s="1"/>
  <c r="F2" i="6" l="1"/>
  <c r="F2" i="3"/>
</calcChain>
</file>

<file path=xl/sharedStrings.xml><?xml version="1.0" encoding="utf-8"?>
<sst xmlns="http://schemas.openxmlformats.org/spreadsheetml/2006/main" count="1000" uniqueCount="90">
  <si>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</si>
  <si>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</si>
  <si>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</si>
  <si>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</si>
  <si>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</si>
  <si>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</si>
  <si>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</si>
  <si>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</si>
  <si>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</si>
  <si>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</si>
  <si>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</si>
  <si>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</si>
  <si>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</si>
  <si>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</si>
  <si>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</si>
  <si>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</si>
  <si>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</si>
  <si>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</si>
  <si>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</si>
  <si>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</si>
  <si>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</si>
  <si>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</si>
  <si>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</si>
  <si>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</si>
  <si>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</si>
  <si>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</si>
  <si>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</si>
  <si>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</si>
  <si>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</si>
  <si>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</si>
  <si>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</si>
  <si>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</si>
  <si>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</si>
  <si>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</si>
  <si>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</si>
  <si>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</si>
  <si>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</si>
  <si>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</si>
  <si>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</si>
  <si>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</si>
  <si>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</si>
  <si>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</si>
  <si>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</si>
  <si>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</si>
  <si>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</si>
  <si>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</si>
  <si>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</si>
  <si>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</si>
  <si>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</si>
  <si>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</si>
  <si>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</si>
  <si>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</si>
  <si>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</si>
  <si>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</si>
  <si>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</si>
  <si>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</si>
  <si>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</si>
  <si>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</si>
  <si>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</si>
  <si>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</si>
  <si>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</si>
  <si>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</si>
  <si>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</si>
  <si>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Oriëntatie + kunstbiografie</t>
  </si>
  <si>
    <t>A</t>
  </si>
  <si>
    <t>startJaar</t>
  </si>
  <si>
    <t>Culturele Activiteit 1 - kunstdiscipline + dimensie(s)</t>
  </si>
  <si>
    <t>B</t>
  </si>
  <si>
    <t>cid</t>
  </si>
  <si>
    <t>Culturele Activiteit 2 - kunstdiscipline + dimensie(s)</t>
  </si>
  <si>
    <t>eindJaar</t>
  </si>
  <si>
    <t>Culturele Activiteit 3 - kunstdiscipline + dimensie(s)</t>
  </si>
  <si>
    <t>vandaag</t>
  </si>
  <si>
    <t>Onderzoek</t>
  </si>
  <si>
    <t>C</t>
  </si>
  <si>
    <t>huidigStartjaar</t>
  </si>
  <si>
    <t>Reflectie + magazine</t>
  </si>
  <si>
    <t>D</t>
  </si>
  <si>
    <t>huidigSchooljaar</t>
  </si>
  <si>
    <t>positiePTA</t>
  </si>
  <si>
    <t>groep</t>
  </si>
  <si>
    <t>mavo?</t>
  </si>
  <si>
    <t>Culturele Activiteit 4 - kunstdiscipline + dimensie(s)</t>
  </si>
  <si>
    <t>Oriëntatie (CZP1) + Reflectie (CZP2) + magazine</t>
  </si>
  <si>
    <t>A, D</t>
  </si>
  <si>
    <t>Periodecijfer kunstdossier; kunstdisciplines en dimensies</t>
  </si>
  <si>
    <t>A, B, C en D</t>
  </si>
  <si>
    <t>Periodecijfer kunstdossier; kunstdisciplines, dimensies &amp; onderzoek</t>
  </si>
  <si>
    <t>Periodecijfer kunstdossier; Kunstdisciplines en dimensies</t>
  </si>
  <si>
    <t>Periodecijfer kunstdossier; Kunstdisciplines, dimensies &amp; onderzoek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</si>
</sst>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59">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applyAlignment="1">
      <alignment wrapText="1"/>
    </xf>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10" fillId="4" borderId="0" xfId="0" applyFont="1" applyFill="1" applyAlignment="1">
      <alignment horizontal="center" vertical="center"/>
    </xf>
    <xf numFmtId="0" fontId="10" fillId="4" borderId="0" xfId="0" applyFont="1" applyFill="1" applyAlignment="1">
      <alignment horizontal="center"/>
    </xf>
    <xf numFmtId="0" fontId="12" fillId="4" borderId="0" xfId="0" applyFont="1" applyFill="1" applyAlignment="1">
      <alignment horizontal="left"/>
    </xf>
    <xf numFmtId="0" fontId="13" fillId="10" borderId="0" xfId="0" applyFont="1" applyFill="1" applyAlignment="1">
      <alignment horizontal="center" vertical="center" wrapText="1"/>
    </xf>
    <xf numFmtId="0" fontId="2" fillId="7" borderId="2" xfId="0" applyFont="1" applyFill="1" applyBorder="1" applyAlignment="1">
      <alignment horizontal="center" vertical="center"/>
    </xf>
    <xf numFmtId="0" fontId="13" fillId="10" borderId="0" xfId="0" applyFont="1" applyFill="1" applyAlignment="1">
      <alignment vertical="center" wrapText="1"/>
    </xf>
    <xf numFmtId="0" fontId="6" fillId="7" borderId="2" xfId="0" applyFont="1" applyFill="1" applyBorder="1" applyAlignment="1">
      <alignment vertical="center" wrapText="1"/>
    </xf>
    <xf numFmtId="1" fontId="2" fillId="7" borderId="2" xfId="0" applyNumberFormat="1" applyFont="1" applyFill="1" applyBorder="1" applyAlignment="1">
      <alignment horizontal="center" vertical="center"/>
    </xf>
    <xf numFmtId="0" fontId="2" fillId="7" borderId="3" xfId="0" applyFont="1" applyFill="1" applyBorder="1" applyAlignment="1">
      <alignment horizontal="center" vertical="center"/>
    </xf>
    <xf numFmtId="0" fontId="6" fillId="7" borderId="4" xfId="0" applyFont="1" applyFill="1" applyBorder="1" applyAlignment="1">
      <alignment vertical="center" wrapText="1"/>
    </xf>
    <xf numFmtId="1" fontId="2" fillId="8" borderId="2" xfId="0" applyNumberFormat="1" applyFont="1" applyFill="1" applyBorder="1" applyAlignment="1">
      <alignment horizontal="center" vertical="center"/>
    </xf>
    <xf numFmtId="0" fontId="2" fillId="0" borderId="0" xfId="0" applyFont="1" applyAlignment="1">
      <alignment horizontal="center"/>
    </xf>
    <xf numFmtId="0" fontId="2" fillId="8" borderId="2" xfId="0" applyFont="1" applyFill="1" applyBorder="1" applyAlignment="1">
      <alignment horizontal="center" vertical="center"/>
    </xf>
    <xf numFmtId="0" fontId="6" fillId="8" borderId="3" xfId="0" applyFont="1" applyFill="1" applyBorder="1" applyAlignment="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lignment horizontal="left" vertical="center"/>
    </xf>
    <xf numFmtId="0" fontId="6" fillId="8" borderId="0" xfId="0" applyFont="1" applyFill="1" applyAlignment="1">
      <alignment horizontal="left" vertical="top" wrapText="1"/>
    </xf>
    <xf numFmtId="0" fontId="6" fillId="8" borderId="0" xfId="0" applyFont="1" applyFill="1" applyAlignment="1" applyProtection="1">
      <alignment horizontal="left" vertical="top" wrapText="1"/>
      <protection locked="0"/>
    </xf>
    <xf numFmtId="0" fontId="11" fillId="4" borderId="0" xfId="0" applyFont="1" applyFill="1" applyAlignment="1">
      <alignment horizontal="left" vertical="center"/>
    </xf>
  </cellXfs>
  <cellStyles count="1">
    <cellStyle name="Standaard" xfId="0" builtinId="0"/>
  </cellStyles>
  <dxfs count="7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5" x14ac:dyDescent="0.25"/>
  <sheetData>
    <row r="1" spans="1:9" x14ac:dyDescent="0.25">
      <c r="A1" s="1" t="s">
        <v>0</v>
      </c>
      <c r="G1" t="s">
        <v>1</v>
      </c>
      <c r="H1" t="s">
        <v>2</v>
      </c>
      <c r="I1" t="s">
        <v>3</v>
      </c>
    </row>
    <row r="2" spans="1:9" x14ac:dyDescent="0.25">
      <c r="A2" s="3"/>
      <c r="B2" t="s">
        <v>4</v>
      </c>
      <c r="G2" t="s">
        <v>5</v>
      </c>
      <c r="H2" t="s">
        <v>5</v>
      </c>
      <c r="I2" t="s">
        <v>5</v>
      </c>
    </row>
    <row r="3" spans="1:9" x14ac:dyDescent="0.25">
      <c r="A3" s="5"/>
      <c r="B3" t="s">
        <v>6</v>
      </c>
      <c r="G3">
        <v>1</v>
      </c>
      <c r="H3" t="s">
        <v>7</v>
      </c>
      <c r="I3" t="s">
        <v>8</v>
      </c>
    </row>
    <row r="4" spans="1:9" x14ac:dyDescent="0.25">
      <c r="A4" s="10"/>
      <c r="B4" t="s">
        <v>9</v>
      </c>
      <c r="G4">
        <v>2</v>
      </c>
      <c r="H4" t="s">
        <v>10</v>
      </c>
      <c r="I4" t="s">
        <v>11</v>
      </c>
    </row>
    <row r="5" spans="1:9" x14ac:dyDescent="0.25">
      <c r="A5" s="14" t="s">
        <v>12</v>
      </c>
      <c r="B5" t="s">
        <v>13</v>
      </c>
      <c r="G5">
        <v>3</v>
      </c>
      <c r="H5" t="s">
        <v>14</v>
      </c>
    </row>
    <row r="6" spans="1:9" x14ac:dyDescent="0.25">
      <c r="A6" s="13" t="s">
        <v>15</v>
      </c>
      <c r="B6" t="s">
        <v>16</v>
      </c>
      <c r="G6">
        <v>4</v>
      </c>
      <c r="H6" t="s">
        <v>17</v>
      </c>
    </row>
    <row r="7" spans="1:9" x14ac:dyDescent="0.25">
      <c r="A7" s="16"/>
      <c r="B7" t="s">
        <v>18</v>
      </c>
      <c r="H7" t="s">
        <v>19</v>
      </c>
    </row>
    <row r="8" spans="1:9" x14ac:dyDescent="0.25">
      <c r="A8" s="17"/>
      <c r="B8" t="s">
        <v>20</v>
      </c>
    </row>
    <row r="9" spans="1:9" x14ac:dyDescent="0.25">
      <c r="A9" s="19"/>
      <c r="B9" t="s">
        <v>21</v>
      </c>
    </row>
    <row r="10" spans="1:9" ht="15.75" customHeight="1" x14ac:dyDescent="0.25">
      <c r="A10" s="22"/>
      <c r="B10" t="s">
        <v>22</v>
      </c>
    </row>
    <row r="11" spans="1:9" ht="15.75" customHeight="1" x14ac:dyDescent="0.25">
      <c r="A11" s="20"/>
      <c r="B11" t="s">
        <v>23</v>
      </c>
    </row>
    <row r="12" spans="1:9" x14ac:dyDescent="0.25">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160" zoomScaleNormal="160" workbookViewId="0">
      <selection activeCell="B2" sqref="B2"/>
    </sheetView>
  </sheetViews>
  <sheetFormatPr defaultRowHeight="17.25" x14ac:dyDescent="0.3"/>
  <cols>
    <col min="1" max="1" width="3.28515625" style="8" customWidth="1"/>
    <col min="2" max="2" width="95.140625" style="8" customWidth="1"/>
    <col min="3" max="3" width="9.140625" style="8" customWidth="1"/>
  </cols>
  <sheetData>
    <row r="1" spans="1:2" x14ac:dyDescent="0.3">
      <c r="B1" s="33" t="s">
        <v>25</v>
      </c>
    </row>
    <row r="2" spans="1:2" ht="74.25" customHeight="1" x14ac:dyDescent="0.3">
      <c r="B2" s="34" t="s">
        <v>26</v>
      </c>
    </row>
    <row r="3" spans="1:2" x14ac:dyDescent="0.3">
      <c r="B3" s="31" t="s">
        <v>27</v>
      </c>
    </row>
    <row r="4" spans="1:2" ht="106.5" customHeight="1" x14ac:dyDescent="0.3">
      <c r="B4" s="34" t="s">
        <v>28</v>
      </c>
    </row>
    <row r="5" spans="1:2" x14ac:dyDescent="0.3">
      <c r="B5" s="31" t="s">
        <v>29</v>
      </c>
    </row>
    <row r="6" spans="1:2" ht="161.25" customHeight="1" x14ac:dyDescent="0.3">
      <c r="B6" s="34" t="s">
        <v>30</v>
      </c>
    </row>
    <row r="7" spans="1:2" x14ac:dyDescent="0.3">
      <c r="B7" s="33" t="s">
        <v>31</v>
      </c>
    </row>
    <row r="8" spans="1:2" ht="107.25" customHeight="1" x14ac:dyDescent="0.3">
      <c r="B8" s="34" t="s">
        <v>32</v>
      </c>
    </row>
    <row r="9" spans="1:2" x14ac:dyDescent="0.3">
      <c r="B9" s="31" t="s">
        <v>33</v>
      </c>
    </row>
    <row r="10" spans="1:2" ht="34.5" customHeight="1" x14ac:dyDescent="0.3">
      <c r="A10" s="30" t="s">
        <v>34</v>
      </c>
      <c r="B10" s="32" t="s">
        <v>35</v>
      </c>
    </row>
    <row r="11" spans="1:2" s="8" customFormat="1" ht="67.5" customHeight="1" x14ac:dyDescent="0.3">
      <c r="A11" s="30" t="s">
        <v>34</v>
      </c>
      <c r="B11" s="32" t="s">
        <v>36</v>
      </c>
    </row>
    <row r="12" spans="1:2" ht="51.75" customHeight="1" x14ac:dyDescent="0.3">
      <c r="A12" s="30" t="s">
        <v>34</v>
      </c>
      <c r="B12" s="32" t="s">
        <v>37</v>
      </c>
    </row>
    <row r="13" spans="1:2" ht="34.5" customHeight="1" x14ac:dyDescent="0.3">
      <c r="A13" s="30" t="s">
        <v>34</v>
      </c>
      <c r="B13" s="32" t="s">
        <v>38</v>
      </c>
    </row>
    <row r="14" spans="1:2" ht="34.5" customHeight="1" x14ac:dyDescent="0.3">
      <c r="A14" s="30" t="s">
        <v>34</v>
      </c>
      <c r="B14" s="29" t="s">
        <v>39</v>
      </c>
    </row>
    <row r="15" spans="1:2" ht="25.5" customHeight="1" x14ac:dyDescent="0.3">
      <c r="A15" s="30" t="s">
        <v>34</v>
      </c>
      <c r="B15" s="29" t="s">
        <v>40</v>
      </c>
    </row>
    <row r="16" spans="1:2" x14ac:dyDescent="0.3">
      <c r="B16" s="29"/>
    </row>
    <row r="17" spans="2:2" x14ac:dyDescent="0.3">
      <c r="B17" s="29"/>
    </row>
    <row r="18" spans="2:2" x14ac:dyDescent="0.3">
      <c r="B18" s="29"/>
    </row>
    <row r="19" spans="2:2" x14ac:dyDescent="0.3">
      <c r="B19" s="29"/>
    </row>
    <row r="20" spans="2:2" x14ac:dyDescent="0.3">
      <c r="B20" s="29"/>
    </row>
    <row r="21" spans="2:2" x14ac:dyDescent="0.3">
      <c r="B21" s="29"/>
    </row>
    <row r="22" spans="2:2" x14ac:dyDescent="0.3">
      <c r="B22" s="29"/>
    </row>
    <row r="23" spans="2:2" x14ac:dyDescent="0.3">
      <c r="B23" s="29"/>
    </row>
    <row r="24" spans="2:2" x14ac:dyDescent="0.3">
      <c r="B24" s="29"/>
    </row>
    <row r="25" spans="2:2" x14ac:dyDescent="0.3">
      <c r="B25" s="29"/>
    </row>
    <row r="26" spans="2:2" x14ac:dyDescent="0.3">
      <c r="B26" s="29"/>
    </row>
    <row r="27" spans="2:2" x14ac:dyDescent="0.3">
      <c r="B27" s="29"/>
    </row>
    <row r="28" spans="2:2" x14ac:dyDescent="0.3">
      <c r="B28" s="29"/>
    </row>
    <row r="29" spans="2:2" x14ac:dyDescent="0.3">
      <c r="B29" s="29"/>
    </row>
    <row r="30" spans="2:2" x14ac:dyDescent="0.3">
      <c r="B30" s="29"/>
    </row>
    <row r="31" spans="2:2" x14ac:dyDescent="0.3">
      <c r="B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A3" activePane="bottomLeft" state="frozen"/>
      <selection pane="bottomLeft" activeCell="AG11" sqref="AG11"/>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G1" s="40" t="s">
        <v>41</v>
      </c>
    </row>
    <row r="2" spans="1:32" ht="48" customHeight="1" x14ac:dyDescent="0.3">
      <c r="A2" s="9" t="s">
        <v>42</v>
      </c>
      <c r="B2" s="2" t="s">
        <v>43</v>
      </c>
      <c r="F2" s="39">
        <f>SUM(AF6:AF35)</f>
        <v>0</v>
      </c>
      <c r="G2" s="58" t="str">
        <f ca="1">IF(B14&gt;6,"verouderd PTA",CONCATENATE("Dit is het programma van de huidige ",B6,B14," (cohort ",B7," - ",B9,")"))</f>
        <v>Dit is het programma van de huidige H3 (cohort 2021 - 2023)</v>
      </c>
      <c r="H2" s="58"/>
      <c r="I2" s="58"/>
      <c r="J2" s="58"/>
      <c r="K2" s="58"/>
      <c r="L2" s="58"/>
      <c r="M2" s="58"/>
      <c r="O2" s="50"/>
    </row>
    <row r="3" spans="1:32" x14ac:dyDescent="0.3">
      <c r="A3" s="9" t="s">
        <v>44</v>
      </c>
      <c r="B3" s="4">
        <v>0</v>
      </c>
    </row>
    <row r="4" spans="1:32" ht="30" customHeight="1" x14ac:dyDescent="0.55000000000000004">
      <c r="A4" s="9" t="s">
        <v>45</v>
      </c>
      <c r="B4" s="2" t="s">
        <v>46</v>
      </c>
      <c r="C4" s="9" t="s">
        <v>47</v>
      </c>
      <c r="D4" s="2"/>
      <c r="G4" s="41" t="str">
        <f>CONCATENATE(B4," leerlaag ",B6,B15," (schooljaar ",B7," - ",B7+1,")")</f>
        <v>CKV leerlaag H4 (schooljaar 2021 - 2022)</v>
      </c>
    </row>
    <row r="5" spans="1:32" ht="34.5" customHeight="1" x14ac:dyDescent="0.3">
      <c r="A5" s="9" t="s">
        <v>48</v>
      </c>
      <c r="B5" s="2">
        <v>8</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62</v>
      </c>
      <c r="D6" s="2">
        <v>730</v>
      </c>
      <c r="E6" s="2"/>
      <c r="G6" s="23">
        <v>1</v>
      </c>
      <c r="H6" s="24" t="s">
        <v>85</v>
      </c>
      <c r="I6" s="37">
        <v>2</v>
      </c>
      <c r="J6" s="25" t="s">
        <v>19</v>
      </c>
      <c r="K6" s="26"/>
      <c r="L6" s="37"/>
      <c r="M6" s="23" t="s">
        <v>8</v>
      </c>
      <c r="N6" s="38">
        <v>1</v>
      </c>
      <c r="O6" s="27" t="s">
        <v>11</v>
      </c>
      <c r="P6" s="28" t="s">
        <v>86</v>
      </c>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2021</v>
      </c>
      <c r="D7" s="2">
        <v>731</v>
      </c>
      <c r="E7" s="2"/>
      <c r="G7" s="23">
        <v>2</v>
      </c>
      <c r="H7" s="24" t="s">
        <v>85</v>
      </c>
      <c r="I7" s="37">
        <v>2</v>
      </c>
      <c r="J7" s="25" t="s">
        <v>19</v>
      </c>
      <c r="K7" s="26"/>
      <c r="L7" s="37"/>
      <c r="M7" s="23" t="s">
        <v>8</v>
      </c>
      <c r="N7" s="38">
        <v>1</v>
      </c>
      <c r="O7" s="27" t="s">
        <v>11</v>
      </c>
      <c r="P7" s="28" t="s">
        <v>86</v>
      </c>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68</v>
      </c>
      <c r="B8" s="2">
        <v>203</v>
      </c>
      <c r="D8" s="2">
        <v>732</v>
      </c>
      <c r="E8" s="2"/>
      <c r="G8" s="23">
        <v>3</v>
      </c>
      <c r="H8" s="24" t="s">
        <v>87</v>
      </c>
      <c r="I8" s="37">
        <v>2</v>
      </c>
      <c r="J8" s="25" t="s">
        <v>19</v>
      </c>
      <c r="K8" s="26"/>
      <c r="L8" s="37"/>
      <c r="M8" s="23" t="s">
        <v>8</v>
      </c>
      <c r="N8" s="38">
        <v>1</v>
      </c>
      <c r="O8" s="27" t="s">
        <v>11</v>
      </c>
      <c r="P8" s="28" t="s">
        <v>86</v>
      </c>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70</v>
      </c>
      <c r="B9" s="4">
        <f>IF(B6="A",B7+3,IF(B6="H",B7+2,B7+1))</f>
        <v>2023</v>
      </c>
      <c r="D9" s="2">
        <v>733</v>
      </c>
      <c r="E9" s="2"/>
      <c r="G9" s="23">
        <v>4</v>
      </c>
      <c r="H9" s="24" t="s">
        <v>85</v>
      </c>
      <c r="I9" s="37">
        <v>2</v>
      </c>
      <c r="J9" s="25" t="s">
        <v>19</v>
      </c>
      <c r="K9" s="26"/>
      <c r="L9" s="37"/>
      <c r="M9" s="23" t="s">
        <v>8</v>
      </c>
      <c r="N9" s="38">
        <v>1</v>
      </c>
      <c r="O9" s="27" t="s">
        <v>11</v>
      </c>
      <c r="P9" s="28" t="s">
        <v>86</v>
      </c>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72</v>
      </c>
      <c r="B10" s="6">
        <f ca="1">NOW()</f>
        <v>44349.630988657409</v>
      </c>
      <c r="D10" s="2">
        <v>734</v>
      </c>
      <c r="E10" s="2"/>
      <c r="G10" s="23" t="s">
        <v>5</v>
      </c>
      <c r="H10" s="24"/>
      <c r="I10" s="37"/>
      <c r="J10" s="25" t="s">
        <v>5</v>
      </c>
      <c r="K10" s="26"/>
      <c r="L10" s="37"/>
      <c r="M10" s="23" t="s">
        <v>5</v>
      </c>
      <c r="N10" s="38"/>
      <c r="O10" s="27" t="s">
        <v>5</v>
      </c>
      <c r="P10" s="2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75</v>
      </c>
      <c r="B11" s="4">
        <f ca="1">IF(MONTH(NOW())&gt;7,YEAR(NOW()),YEAR(NOW())-1)</f>
        <v>2020</v>
      </c>
      <c r="D11" s="2">
        <v>735</v>
      </c>
      <c r="E11" s="2"/>
      <c r="G11" s="23" t="s">
        <v>5</v>
      </c>
      <c r="H11" s="24"/>
      <c r="I11" s="37"/>
      <c r="J11" s="25" t="s">
        <v>5</v>
      </c>
      <c r="K11" s="26"/>
      <c r="L11" s="37"/>
      <c r="M11" s="23" t="s">
        <v>5</v>
      </c>
      <c r="N11" s="38"/>
      <c r="O11" s="27" t="s">
        <v>5</v>
      </c>
      <c r="P11" s="2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78</v>
      </c>
      <c r="B12" s="4" t="str">
        <f ca="1">CONCATENATE(B11," - ",B11+1)</f>
        <v>2020 - 2021</v>
      </c>
      <c r="R12" s="7"/>
      <c r="S12" s="7"/>
      <c r="T12" s="7"/>
      <c r="U12" s="7"/>
      <c r="V12" s="7"/>
      <c r="W12" s="7"/>
      <c r="X12" s="7"/>
      <c r="Y12" s="7"/>
      <c r="Z12" s="7"/>
      <c r="AA12" s="7"/>
      <c r="AB12" s="7"/>
      <c r="AC12" s="7"/>
      <c r="AD12" s="7"/>
      <c r="AE12" s="7"/>
    </row>
    <row r="13" spans="1:32" x14ac:dyDescent="0.3">
      <c r="A13" s="9" t="s">
        <v>79</v>
      </c>
      <c r="B13" s="4">
        <f ca="1">B7-B11</f>
        <v>1</v>
      </c>
      <c r="C13" s="9" t="s">
        <v>47</v>
      </c>
      <c r="D13" s="2">
        <v>502</v>
      </c>
      <c r="G13" s="55" t="str">
        <f>CONCATENATE("Algemene opmerkingen bij het jaarprogramma van  ",G4)</f>
        <v>Algemene opmerkingen bij het jaarprogramma van  CKV leerlaag H4 (schooljaar 2021 - 2022)</v>
      </c>
      <c r="H13" s="55"/>
      <c r="I13" s="55"/>
      <c r="J13" s="55"/>
      <c r="K13" s="55"/>
      <c r="L13" s="55"/>
      <c r="M13" s="55"/>
      <c r="R13" s="7"/>
      <c r="S13" s="7"/>
      <c r="T13" s="7"/>
      <c r="U13" s="7"/>
      <c r="V13" s="7"/>
      <c r="W13" s="7"/>
      <c r="X13" s="7"/>
      <c r="Y13" s="7"/>
      <c r="Z13" s="7"/>
      <c r="AA13" s="7"/>
      <c r="AB13" s="7"/>
      <c r="AC13" s="7"/>
      <c r="AD13" s="7"/>
      <c r="AE13" s="7"/>
    </row>
    <row r="14" spans="1:32" ht="72" customHeight="1" x14ac:dyDescent="0.3">
      <c r="A14" s="9" t="s">
        <v>80</v>
      </c>
      <c r="B14" s="7">
        <f ca="1">B15+B11-B7</f>
        <v>3</v>
      </c>
      <c r="G14" s="57"/>
      <c r="H14" s="57"/>
      <c r="I14" s="57"/>
      <c r="J14" s="57"/>
      <c r="K14" s="57"/>
      <c r="L14" s="57"/>
      <c r="M14" s="57"/>
      <c r="N14" s="53"/>
      <c r="O14" s="53"/>
      <c r="P14" s="54"/>
      <c r="R14" s="7"/>
      <c r="S14" s="7"/>
      <c r="T14" s="7"/>
      <c r="U14" s="7"/>
      <c r="V14" s="7"/>
      <c r="W14" s="7"/>
      <c r="X14" s="7"/>
      <c r="Y14" s="7"/>
      <c r="Z14" s="7"/>
      <c r="AA14" s="7"/>
      <c r="AB14" s="7"/>
      <c r="AC14" s="7"/>
      <c r="AD14" s="7"/>
      <c r="AE14" s="7"/>
    </row>
    <row r="15" spans="1:32" x14ac:dyDescent="0.3">
      <c r="A15" s="9" t="s">
        <v>81</v>
      </c>
      <c r="B15" s="7">
        <f>IF(B6="M",3,4)</f>
        <v>4</v>
      </c>
      <c r="R15" s="7"/>
      <c r="S15" s="7"/>
      <c r="T15" s="7"/>
      <c r="U15" s="7"/>
      <c r="V15" s="7"/>
      <c r="W15" s="7"/>
      <c r="X15" s="7"/>
      <c r="Y15" s="7"/>
      <c r="Z15" s="7"/>
      <c r="AA15" s="7"/>
      <c r="AB15" s="7"/>
      <c r="AC15" s="7"/>
      <c r="AD15" s="7"/>
      <c r="AE15" s="7"/>
    </row>
    <row r="16" spans="1:32" ht="30.75" customHeight="1" x14ac:dyDescent="0.55000000000000004">
      <c r="C16" s="9" t="s">
        <v>47</v>
      </c>
      <c r="D16" s="2"/>
      <c r="G16" s="41" t="str">
        <f>CONCATENATE(B4," leerlaag ",B6,B15+1," (schooljaar ",B7+1," - ",B7+2,")")</f>
        <v>CKV leerlaag H5 (schooljaar 2022 - 2023)</v>
      </c>
      <c r="R16" s="7"/>
      <c r="S16" s="7"/>
      <c r="T16" s="7"/>
      <c r="U16" s="7"/>
      <c r="V16" s="7"/>
      <c r="W16" s="7"/>
      <c r="X16" s="7"/>
      <c r="Y16" s="7"/>
      <c r="Z16" s="7"/>
      <c r="AA16" s="7"/>
      <c r="AB16" s="7"/>
      <c r="AC16" s="7"/>
      <c r="AD16" s="7"/>
      <c r="AE16" s="7"/>
    </row>
    <row r="17" spans="3:32" ht="34.5" customHeight="1" x14ac:dyDescent="0.3">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x14ac:dyDescent="0.3">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R24" s="7"/>
      <c r="S24" s="7"/>
      <c r="T24" s="7"/>
      <c r="U24" s="7"/>
      <c r="V24" s="7"/>
      <c r="W24" s="7"/>
      <c r="X24" s="7"/>
      <c r="Y24" s="7"/>
      <c r="Z24" s="7"/>
      <c r="AA24" s="7"/>
      <c r="AB24" s="7"/>
      <c r="AC24" s="7"/>
      <c r="AD24" s="7"/>
      <c r="AE24" s="7"/>
    </row>
    <row r="25" spans="3:32" x14ac:dyDescent="0.3">
      <c r="C25" s="9" t="s">
        <v>47</v>
      </c>
      <c r="D25" s="2">
        <v>503</v>
      </c>
      <c r="G25" s="55" t="str">
        <f>CONCATENATE("Algemene opmerkingen bij het jaarprogramma van  ",G16)</f>
        <v>Algemene opmerkingen bij het jaarprogramma van  CKV leerlaag H5 (schooljaar 2022 - 2023)</v>
      </c>
      <c r="H25" s="55"/>
      <c r="I25" s="55"/>
      <c r="J25" s="55"/>
      <c r="K25" s="55"/>
      <c r="L25" s="55"/>
      <c r="M25" s="55"/>
      <c r="R25" s="7"/>
      <c r="S25" s="7"/>
      <c r="T25" s="7"/>
      <c r="U25" s="7"/>
      <c r="V25" s="7"/>
      <c r="W25" s="7"/>
      <c r="X25" s="7"/>
      <c r="Y25" s="7"/>
      <c r="Z25" s="7"/>
      <c r="AA25" s="7"/>
      <c r="AB25" s="7"/>
      <c r="AC25" s="7"/>
      <c r="AD25" s="7"/>
      <c r="AE25" s="7"/>
    </row>
    <row r="26" spans="3:32" ht="72" customHeight="1" x14ac:dyDescent="0.3">
      <c r="G26" s="56"/>
      <c r="H26" s="56"/>
      <c r="I26" s="56"/>
      <c r="J26" s="56"/>
      <c r="K26" s="56"/>
      <c r="L26" s="56"/>
      <c r="M26" s="56"/>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hidden="1" customHeight="1" x14ac:dyDescent="0.55000000000000004">
      <c r="C28" s="9" t="s">
        <v>47</v>
      </c>
      <c r="D28" s="2"/>
      <c r="G28" s="41" t="str">
        <f>CONCATENATE(B4," leerlaag ",B6,B15+2," (schooljaar ",B7+2," - ",B9,")")</f>
        <v>CKV leerlaag H6 (schooljaar 2023 - 2023)</v>
      </c>
      <c r="R28" s="7"/>
      <c r="S28" s="7"/>
      <c r="T28" s="7"/>
      <c r="U28" s="7"/>
      <c r="V28" s="7"/>
      <c r="W28" s="7"/>
      <c r="X28" s="7"/>
      <c r="Y28" s="7"/>
      <c r="Z28" s="7"/>
      <c r="AA28" s="7"/>
      <c r="AB28" s="7"/>
      <c r="AC28" s="7"/>
      <c r="AD28" s="7"/>
      <c r="AE28" s="7"/>
    </row>
    <row r="29" spans="3:32" ht="34.5" hidden="1" customHeight="1" x14ac:dyDescent="0.3">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x14ac:dyDescent="0.3">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row r="37" spans="3:32" hidden="1" x14ac:dyDescent="0.3">
      <c r="C37" s="9" t="s">
        <v>47</v>
      </c>
      <c r="D37" s="2"/>
      <c r="G37" s="55" t="str">
        <f>CONCATENATE("Algemene opmerkingen bij het jaarprogramma van  ",G28)</f>
        <v>Algemene opmerkingen bij het jaarprogramma van  CKV leerlaag H6 (schooljaar 2023 - 2023)</v>
      </c>
      <c r="H37" s="55"/>
      <c r="I37" s="55"/>
      <c r="J37" s="55"/>
      <c r="K37" s="55"/>
      <c r="L37" s="55"/>
      <c r="M37" s="55"/>
    </row>
    <row r="38" spans="3:32" ht="72" hidden="1" customHeight="1" x14ac:dyDescent="0.3">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6" activePane="bottomLeft" state="frozen"/>
      <selection pane="bottomLeft" activeCell="G14" sqref="G14:M14"/>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G1" s="40" t="s">
        <v>41</v>
      </c>
    </row>
    <row r="2" spans="1:32" ht="48" customHeight="1" x14ac:dyDescent="0.3">
      <c r="A2" s="9" t="s">
        <v>42</v>
      </c>
      <c r="B2" s="2" t="s">
        <v>43</v>
      </c>
      <c r="F2" s="39">
        <f>SUM(AF6:AF35)</f>
        <v>0</v>
      </c>
      <c r="G2" s="58" t="str">
        <f ca="1">IF(B14&gt;6,"verouderd PTA",CONCATENATE("Dit is het programma van de huidige ",B6,B14," (cohort ",B7," - ",B9,")"))</f>
        <v>Dit is het programma van de huidige H4 (cohort 2020 - 2022)</v>
      </c>
      <c r="H2" s="58"/>
      <c r="I2" s="58"/>
      <c r="J2" s="58"/>
      <c r="K2" s="58"/>
      <c r="L2" s="58"/>
      <c r="M2" s="58"/>
      <c r="O2" s="50"/>
    </row>
    <row r="3" spans="1:32" x14ac:dyDescent="0.3">
      <c r="A3" s="9" t="s">
        <v>44</v>
      </c>
      <c r="B3" s="4">
        <v>0</v>
      </c>
    </row>
    <row r="4" spans="1:32" ht="30" customHeight="1" x14ac:dyDescent="0.55000000000000004">
      <c r="A4" s="9" t="s">
        <v>45</v>
      </c>
      <c r="B4" s="2" t="s">
        <v>46</v>
      </c>
      <c r="C4" s="9" t="s">
        <v>47</v>
      </c>
      <c r="D4" s="2"/>
      <c r="G4" s="41" t="str">
        <f>CONCATENATE(B4," leerlaag ",B6,B15," (schooljaar ",B7," - ",B7+1,")")</f>
        <v>CKV leerlaag H4 (schooljaar 2020 - 2021)</v>
      </c>
    </row>
    <row r="5" spans="1:32" ht="34.5" customHeight="1" x14ac:dyDescent="0.3">
      <c r="A5" s="9" t="s">
        <v>48</v>
      </c>
      <c r="B5" s="2">
        <v>8</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62</v>
      </c>
      <c r="D6" s="2">
        <v>483</v>
      </c>
      <c r="E6" s="2"/>
      <c r="G6" s="43">
        <v>1</v>
      </c>
      <c r="H6" s="45" t="s">
        <v>63</v>
      </c>
      <c r="I6" s="46">
        <v>1</v>
      </c>
      <c r="J6" s="47" t="s">
        <v>19</v>
      </c>
      <c r="K6" s="48"/>
      <c r="L6" s="46"/>
      <c r="M6" s="43" t="s">
        <v>8</v>
      </c>
      <c r="N6" s="49">
        <v>1</v>
      </c>
      <c r="O6" s="51" t="s">
        <v>11</v>
      </c>
      <c r="P6" s="52" t="s">
        <v>64</v>
      </c>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2020</v>
      </c>
      <c r="D7" s="2">
        <v>484</v>
      </c>
      <c r="E7" s="2"/>
      <c r="G7" s="43">
        <v>2</v>
      </c>
      <c r="H7" s="45" t="s">
        <v>66</v>
      </c>
      <c r="I7" s="46">
        <v>1</v>
      </c>
      <c r="J7" s="47" t="s">
        <v>19</v>
      </c>
      <c r="K7" s="48"/>
      <c r="L7" s="46"/>
      <c r="M7" s="43" t="s">
        <v>8</v>
      </c>
      <c r="N7" s="49">
        <v>1</v>
      </c>
      <c r="O7" s="51" t="s">
        <v>11</v>
      </c>
      <c r="P7" s="52" t="s">
        <v>67</v>
      </c>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68</v>
      </c>
      <c r="B8" s="2">
        <v>146</v>
      </c>
      <c r="D8" s="2">
        <v>485</v>
      </c>
      <c r="E8" s="2"/>
      <c r="G8" s="43">
        <v>3</v>
      </c>
      <c r="H8" s="45" t="s">
        <v>69</v>
      </c>
      <c r="I8" s="46">
        <v>1</v>
      </c>
      <c r="J8" s="47" t="s">
        <v>19</v>
      </c>
      <c r="K8" s="48"/>
      <c r="L8" s="46"/>
      <c r="M8" s="43" t="s">
        <v>8</v>
      </c>
      <c r="N8" s="49">
        <v>1</v>
      </c>
      <c r="O8" s="51" t="s">
        <v>11</v>
      </c>
      <c r="P8" s="52" t="s">
        <v>67</v>
      </c>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70</v>
      </c>
      <c r="B9" s="4">
        <f>IF(B6="A",B7+3,IF(B6="H",B7+2,B7+1))</f>
        <v>2022</v>
      </c>
      <c r="D9" s="2">
        <v>486</v>
      </c>
      <c r="E9" s="2"/>
      <c r="G9" s="43">
        <v>3</v>
      </c>
      <c r="H9" s="45" t="s">
        <v>71</v>
      </c>
      <c r="I9" s="46">
        <v>1</v>
      </c>
      <c r="J9" s="47" t="s">
        <v>19</v>
      </c>
      <c r="K9" s="48"/>
      <c r="L9" s="46"/>
      <c r="M9" s="43" t="s">
        <v>8</v>
      </c>
      <c r="N9" s="49">
        <v>1</v>
      </c>
      <c r="O9" s="51" t="s">
        <v>11</v>
      </c>
      <c r="P9" s="52" t="s">
        <v>67</v>
      </c>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72</v>
      </c>
      <c r="B10" s="6">
        <f ca="1">NOW()</f>
        <v>44349.630988657409</v>
      </c>
      <c r="D10" s="2">
        <v>487</v>
      </c>
      <c r="E10" s="2"/>
      <c r="G10" s="43">
        <v>4</v>
      </c>
      <c r="H10" s="45" t="s">
        <v>73</v>
      </c>
      <c r="I10" s="46">
        <v>1</v>
      </c>
      <c r="J10" s="47" t="s">
        <v>19</v>
      </c>
      <c r="K10" s="48"/>
      <c r="L10" s="46"/>
      <c r="M10" s="43" t="s">
        <v>8</v>
      </c>
      <c r="N10" s="49">
        <v>1</v>
      </c>
      <c r="O10" s="51" t="s">
        <v>11</v>
      </c>
      <c r="P10" s="52" t="s">
        <v>74</v>
      </c>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75</v>
      </c>
      <c r="B11" s="4">
        <f ca="1">IF(MONTH(NOW())&gt;7,YEAR(NOW()),YEAR(NOW())-1)</f>
        <v>2020</v>
      </c>
      <c r="D11" s="2">
        <v>488</v>
      </c>
      <c r="E11" s="2"/>
      <c r="G11" s="43">
        <v>4</v>
      </c>
      <c r="H11" s="45" t="s">
        <v>76</v>
      </c>
      <c r="I11" s="46">
        <v>2</v>
      </c>
      <c r="J11" s="47" t="s">
        <v>19</v>
      </c>
      <c r="K11" s="48"/>
      <c r="L11" s="46"/>
      <c r="M11" s="43" t="s">
        <v>8</v>
      </c>
      <c r="N11" s="49">
        <v>2</v>
      </c>
      <c r="O11" s="51" t="s">
        <v>11</v>
      </c>
      <c r="P11" s="52" t="s">
        <v>77</v>
      </c>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78</v>
      </c>
      <c r="B12" s="4" t="str">
        <f ca="1">CONCATENATE(B11," - ",B11+1)</f>
        <v>2020 - 2021</v>
      </c>
      <c r="R12" s="7"/>
      <c r="S12" s="7"/>
      <c r="T12" s="7"/>
      <c r="U12" s="7"/>
      <c r="V12" s="7"/>
      <c r="W12" s="7"/>
      <c r="X12" s="7"/>
      <c r="Y12" s="7"/>
      <c r="Z12" s="7"/>
      <c r="AA12" s="7"/>
      <c r="AB12" s="7"/>
      <c r="AC12" s="7"/>
      <c r="AD12" s="7"/>
      <c r="AE12" s="7"/>
    </row>
    <row r="13" spans="1:32" x14ac:dyDescent="0.3">
      <c r="A13" s="9" t="s">
        <v>79</v>
      </c>
      <c r="B13" s="4">
        <f ca="1">B7-B11</f>
        <v>0</v>
      </c>
      <c r="C13" s="9" t="s">
        <v>47</v>
      </c>
      <c r="D13" s="2">
        <v>363</v>
      </c>
      <c r="G13" s="55" t="str">
        <f>CONCATENATE("Algemene opmerkingen bij het jaarprogramma van  ",G4)</f>
        <v>Algemene opmerkingen bij het jaarprogramma van  CKV leerlaag H4 (schooljaar 2020 - 2021)</v>
      </c>
      <c r="H13" s="55"/>
      <c r="I13" s="55"/>
      <c r="J13" s="55"/>
      <c r="K13" s="55"/>
      <c r="L13" s="55"/>
      <c r="M13" s="55"/>
      <c r="R13" s="7"/>
      <c r="S13" s="7"/>
      <c r="T13" s="7"/>
      <c r="U13" s="7"/>
      <c r="V13" s="7"/>
      <c r="W13" s="7"/>
      <c r="X13" s="7"/>
      <c r="Y13" s="7"/>
      <c r="Z13" s="7"/>
      <c r="AA13" s="7"/>
      <c r="AB13" s="7"/>
      <c r="AC13" s="7"/>
      <c r="AD13" s="7"/>
      <c r="AE13" s="7"/>
    </row>
    <row r="14" spans="1:32" ht="72" customHeight="1" x14ac:dyDescent="0.3">
      <c r="A14" s="9" t="s">
        <v>80</v>
      </c>
      <c r="B14" s="7">
        <f ca="1">B15+B11-B7</f>
        <v>4</v>
      </c>
      <c r="G14" s="56"/>
      <c r="H14" s="56"/>
      <c r="I14" s="56"/>
      <c r="J14" s="56"/>
      <c r="K14" s="56"/>
      <c r="L14" s="56"/>
      <c r="M14" s="56"/>
      <c r="R14" s="7"/>
      <c r="S14" s="7"/>
      <c r="T14" s="7"/>
      <c r="U14" s="7"/>
      <c r="V14" s="7"/>
      <c r="W14" s="7"/>
      <c r="X14" s="7"/>
      <c r="Y14" s="7"/>
      <c r="Z14" s="7"/>
      <c r="AA14" s="7"/>
      <c r="AB14" s="7"/>
      <c r="AC14" s="7"/>
      <c r="AD14" s="7"/>
      <c r="AE14" s="7"/>
    </row>
    <row r="15" spans="1:32" x14ac:dyDescent="0.3">
      <c r="A15" s="9" t="s">
        <v>81</v>
      </c>
      <c r="B15" s="7">
        <f>IF(B6="M",3,4)</f>
        <v>4</v>
      </c>
      <c r="R15" s="7"/>
      <c r="S15" s="7"/>
      <c r="T15" s="7"/>
      <c r="U15" s="7"/>
      <c r="V15" s="7"/>
      <c r="W15" s="7"/>
      <c r="X15" s="7"/>
      <c r="Y15" s="7"/>
      <c r="Z15" s="7"/>
      <c r="AA15" s="7"/>
      <c r="AB15" s="7"/>
      <c r="AC15" s="7"/>
      <c r="AD15" s="7"/>
      <c r="AE15" s="7"/>
    </row>
    <row r="16" spans="1:32" ht="30.75" customHeight="1" x14ac:dyDescent="0.55000000000000004">
      <c r="C16" s="9" t="s">
        <v>47</v>
      </c>
      <c r="D16" s="2"/>
      <c r="G16" s="41" t="str">
        <f>CONCATENATE(B4," leerlaag ",B6,B15+1," (schooljaar ",B7+1," - ",B7+2,")")</f>
        <v>CKV leerlaag H5 (schooljaar 2021 - 2022)</v>
      </c>
      <c r="R16" s="7"/>
      <c r="S16" s="7"/>
      <c r="T16" s="7"/>
      <c r="U16" s="7"/>
      <c r="V16" s="7"/>
      <c r="W16" s="7"/>
      <c r="X16" s="7"/>
      <c r="Y16" s="7"/>
      <c r="Z16" s="7"/>
      <c r="AA16" s="7"/>
      <c r="AB16" s="7"/>
      <c r="AC16" s="7"/>
      <c r="AD16" s="7"/>
      <c r="AE16" s="7"/>
    </row>
    <row r="17" spans="3:32" ht="34.5" customHeight="1" x14ac:dyDescent="0.3">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x14ac:dyDescent="0.3">
      <c r="D18" s="2"/>
      <c r="E18" s="2"/>
      <c r="G18" s="23" t="s">
        <v>5</v>
      </c>
      <c r="H18" s="24"/>
      <c r="I18" s="37"/>
      <c r="J18" s="25" t="s">
        <v>5</v>
      </c>
      <c r="K18" s="26"/>
      <c r="L18" s="37"/>
      <c r="M18" s="23" t="s">
        <v>5</v>
      </c>
      <c r="N18" s="38"/>
      <c r="O18" s="27" t="s">
        <v>5</v>
      </c>
      <c r="P18" s="2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G19" s="23" t="s">
        <v>5</v>
      </c>
      <c r="H19" s="24"/>
      <c r="I19" s="37"/>
      <c r="J19" s="25" t="s">
        <v>5</v>
      </c>
      <c r="K19" s="26"/>
      <c r="L19" s="37"/>
      <c r="M19" s="23" t="s">
        <v>5</v>
      </c>
      <c r="N19" s="38"/>
      <c r="O19" s="27" t="s">
        <v>5</v>
      </c>
      <c r="P19" s="2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G20" s="23" t="s">
        <v>5</v>
      </c>
      <c r="H20" s="24"/>
      <c r="I20" s="37"/>
      <c r="J20" s="25" t="s">
        <v>5</v>
      </c>
      <c r="K20" s="26"/>
      <c r="L20" s="37"/>
      <c r="M20" s="23" t="s">
        <v>5</v>
      </c>
      <c r="N20" s="38"/>
      <c r="O20" s="27" t="s">
        <v>5</v>
      </c>
      <c r="P20" s="2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G21" s="23" t="s">
        <v>5</v>
      </c>
      <c r="H21" s="24"/>
      <c r="I21" s="37"/>
      <c r="J21" s="25" t="s">
        <v>5</v>
      </c>
      <c r="K21" s="26"/>
      <c r="L21" s="37"/>
      <c r="M21" s="23" t="s">
        <v>5</v>
      </c>
      <c r="N21" s="38"/>
      <c r="O21" s="27" t="s">
        <v>5</v>
      </c>
      <c r="P21" s="2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G22" s="23" t="s">
        <v>5</v>
      </c>
      <c r="H22" s="24"/>
      <c r="I22" s="37"/>
      <c r="J22" s="25" t="s">
        <v>5</v>
      </c>
      <c r="K22" s="26"/>
      <c r="L22" s="37"/>
      <c r="M22" s="23" t="s">
        <v>5</v>
      </c>
      <c r="N22" s="38"/>
      <c r="O22" s="27" t="s">
        <v>5</v>
      </c>
      <c r="P22" s="2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G23" s="23" t="s">
        <v>5</v>
      </c>
      <c r="H23" s="24"/>
      <c r="I23" s="37"/>
      <c r="J23" s="25" t="s">
        <v>5</v>
      </c>
      <c r="K23" s="26"/>
      <c r="L23" s="37"/>
      <c r="M23" s="23" t="s">
        <v>5</v>
      </c>
      <c r="N23" s="38"/>
      <c r="O23" s="27" t="s">
        <v>5</v>
      </c>
      <c r="P23" s="2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R24" s="7"/>
      <c r="S24" s="7"/>
      <c r="T24" s="7"/>
      <c r="U24" s="7"/>
      <c r="V24" s="7"/>
      <c r="W24" s="7"/>
      <c r="X24" s="7"/>
      <c r="Y24" s="7"/>
      <c r="Z24" s="7"/>
      <c r="AA24" s="7"/>
      <c r="AB24" s="7"/>
      <c r="AC24" s="7"/>
      <c r="AD24" s="7"/>
      <c r="AE24" s="7"/>
    </row>
    <row r="25" spans="3:32" x14ac:dyDescent="0.3">
      <c r="C25" s="9" t="s">
        <v>47</v>
      </c>
      <c r="D25" s="2">
        <v>364</v>
      </c>
      <c r="G25" s="55" t="str">
        <f>CONCATENATE("Algemene opmerkingen bij het jaarprogramma van  ",G16)</f>
        <v>Algemene opmerkingen bij het jaarprogramma van  CKV leerlaag H5 (schooljaar 2021 - 2022)</v>
      </c>
      <c r="H25" s="55"/>
      <c r="I25" s="55"/>
      <c r="J25" s="55"/>
      <c r="K25" s="55"/>
      <c r="L25" s="55"/>
      <c r="M25" s="55"/>
      <c r="R25" s="7"/>
      <c r="S25" s="7"/>
      <c r="T25" s="7"/>
      <c r="U25" s="7"/>
      <c r="V25" s="7"/>
      <c r="W25" s="7"/>
      <c r="X25" s="7"/>
      <c r="Y25" s="7"/>
      <c r="Z25" s="7"/>
      <c r="AA25" s="7"/>
      <c r="AB25" s="7"/>
      <c r="AC25" s="7"/>
      <c r="AD25" s="7"/>
      <c r="AE25" s="7"/>
    </row>
    <row r="26" spans="3:32" ht="72" customHeight="1" x14ac:dyDescent="0.3">
      <c r="G26" s="57"/>
      <c r="H26" s="57"/>
      <c r="I26" s="57"/>
      <c r="J26" s="57"/>
      <c r="K26" s="57"/>
      <c r="L26" s="57"/>
      <c r="M26" s="57"/>
      <c r="N26" s="53"/>
      <c r="O26" s="53"/>
      <c r="P26" s="54"/>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hidden="1" customHeight="1" x14ac:dyDescent="0.55000000000000004">
      <c r="C28" s="9" t="s">
        <v>47</v>
      </c>
      <c r="D28" s="2"/>
      <c r="G28" s="41" t="str">
        <f>CONCATENATE(B4," leerlaag ",B6,B15+2," (schooljaar ",B7+2," - ",B9,")")</f>
        <v>CKV leerlaag H6 (schooljaar 2022 - 2022)</v>
      </c>
      <c r="R28" s="7"/>
      <c r="S28" s="7"/>
      <c r="T28" s="7"/>
      <c r="U28" s="7"/>
      <c r="V28" s="7"/>
      <c r="W28" s="7"/>
      <c r="X28" s="7"/>
      <c r="Y28" s="7"/>
      <c r="Z28" s="7"/>
      <c r="AA28" s="7"/>
      <c r="AB28" s="7"/>
      <c r="AC28" s="7"/>
      <c r="AD28" s="7"/>
      <c r="AE28" s="7"/>
    </row>
    <row r="29" spans="3:32" ht="34.5" hidden="1" customHeight="1" x14ac:dyDescent="0.3">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x14ac:dyDescent="0.3">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row r="37" spans="3:32" hidden="1" x14ac:dyDescent="0.3">
      <c r="C37" s="9" t="s">
        <v>47</v>
      </c>
      <c r="D37" s="2"/>
      <c r="G37" s="55" t="str">
        <f>CONCATENATE("Algemene opmerkingen bij het jaarprogramma van  ",G28)</f>
        <v>Algemene opmerkingen bij het jaarprogramma van  CKV leerlaag H6 (schooljaar 2022 - 2022)</v>
      </c>
      <c r="H37" s="55"/>
      <c r="I37" s="55"/>
      <c r="J37" s="55"/>
      <c r="K37" s="55"/>
      <c r="L37" s="55"/>
      <c r="M37" s="55"/>
    </row>
    <row r="38" spans="3:32" ht="72" hidden="1" customHeight="1" x14ac:dyDescent="0.3">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A3" activePane="bottomLeft" state="frozen"/>
      <selection pane="bottomLeft" activeCell="Q38" sqref="Q38"/>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G1" s="40" t="s">
        <v>41</v>
      </c>
    </row>
    <row r="2" spans="1:32" ht="48" customHeight="1" x14ac:dyDescent="0.3">
      <c r="A2" s="9" t="s">
        <v>42</v>
      </c>
      <c r="B2" s="2" t="s">
        <v>43</v>
      </c>
      <c r="F2" s="39">
        <f>SUM(AF6:AF35)</f>
        <v>0</v>
      </c>
      <c r="G2" s="58" t="str">
        <f ca="1">IF(B14&gt;6,"verouderd PTA",CONCATENATE("Dit is het programma van de huidige ",B6,B14," (cohort ",B7," - ",B9,")"))</f>
        <v>Dit is het programma van de huidige H5 (cohort 2019 - 2021)</v>
      </c>
      <c r="H2" s="58"/>
      <c r="I2" s="58"/>
      <c r="J2" s="58"/>
      <c r="K2" s="58"/>
      <c r="L2" s="58"/>
      <c r="M2" s="58"/>
      <c r="O2" s="50"/>
    </row>
    <row r="3" spans="1:32" x14ac:dyDescent="0.3">
      <c r="A3" s="9" t="s">
        <v>44</v>
      </c>
      <c r="B3" s="4">
        <v>0</v>
      </c>
    </row>
    <row r="4" spans="1:32" ht="30" customHeight="1" x14ac:dyDescent="0.55000000000000004">
      <c r="A4" s="9" t="s">
        <v>45</v>
      </c>
      <c r="B4" s="2" t="s">
        <v>46</v>
      </c>
      <c r="C4" s="9" t="s">
        <v>47</v>
      </c>
      <c r="D4" s="2"/>
      <c r="G4" s="41" t="str">
        <f>CONCATENATE(B4," leerlaag ",B6,B15," (schooljaar ",B7," - ",B7+1,")")</f>
        <v>CKV leerlaag H4 (schooljaar 2019 - 2020)</v>
      </c>
    </row>
    <row r="5" spans="1:32" ht="34.5" customHeight="1" x14ac:dyDescent="0.3">
      <c r="A5" s="9" t="s">
        <v>48</v>
      </c>
      <c r="B5" s="2">
        <v>8</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62</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2019</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68</v>
      </c>
      <c r="B8" s="2">
        <v>147</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70</v>
      </c>
      <c r="B9" s="4">
        <f>IF(B6="A",B7+3,IF(B6="H",B7+2,B7+1))</f>
        <v>2021</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72</v>
      </c>
      <c r="B10" s="6">
        <f ca="1">NOW()</f>
        <v>44349.630988657409</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75</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78</v>
      </c>
      <c r="B12" s="4" t="str">
        <f ca="1">CONCATENATE(B11," - ",B11+1)</f>
        <v>2020 - 2021</v>
      </c>
      <c r="R12" s="7"/>
      <c r="S12" s="7"/>
      <c r="T12" s="7"/>
      <c r="U12" s="7"/>
      <c r="V12" s="7"/>
      <c r="W12" s="7"/>
      <c r="X12" s="7"/>
      <c r="Y12" s="7"/>
      <c r="Z12" s="7"/>
      <c r="AA12" s="7"/>
      <c r="AB12" s="7"/>
      <c r="AC12" s="7"/>
      <c r="AD12" s="7"/>
      <c r="AE12" s="7"/>
    </row>
    <row r="13" spans="1:32" x14ac:dyDescent="0.3">
      <c r="A13" s="9" t="s">
        <v>79</v>
      </c>
      <c r="B13" s="4">
        <f ca="1">B7-B11</f>
        <v>-1</v>
      </c>
      <c r="C13" s="9" t="s">
        <v>47</v>
      </c>
      <c r="D13" s="2">
        <v>365</v>
      </c>
      <c r="G13" s="55" t="str">
        <f>CONCATENATE("Algemene opmerkingen bij het jaarprogramma van  ",G4)</f>
        <v>Algemene opmerkingen bij het jaarprogramma van  CKV leerlaag H4 (schooljaar 2019 - 2020)</v>
      </c>
      <c r="H13" s="55"/>
      <c r="I13" s="55"/>
      <c r="J13" s="55"/>
      <c r="K13" s="55"/>
      <c r="L13" s="55"/>
      <c r="M13" s="55"/>
      <c r="R13" s="7"/>
      <c r="S13" s="7"/>
      <c r="T13" s="7"/>
      <c r="U13" s="7"/>
      <c r="V13" s="7"/>
      <c r="W13" s="7"/>
      <c r="X13" s="7"/>
      <c r="Y13" s="7"/>
      <c r="Z13" s="7"/>
      <c r="AA13" s="7"/>
      <c r="AB13" s="7"/>
      <c r="AC13" s="7"/>
      <c r="AD13" s="7"/>
      <c r="AE13" s="7"/>
    </row>
    <row r="14" spans="1:32" ht="72" customHeight="1" x14ac:dyDescent="0.3">
      <c r="A14" s="9" t="s">
        <v>80</v>
      </c>
      <c r="B14" s="7">
        <f ca="1">B15+B11-B7</f>
        <v>5</v>
      </c>
      <c r="G14" s="56"/>
      <c r="H14" s="56"/>
      <c r="I14" s="56"/>
      <c r="J14" s="56"/>
      <c r="K14" s="56"/>
      <c r="L14" s="56"/>
      <c r="M14" s="56"/>
      <c r="R14" s="7"/>
      <c r="S14" s="7"/>
      <c r="T14" s="7"/>
      <c r="U14" s="7"/>
      <c r="V14" s="7"/>
      <c r="W14" s="7"/>
      <c r="X14" s="7"/>
      <c r="Y14" s="7"/>
      <c r="Z14" s="7"/>
      <c r="AA14" s="7"/>
      <c r="AB14" s="7"/>
      <c r="AC14" s="7"/>
      <c r="AD14" s="7"/>
      <c r="AE14" s="7"/>
    </row>
    <row r="15" spans="1:32" x14ac:dyDescent="0.3">
      <c r="A15" s="9" t="s">
        <v>81</v>
      </c>
      <c r="B15" s="7">
        <f>IF(B6="M",3,4)</f>
        <v>4</v>
      </c>
      <c r="R15" s="7"/>
      <c r="S15" s="7"/>
      <c r="T15" s="7"/>
      <c r="U15" s="7"/>
      <c r="V15" s="7"/>
      <c r="W15" s="7"/>
      <c r="X15" s="7"/>
      <c r="Y15" s="7"/>
      <c r="Z15" s="7"/>
      <c r="AA15" s="7"/>
      <c r="AB15" s="7"/>
      <c r="AC15" s="7"/>
      <c r="AD15" s="7"/>
      <c r="AE15" s="7"/>
    </row>
    <row r="16" spans="1:32" ht="30.75" customHeight="1" x14ac:dyDescent="0.55000000000000004">
      <c r="C16" s="9" t="s">
        <v>47</v>
      </c>
      <c r="D16" s="2"/>
      <c r="G16" s="41" t="str">
        <f>CONCATENATE(B4," leerlaag ",B6,B15+1," (schooljaar ",B7+1," - ",B7+2,")")</f>
        <v>CKV leerlaag H5 (schooljaar 2020 - 2021)</v>
      </c>
      <c r="R16" s="7"/>
      <c r="S16" s="7"/>
      <c r="T16" s="7"/>
      <c r="U16" s="7"/>
      <c r="V16" s="7"/>
      <c r="W16" s="7"/>
      <c r="X16" s="7"/>
      <c r="Y16" s="7"/>
      <c r="Z16" s="7"/>
      <c r="AA16" s="7"/>
      <c r="AB16" s="7"/>
      <c r="AC16" s="7"/>
      <c r="AD16" s="7"/>
      <c r="AE16" s="7"/>
    </row>
    <row r="17" spans="3:32" ht="34.5" customHeight="1" x14ac:dyDescent="0.3">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x14ac:dyDescent="0.3">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R24" s="7"/>
      <c r="S24" s="7"/>
      <c r="T24" s="7"/>
      <c r="U24" s="7"/>
      <c r="V24" s="7"/>
      <c r="W24" s="7"/>
      <c r="X24" s="7"/>
      <c r="Y24" s="7"/>
      <c r="Z24" s="7"/>
      <c r="AA24" s="7"/>
      <c r="AB24" s="7"/>
      <c r="AC24" s="7"/>
      <c r="AD24" s="7"/>
      <c r="AE24" s="7"/>
    </row>
    <row r="25" spans="3:32" x14ac:dyDescent="0.3">
      <c r="C25" s="9" t="s">
        <v>47</v>
      </c>
      <c r="D25" s="2">
        <v>366</v>
      </c>
      <c r="G25" s="55" t="str">
        <f>CONCATENATE("Algemene opmerkingen bij het jaarprogramma van  ",G16)</f>
        <v>Algemene opmerkingen bij het jaarprogramma van  CKV leerlaag H5 (schooljaar 2020 - 2021)</v>
      </c>
      <c r="H25" s="55"/>
      <c r="I25" s="55"/>
      <c r="J25" s="55"/>
      <c r="K25" s="55"/>
      <c r="L25" s="55"/>
      <c r="M25" s="55"/>
      <c r="R25" s="7"/>
      <c r="S25" s="7"/>
      <c r="T25" s="7"/>
      <c r="U25" s="7"/>
      <c r="V25" s="7"/>
      <c r="W25" s="7"/>
      <c r="X25" s="7"/>
      <c r="Y25" s="7"/>
      <c r="Z25" s="7"/>
      <c r="AA25" s="7"/>
      <c r="AB25" s="7"/>
      <c r="AC25" s="7"/>
      <c r="AD25" s="7"/>
      <c r="AE25" s="7"/>
    </row>
    <row r="26" spans="3:32" ht="72" customHeight="1" x14ac:dyDescent="0.3">
      <c r="G26" s="56"/>
      <c r="H26" s="56"/>
      <c r="I26" s="56"/>
      <c r="J26" s="56"/>
      <c r="K26" s="56"/>
      <c r="L26" s="56"/>
      <c r="M26" s="56"/>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hidden="1" customHeight="1" x14ac:dyDescent="0.55000000000000004">
      <c r="C28" s="9" t="s">
        <v>47</v>
      </c>
      <c r="D28" s="2"/>
      <c r="G28" s="41" t="str">
        <f>CONCATENATE(B4," leerlaag ",B6,B15+2," (schooljaar ",B7+2," - ",B9,")")</f>
        <v>CKV leerlaag H6 (schooljaar 2021 - 2021)</v>
      </c>
      <c r="R28" s="7"/>
      <c r="S28" s="7"/>
      <c r="T28" s="7"/>
      <c r="U28" s="7"/>
      <c r="V28" s="7"/>
      <c r="W28" s="7"/>
      <c r="X28" s="7"/>
      <c r="Y28" s="7"/>
      <c r="Z28" s="7"/>
      <c r="AA28" s="7"/>
      <c r="AB28" s="7"/>
      <c r="AC28" s="7"/>
      <c r="AD28" s="7"/>
      <c r="AE28" s="7"/>
    </row>
    <row r="29" spans="3:32" ht="34.5" hidden="1" customHeight="1" x14ac:dyDescent="0.3">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x14ac:dyDescent="0.3">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row r="37" spans="3:32" hidden="1" x14ac:dyDescent="0.3">
      <c r="C37" s="9" t="s">
        <v>47</v>
      </c>
      <c r="D37" s="2"/>
      <c r="G37" s="55" t="str">
        <f>CONCATENATE("Algemene opmerkingen bij het jaarprogramma van  ",G28)</f>
        <v>Algemene opmerkingen bij het jaarprogramma van  CKV leerlaag H6 (schooljaar 2021 - 2021)</v>
      </c>
      <c r="H37" s="55"/>
      <c r="I37" s="55"/>
      <c r="J37" s="55"/>
      <c r="K37" s="55"/>
      <c r="L37" s="55"/>
      <c r="M37" s="55"/>
    </row>
    <row r="38" spans="3:32" ht="72" hidden="1" customHeight="1" x14ac:dyDescent="0.3">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tabSelected="1" zoomScale="85" zoomScaleNormal="85" workbookViewId="0">
      <pane ySplit="2" topLeftCell="A3" activePane="bottomLeft" state="frozen"/>
      <selection pane="bottomLeft" activeCell="AK11" sqref="AK11"/>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G1" s="40" t="s">
        <v>41</v>
      </c>
    </row>
    <row r="2" spans="1:32" ht="48" customHeight="1" x14ac:dyDescent="0.3">
      <c r="A2" s="9" t="s">
        <v>42</v>
      </c>
      <c r="B2" s="2" t="s">
        <v>43</v>
      </c>
      <c r="F2" s="39">
        <f>SUM(AF6:AF35)</f>
        <v>0</v>
      </c>
      <c r="G2" s="58" t="str">
        <f ca="1">IF(B14&gt;6,"verouderd PTA",CONCATENATE("Dit is het programma van de huidige ",B6,B14," (cohort ",B7," - ",B9,")"))</f>
        <v>Dit is het programma van de huidige A3 (cohort 2021 - 2024)</v>
      </c>
      <c r="H2" s="58"/>
      <c r="I2" s="58"/>
      <c r="J2" s="58"/>
      <c r="K2" s="58"/>
      <c r="L2" s="58"/>
      <c r="M2" s="58"/>
      <c r="O2" s="50"/>
    </row>
    <row r="3" spans="1:32" x14ac:dyDescent="0.3">
      <c r="A3" s="9" t="s">
        <v>44</v>
      </c>
      <c r="B3" s="4">
        <v>0</v>
      </c>
    </row>
    <row r="4" spans="1:32" ht="30" customHeight="1" x14ac:dyDescent="0.55000000000000004">
      <c r="A4" s="9" t="s">
        <v>45</v>
      </c>
      <c r="B4" s="2" t="s">
        <v>46</v>
      </c>
      <c r="C4" s="9" t="s">
        <v>47</v>
      </c>
      <c r="D4" s="2"/>
      <c r="G4" s="41" t="str">
        <f>CONCATENATE(B4," leerlaag ",B6,B15," (schooljaar ",B7," - ",B7+1,")")</f>
        <v>CKV leerlaag A4 (schooljaar 2021 - 2022)</v>
      </c>
    </row>
    <row r="5" spans="1:32" ht="34.5" customHeight="1" x14ac:dyDescent="0.3">
      <c r="A5" s="9" t="s">
        <v>48</v>
      </c>
      <c r="B5" s="2">
        <v>8</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64</v>
      </c>
      <c r="D6" s="2">
        <v>736</v>
      </c>
      <c r="E6" s="2"/>
      <c r="G6" s="23">
        <v>1</v>
      </c>
      <c r="H6" s="24" t="s">
        <v>88</v>
      </c>
      <c r="I6" s="37">
        <v>2</v>
      </c>
      <c r="J6" s="25" t="s">
        <v>19</v>
      </c>
      <c r="K6" s="26"/>
      <c r="L6" s="37"/>
      <c r="M6" s="23" t="s">
        <v>8</v>
      </c>
      <c r="N6" s="38">
        <v>1</v>
      </c>
      <c r="O6" s="27" t="s">
        <v>11</v>
      </c>
      <c r="P6" s="28" t="s">
        <v>86</v>
      </c>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2021</v>
      </c>
      <c r="D7" s="2">
        <v>737</v>
      </c>
      <c r="E7" s="2"/>
      <c r="G7" s="23">
        <v>2</v>
      </c>
      <c r="H7" s="24" t="s">
        <v>88</v>
      </c>
      <c r="I7" s="37">
        <v>2</v>
      </c>
      <c r="J7" s="25" t="s">
        <v>19</v>
      </c>
      <c r="K7" s="26"/>
      <c r="L7" s="37"/>
      <c r="M7" s="23" t="s">
        <v>8</v>
      </c>
      <c r="N7" s="38">
        <v>1</v>
      </c>
      <c r="O7" s="27" t="s">
        <v>11</v>
      </c>
      <c r="P7" s="28" t="s">
        <v>86</v>
      </c>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68</v>
      </c>
      <c r="B8" s="2">
        <v>204</v>
      </c>
      <c r="D8" s="2">
        <v>738</v>
      </c>
      <c r="E8" s="2"/>
      <c r="G8" s="23">
        <v>3</v>
      </c>
      <c r="H8" s="24" t="s">
        <v>89</v>
      </c>
      <c r="I8" s="37">
        <v>2</v>
      </c>
      <c r="J8" s="25" t="s">
        <v>19</v>
      </c>
      <c r="K8" s="26"/>
      <c r="L8" s="37"/>
      <c r="M8" s="23" t="s">
        <v>8</v>
      </c>
      <c r="N8" s="38">
        <v>1</v>
      </c>
      <c r="O8" s="27" t="s">
        <v>11</v>
      </c>
      <c r="P8" s="28" t="s">
        <v>86</v>
      </c>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70</v>
      </c>
      <c r="B9" s="4">
        <f>IF(B6="A",B7+3,IF(B6="H",B7+2,B7+1))</f>
        <v>2024</v>
      </c>
      <c r="D9" s="2">
        <v>739</v>
      </c>
      <c r="E9" s="2"/>
      <c r="G9" s="23">
        <v>4</v>
      </c>
      <c r="H9" s="24" t="s">
        <v>88</v>
      </c>
      <c r="I9" s="37">
        <v>2</v>
      </c>
      <c r="J9" s="25" t="s">
        <v>19</v>
      </c>
      <c r="K9" s="26"/>
      <c r="L9" s="37"/>
      <c r="M9" s="23" t="s">
        <v>8</v>
      </c>
      <c r="N9" s="38">
        <v>1</v>
      </c>
      <c r="O9" s="27" t="s">
        <v>11</v>
      </c>
      <c r="P9" s="28" t="s">
        <v>86</v>
      </c>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72</v>
      </c>
      <c r="B10" s="6">
        <f ca="1">NOW()</f>
        <v>44349.630988657409</v>
      </c>
      <c r="D10" s="2">
        <v>740</v>
      </c>
      <c r="E10" s="2"/>
      <c r="G10" s="23" t="s">
        <v>5</v>
      </c>
      <c r="H10" s="24"/>
      <c r="I10" s="37"/>
      <c r="J10" s="25" t="s">
        <v>5</v>
      </c>
      <c r="K10" s="26"/>
      <c r="L10" s="37"/>
      <c r="M10" s="23" t="s">
        <v>5</v>
      </c>
      <c r="N10" s="38"/>
      <c r="O10" s="27" t="s">
        <v>5</v>
      </c>
      <c r="P10" s="2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75</v>
      </c>
      <c r="B11" s="4">
        <f ca="1">IF(MONTH(NOW())&gt;7,YEAR(NOW()),YEAR(NOW())-1)</f>
        <v>2020</v>
      </c>
      <c r="D11" s="2">
        <v>741</v>
      </c>
      <c r="E11" s="2"/>
      <c r="G11" s="23" t="s">
        <v>5</v>
      </c>
      <c r="H11" s="24"/>
      <c r="I11" s="37"/>
      <c r="J11" s="25" t="s">
        <v>5</v>
      </c>
      <c r="K11" s="26"/>
      <c r="L11" s="37"/>
      <c r="M11" s="23" t="s">
        <v>5</v>
      </c>
      <c r="N11" s="38"/>
      <c r="O11" s="27" t="s">
        <v>5</v>
      </c>
      <c r="P11" s="2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78</v>
      </c>
      <c r="B12" s="4" t="str">
        <f ca="1">CONCATENATE(B11," - ",B11+1)</f>
        <v>2020 - 2021</v>
      </c>
      <c r="R12" s="7"/>
      <c r="S12" s="7"/>
      <c r="T12" s="7"/>
      <c r="U12" s="7"/>
      <c r="V12" s="7"/>
      <c r="W12" s="7"/>
      <c r="X12" s="7"/>
      <c r="Y12" s="7"/>
      <c r="Z12" s="7"/>
      <c r="AA12" s="7"/>
      <c r="AB12" s="7"/>
      <c r="AC12" s="7"/>
      <c r="AD12" s="7"/>
      <c r="AE12" s="7"/>
    </row>
    <row r="13" spans="1:32" x14ac:dyDescent="0.3">
      <c r="A13" s="9" t="s">
        <v>79</v>
      </c>
      <c r="B13" s="4">
        <f ca="1">B7-B11</f>
        <v>1</v>
      </c>
      <c r="C13" s="9" t="s">
        <v>47</v>
      </c>
      <c r="D13" s="2">
        <v>504</v>
      </c>
      <c r="G13" s="55" t="str">
        <f>CONCATENATE("Algemene opmerkingen bij het jaarprogramma van  ",G4)</f>
        <v>Algemene opmerkingen bij het jaarprogramma van  CKV leerlaag A4 (schooljaar 2021 - 2022)</v>
      </c>
      <c r="H13" s="55"/>
      <c r="I13" s="55"/>
      <c r="J13" s="55"/>
      <c r="K13" s="55"/>
      <c r="L13" s="55"/>
      <c r="M13" s="55"/>
      <c r="R13" s="7"/>
      <c r="S13" s="7"/>
      <c r="T13" s="7"/>
      <c r="U13" s="7"/>
      <c r="V13" s="7"/>
      <c r="W13" s="7"/>
      <c r="X13" s="7"/>
      <c r="Y13" s="7"/>
      <c r="Z13" s="7"/>
      <c r="AA13" s="7"/>
      <c r="AB13" s="7"/>
      <c r="AC13" s="7"/>
      <c r="AD13" s="7"/>
      <c r="AE13" s="7"/>
    </row>
    <row r="14" spans="1:32" ht="72" customHeight="1" x14ac:dyDescent="0.3">
      <c r="A14" s="9" t="s">
        <v>80</v>
      </c>
      <c r="B14" s="7">
        <f ca="1">B15+B11-B7</f>
        <v>3</v>
      </c>
      <c r="G14" s="57"/>
      <c r="H14" s="57"/>
      <c r="I14" s="57"/>
      <c r="J14" s="57"/>
      <c r="K14" s="57"/>
      <c r="L14" s="57"/>
      <c r="M14" s="57"/>
      <c r="N14" s="53"/>
      <c r="O14" s="53"/>
      <c r="P14" s="54"/>
      <c r="R14" s="7"/>
      <c r="S14" s="7"/>
      <c r="T14" s="7"/>
      <c r="U14" s="7"/>
      <c r="V14" s="7"/>
      <c r="W14" s="7"/>
      <c r="X14" s="7"/>
      <c r="Y14" s="7"/>
      <c r="Z14" s="7"/>
      <c r="AA14" s="7"/>
      <c r="AB14" s="7"/>
      <c r="AC14" s="7"/>
      <c r="AD14" s="7"/>
      <c r="AE14" s="7"/>
    </row>
    <row r="15" spans="1:32" x14ac:dyDescent="0.3">
      <c r="A15" s="9" t="s">
        <v>81</v>
      </c>
      <c r="B15" s="7">
        <f>IF(B6="M",3,4)</f>
        <v>4</v>
      </c>
      <c r="R15" s="7"/>
      <c r="S15" s="7"/>
      <c r="T15" s="7"/>
      <c r="U15" s="7"/>
      <c r="V15" s="7"/>
      <c r="W15" s="7"/>
      <c r="X15" s="7"/>
      <c r="Y15" s="7"/>
      <c r="Z15" s="7"/>
      <c r="AA15" s="7"/>
      <c r="AB15" s="7"/>
      <c r="AC15" s="7"/>
      <c r="AD15" s="7"/>
      <c r="AE15" s="7"/>
    </row>
    <row r="16" spans="1:32" ht="30.75" customHeight="1" x14ac:dyDescent="0.55000000000000004">
      <c r="C16" s="9" t="s">
        <v>47</v>
      </c>
      <c r="D16" s="2"/>
      <c r="G16" s="41" t="str">
        <f>CONCATENATE(B4," leerlaag ",B6,B15+1," (schooljaar ",B7+1," - ",B7+2,")")</f>
        <v>CKV leerlaag A5 (schooljaar 2022 - 2023)</v>
      </c>
      <c r="R16" s="7"/>
      <c r="S16" s="7"/>
      <c r="T16" s="7"/>
      <c r="U16" s="7"/>
      <c r="V16" s="7"/>
      <c r="W16" s="7"/>
      <c r="X16" s="7"/>
      <c r="Y16" s="7"/>
      <c r="Z16" s="7"/>
      <c r="AA16" s="7"/>
      <c r="AB16" s="7"/>
      <c r="AC16" s="7"/>
      <c r="AD16" s="7"/>
      <c r="AE16" s="7"/>
    </row>
    <row r="17" spans="3:32" ht="34.5" customHeight="1" x14ac:dyDescent="0.3">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x14ac:dyDescent="0.3">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R24" s="7"/>
      <c r="S24" s="7"/>
      <c r="T24" s="7"/>
      <c r="U24" s="7"/>
      <c r="V24" s="7"/>
      <c r="W24" s="7"/>
      <c r="X24" s="7"/>
      <c r="Y24" s="7"/>
      <c r="Z24" s="7"/>
      <c r="AA24" s="7"/>
      <c r="AB24" s="7"/>
      <c r="AC24" s="7"/>
      <c r="AD24" s="7"/>
      <c r="AE24" s="7"/>
    </row>
    <row r="25" spans="3:32" x14ac:dyDescent="0.3">
      <c r="C25" s="9" t="s">
        <v>47</v>
      </c>
      <c r="D25" s="2">
        <v>505</v>
      </c>
      <c r="G25" s="55" t="str">
        <f>CONCATENATE("Algemene opmerkingen bij het jaarprogramma van  ",G16)</f>
        <v>Algemene opmerkingen bij het jaarprogramma van  CKV leerlaag A5 (schooljaar 2022 - 2023)</v>
      </c>
      <c r="H25" s="55"/>
      <c r="I25" s="55"/>
      <c r="J25" s="55"/>
      <c r="K25" s="55"/>
      <c r="L25" s="55"/>
      <c r="M25" s="55"/>
      <c r="R25" s="7"/>
      <c r="S25" s="7"/>
      <c r="T25" s="7"/>
      <c r="U25" s="7"/>
      <c r="V25" s="7"/>
      <c r="W25" s="7"/>
      <c r="X25" s="7"/>
      <c r="Y25" s="7"/>
      <c r="Z25" s="7"/>
      <c r="AA25" s="7"/>
      <c r="AB25" s="7"/>
      <c r="AC25" s="7"/>
      <c r="AD25" s="7"/>
      <c r="AE25" s="7"/>
    </row>
    <row r="26" spans="3:32" ht="72" customHeight="1" x14ac:dyDescent="0.3">
      <c r="G26" s="56"/>
      <c r="H26" s="56"/>
      <c r="I26" s="56"/>
      <c r="J26" s="56"/>
      <c r="K26" s="56"/>
      <c r="L26" s="56"/>
      <c r="M26" s="56"/>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customHeight="1" x14ac:dyDescent="0.55000000000000004">
      <c r="C28" s="9" t="s">
        <v>47</v>
      </c>
      <c r="D28" s="2"/>
      <c r="G28" s="41" t="str">
        <f>CONCATENATE(B4," leerlaag ",B6,B15+2," (schooljaar ",B7+2," - ",B9,")")</f>
        <v>CKV leerlaag A6 (schooljaar 2023 - 2024)</v>
      </c>
      <c r="R28" s="7"/>
      <c r="S28" s="7"/>
      <c r="T28" s="7"/>
      <c r="U28" s="7"/>
      <c r="V28" s="7"/>
      <c r="W28" s="7"/>
      <c r="X28" s="7"/>
      <c r="Y28" s="7"/>
      <c r="Z28" s="7"/>
      <c r="AA28" s="7"/>
      <c r="AB28" s="7"/>
      <c r="AC28" s="7"/>
      <c r="AD28" s="7"/>
      <c r="AE28" s="7"/>
    </row>
    <row r="29" spans="3:32" ht="34.5" customHeight="1" x14ac:dyDescent="0.3">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x14ac:dyDescent="0.3">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7" spans="3:32" x14ac:dyDescent="0.3">
      <c r="C37" s="9" t="s">
        <v>47</v>
      </c>
      <c r="D37" s="2">
        <v>506</v>
      </c>
      <c r="G37" s="55" t="str">
        <f>CONCATENATE("Algemene opmerkingen bij het jaarprogramma van  ",G28)</f>
        <v>Algemene opmerkingen bij het jaarprogramma van  CKV leerlaag A6 (schooljaar 2023 - 2024)</v>
      </c>
      <c r="H37" s="55"/>
      <c r="I37" s="55"/>
      <c r="J37" s="55"/>
      <c r="K37" s="55"/>
      <c r="L37" s="55"/>
      <c r="M37" s="55"/>
    </row>
    <row r="38" spans="3:32" ht="72" customHeight="1" x14ac:dyDescent="0.3">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A3" activePane="bottomLeft" state="frozen"/>
      <selection pane="bottomLeft" activeCell="P26" sqref="P26"/>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G1" s="40" t="s">
        <v>41</v>
      </c>
    </row>
    <row r="2" spans="1:32" ht="48" customHeight="1" x14ac:dyDescent="0.3">
      <c r="A2" s="9" t="s">
        <v>42</v>
      </c>
      <c r="B2" s="2" t="s">
        <v>43</v>
      </c>
      <c r="F2" s="39">
        <f>SUM(AF6:AF35)</f>
        <v>0</v>
      </c>
      <c r="G2" s="58" t="str">
        <f ca="1">IF(B14&gt;6,"verouderd PTA",CONCATENATE("Dit is het programma van de huidige ",B6,B14," (cohort ",B7," - ",B9,")"))</f>
        <v>Dit is het programma van de huidige A4 (cohort 2020 - 2023)</v>
      </c>
      <c r="H2" s="58"/>
      <c r="I2" s="58"/>
      <c r="J2" s="58"/>
      <c r="K2" s="58"/>
      <c r="L2" s="58"/>
      <c r="M2" s="58"/>
      <c r="O2" s="50"/>
    </row>
    <row r="3" spans="1:32" x14ac:dyDescent="0.3">
      <c r="A3" s="9" t="s">
        <v>44</v>
      </c>
      <c r="B3" s="4">
        <v>0</v>
      </c>
    </row>
    <row r="4" spans="1:32" ht="30" customHeight="1" x14ac:dyDescent="0.55000000000000004">
      <c r="A4" s="9" t="s">
        <v>45</v>
      </c>
      <c r="B4" s="2" t="s">
        <v>46</v>
      </c>
      <c r="C4" s="9" t="s">
        <v>47</v>
      </c>
      <c r="D4" s="2"/>
      <c r="G4" s="41" t="str">
        <f>CONCATENATE(B4," leerlaag ",B6,B15," (schooljaar ",B7," - ",B7+1,")")</f>
        <v>CKV leerlaag A4 (schooljaar 2020 - 2021)</v>
      </c>
    </row>
    <row r="5" spans="1:32" ht="34.5" customHeight="1" x14ac:dyDescent="0.3">
      <c r="A5" s="9" t="s">
        <v>48</v>
      </c>
      <c r="B5" s="2">
        <v>8</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64</v>
      </c>
      <c r="D6" s="2">
        <v>489</v>
      </c>
      <c r="E6" s="2"/>
      <c r="G6" s="43">
        <v>1</v>
      </c>
      <c r="H6" s="45" t="s">
        <v>66</v>
      </c>
      <c r="I6" s="46">
        <v>1</v>
      </c>
      <c r="J6" s="47" t="s">
        <v>19</v>
      </c>
      <c r="K6" s="48"/>
      <c r="L6" s="46"/>
      <c r="M6" s="43" t="s">
        <v>8</v>
      </c>
      <c r="N6" s="49">
        <v>1</v>
      </c>
      <c r="O6" s="51" t="s">
        <v>11</v>
      </c>
      <c r="P6" s="52" t="s">
        <v>67</v>
      </c>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2020</v>
      </c>
      <c r="D7" s="2">
        <v>490</v>
      </c>
      <c r="E7" s="2"/>
      <c r="G7" s="43">
        <v>2</v>
      </c>
      <c r="H7" s="45" t="s">
        <v>69</v>
      </c>
      <c r="I7" s="46">
        <v>1</v>
      </c>
      <c r="J7" s="47" t="s">
        <v>19</v>
      </c>
      <c r="K7" s="48"/>
      <c r="L7" s="46"/>
      <c r="M7" s="43" t="s">
        <v>8</v>
      </c>
      <c r="N7" s="49">
        <v>1</v>
      </c>
      <c r="O7" s="51" t="s">
        <v>11</v>
      </c>
      <c r="P7" s="52" t="s">
        <v>67</v>
      </c>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68</v>
      </c>
      <c r="B8" s="2">
        <v>148</v>
      </c>
      <c r="D8" s="2">
        <v>491</v>
      </c>
      <c r="E8" s="2"/>
      <c r="G8" s="43">
        <v>3</v>
      </c>
      <c r="H8" s="45" t="s">
        <v>71</v>
      </c>
      <c r="I8" s="46">
        <v>1</v>
      </c>
      <c r="J8" s="47" t="s">
        <v>19</v>
      </c>
      <c r="K8" s="48"/>
      <c r="L8" s="46"/>
      <c r="M8" s="43" t="s">
        <v>8</v>
      </c>
      <c r="N8" s="49">
        <v>1</v>
      </c>
      <c r="O8" s="51" t="s">
        <v>11</v>
      </c>
      <c r="P8" s="52" t="s">
        <v>67</v>
      </c>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70</v>
      </c>
      <c r="B9" s="4">
        <f>IF(B6="A",B7+3,IF(B6="H",B7+2,B7+1))</f>
        <v>2023</v>
      </c>
      <c r="D9" s="2">
        <v>492</v>
      </c>
      <c r="E9" s="2"/>
      <c r="G9" s="43">
        <v>3</v>
      </c>
      <c r="H9" s="45" t="s">
        <v>82</v>
      </c>
      <c r="I9" s="46">
        <v>1</v>
      </c>
      <c r="J9" s="47" t="s">
        <v>19</v>
      </c>
      <c r="K9" s="48"/>
      <c r="L9" s="46"/>
      <c r="M9" s="43" t="s">
        <v>8</v>
      </c>
      <c r="N9" s="49">
        <v>1</v>
      </c>
      <c r="O9" s="51" t="s">
        <v>11</v>
      </c>
      <c r="P9" s="52" t="s">
        <v>67</v>
      </c>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72</v>
      </c>
      <c r="B10" s="6">
        <f ca="1">NOW()</f>
        <v>44349.630988657409</v>
      </c>
      <c r="D10" s="2">
        <v>493</v>
      </c>
      <c r="E10" s="2"/>
      <c r="G10" s="43">
        <v>4</v>
      </c>
      <c r="H10" s="45" t="s">
        <v>73</v>
      </c>
      <c r="I10" s="46">
        <v>1</v>
      </c>
      <c r="J10" s="47" t="s">
        <v>19</v>
      </c>
      <c r="K10" s="48"/>
      <c r="L10" s="46"/>
      <c r="M10" s="43" t="s">
        <v>8</v>
      </c>
      <c r="N10" s="49">
        <v>1</v>
      </c>
      <c r="O10" s="51" t="s">
        <v>11</v>
      </c>
      <c r="P10" s="52" t="s">
        <v>74</v>
      </c>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75</v>
      </c>
      <c r="B11" s="4">
        <f ca="1">IF(MONTH(NOW())&gt;7,YEAR(NOW()),YEAR(NOW())-1)</f>
        <v>2020</v>
      </c>
      <c r="D11" s="2">
        <v>494</v>
      </c>
      <c r="E11" s="2"/>
      <c r="G11" s="43">
        <v>4</v>
      </c>
      <c r="H11" s="45" t="s">
        <v>83</v>
      </c>
      <c r="I11" s="46">
        <v>2</v>
      </c>
      <c r="J11" s="47" t="s">
        <v>19</v>
      </c>
      <c r="K11" s="48"/>
      <c r="L11" s="46"/>
      <c r="M11" s="43" t="s">
        <v>8</v>
      </c>
      <c r="N11" s="49">
        <v>2</v>
      </c>
      <c r="O11" s="51" t="s">
        <v>11</v>
      </c>
      <c r="P11" s="52" t="s">
        <v>84</v>
      </c>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78</v>
      </c>
      <c r="B12" s="4" t="str">
        <f ca="1">CONCATENATE(B11," - ",B11+1)</f>
        <v>2020 - 2021</v>
      </c>
      <c r="R12" s="7"/>
      <c r="S12" s="7"/>
      <c r="T12" s="7"/>
      <c r="U12" s="7"/>
      <c r="V12" s="7"/>
      <c r="W12" s="7"/>
      <c r="X12" s="7"/>
      <c r="Y12" s="7"/>
      <c r="Z12" s="7"/>
      <c r="AA12" s="7"/>
      <c r="AB12" s="7"/>
      <c r="AC12" s="7"/>
      <c r="AD12" s="7"/>
      <c r="AE12" s="7"/>
    </row>
    <row r="13" spans="1:32" x14ac:dyDescent="0.3">
      <c r="A13" s="9" t="s">
        <v>79</v>
      </c>
      <c r="B13" s="4">
        <f ca="1">B7-B11</f>
        <v>0</v>
      </c>
      <c r="C13" s="9" t="s">
        <v>47</v>
      </c>
      <c r="D13" s="2">
        <v>367</v>
      </c>
      <c r="G13" s="55" t="str">
        <f>CONCATENATE("Algemene opmerkingen bij het jaarprogramma van  ",G4)</f>
        <v>Algemene opmerkingen bij het jaarprogramma van  CKV leerlaag A4 (schooljaar 2020 - 2021)</v>
      </c>
      <c r="H13" s="55"/>
      <c r="I13" s="55"/>
      <c r="J13" s="55"/>
      <c r="K13" s="55"/>
      <c r="L13" s="55"/>
      <c r="M13" s="55"/>
      <c r="R13" s="7"/>
      <c r="S13" s="7"/>
      <c r="T13" s="7"/>
      <c r="U13" s="7"/>
      <c r="V13" s="7"/>
      <c r="W13" s="7"/>
      <c r="X13" s="7"/>
      <c r="Y13" s="7"/>
      <c r="Z13" s="7"/>
      <c r="AA13" s="7"/>
      <c r="AB13" s="7"/>
      <c r="AC13" s="7"/>
      <c r="AD13" s="7"/>
      <c r="AE13" s="7"/>
    </row>
    <row r="14" spans="1:32" ht="72" customHeight="1" x14ac:dyDescent="0.3">
      <c r="A14" s="9" t="s">
        <v>80</v>
      </c>
      <c r="B14" s="7">
        <f ca="1">B15+B11-B7</f>
        <v>4</v>
      </c>
      <c r="G14" s="56"/>
      <c r="H14" s="56"/>
      <c r="I14" s="56"/>
      <c r="J14" s="56"/>
      <c r="K14" s="56"/>
      <c r="L14" s="56"/>
      <c r="M14" s="56"/>
      <c r="R14" s="7"/>
      <c r="S14" s="7"/>
      <c r="T14" s="7"/>
      <c r="U14" s="7"/>
      <c r="V14" s="7"/>
      <c r="W14" s="7"/>
      <c r="X14" s="7"/>
      <c r="Y14" s="7"/>
      <c r="Z14" s="7"/>
      <c r="AA14" s="7"/>
      <c r="AB14" s="7"/>
      <c r="AC14" s="7"/>
      <c r="AD14" s="7"/>
      <c r="AE14" s="7"/>
    </row>
    <row r="15" spans="1:32" x14ac:dyDescent="0.3">
      <c r="A15" s="9" t="s">
        <v>81</v>
      </c>
      <c r="B15" s="7">
        <f>IF(B6="M",3,4)</f>
        <v>4</v>
      </c>
      <c r="R15" s="7"/>
      <c r="S15" s="7"/>
      <c r="T15" s="7"/>
      <c r="U15" s="7"/>
      <c r="V15" s="7"/>
      <c r="W15" s="7"/>
      <c r="X15" s="7"/>
      <c r="Y15" s="7"/>
      <c r="Z15" s="7"/>
      <c r="AA15" s="7"/>
      <c r="AB15" s="7"/>
      <c r="AC15" s="7"/>
      <c r="AD15" s="7"/>
      <c r="AE15" s="7"/>
    </row>
    <row r="16" spans="1:32" ht="30.75" customHeight="1" x14ac:dyDescent="0.55000000000000004">
      <c r="C16" s="9" t="s">
        <v>47</v>
      </c>
      <c r="D16" s="2"/>
      <c r="G16" s="41" t="str">
        <f>CONCATENATE(B4," leerlaag ",B6,B15+1," (schooljaar ",B7+1," - ",B7+2,")")</f>
        <v>CKV leerlaag A5 (schooljaar 2021 - 2022)</v>
      </c>
      <c r="R16" s="7"/>
      <c r="S16" s="7"/>
      <c r="T16" s="7"/>
      <c r="U16" s="7"/>
      <c r="V16" s="7"/>
      <c r="W16" s="7"/>
      <c r="X16" s="7"/>
      <c r="Y16" s="7"/>
      <c r="Z16" s="7"/>
      <c r="AA16" s="7"/>
      <c r="AB16" s="7"/>
      <c r="AC16" s="7"/>
      <c r="AD16" s="7"/>
      <c r="AE16" s="7"/>
    </row>
    <row r="17" spans="3:32" ht="34.5" customHeight="1" x14ac:dyDescent="0.3">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x14ac:dyDescent="0.3">
      <c r="D18" s="2"/>
      <c r="E18" s="2"/>
      <c r="G18" s="23" t="s">
        <v>5</v>
      </c>
      <c r="H18" s="24"/>
      <c r="I18" s="37"/>
      <c r="J18" s="25" t="s">
        <v>5</v>
      </c>
      <c r="K18" s="26"/>
      <c r="L18" s="37"/>
      <c r="M18" s="23" t="s">
        <v>5</v>
      </c>
      <c r="N18" s="38"/>
      <c r="O18" s="27" t="s">
        <v>5</v>
      </c>
      <c r="P18" s="2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G19" s="23" t="s">
        <v>5</v>
      </c>
      <c r="H19" s="24"/>
      <c r="I19" s="37"/>
      <c r="J19" s="25" t="s">
        <v>5</v>
      </c>
      <c r="K19" s="26"/>
      <c r="L19" s="37"/>
      <c r="M19" s="23" t="s">
        <v>5</v>
      </c>
      <c r="N19" s="38"/>
      <c r="O19" s="27" t="s">
        <v>5</v>
      </c>
      <c r="P19" s="2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G20" s="23" t="s">
        <v>5</v>
      </c>
      <c r="H20" s="24"/>
      <c r="I20" s="37"/>
      <c r="J20" s="25" t="s">
        <v>5</v>
      </c>
      <c r="K20" s="26"/>
      <c r="L20" s="37"/>
      <c r="M20" s="23" t="s">
        <v>5</v>
      </c>
      <c r="N20" s="38"/>
      <c r="O20" s="27" t="s">
        <v>5</v>
      </c>
      <c r="P20" s="2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G21" s="23" t="s">
        <v>5</v>
      </c>
      <c r="H21" s="24"/>
      <c r="I21" s="37"/>
      <c r="J21" s="25" t="s">
        <v>5</v>
      </c>
      <c r="K21" s="26"/>
      <c r="L21" s="37"/>
      <c r="M21" s="23" t="s">
        <v>5</v>
      </c>
      <c r="N21" s="38"/>
      <c r="O21" s="27" t="s">
        <v>5</v>
      </c>
      <c r="P21" s="2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G22" s="23" t="s">
        <v>5</v>
      </c>
      <c r="H22" s="24"/>
      <c r="I22" s="37"/>
      <c r="J22" s="25" t="s">
        <v>5</v>
      </c>
      <c r="K22" s="26"/>
      <c r="L22" s="37"/>
      <c r="M22" s="23" t="s">
        <v>5</v>
      </c>
      <c r="N22" s="38"/>
      <c r="O22" s="27" t="s">
        <v>5</v>
      </c>
      <c r="P22" s="2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G23" s="23" t="s">
        <v>5</v>
      </c>
      <c r="H23" s="24"/>
      <c r="I23" s="37"/>
      <c r="J23" s="25" t="s">
        <v>5</v>
      </c>
      <c r="K23" s="26"/>
      <c r="L23" s="37"/>
      <c r="M23" s="23" t="s">
        <v>5</v>
      </c>
      <c r="N23" s="38"/>
      <c r="O23" s="27" t="s">
        <v>5</v>
      </c>
      <c r="P23" s="2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R24" s="7"/>
      <c r="S24" s="7"/>
      <c r="T24" s="7"/>
      <c r="U24" s="7"/>
      <c r="V24" s="7"/>
      <c r="W24" s="7"/>
      <c r="X24" s="7"/>
      <c r="Y24" s="7"/>
      <c r="Z24" s="7"/>
      <c r="AA24" s="7"/>
      <c r="AB24" s="7"/>
      <c r="AC24" s="7"/>
      <c r="AD24" s="7"/>
      <c r="AE24" s="7"/>
    </row>
    <row r="25" spans="3:32" x14ac:dyDescent="0.3">
      <c r="C25" s="9" t="s">
        <v>47</v>
      </c>
      <c r="D25" s="2">
        <v>368</v>
      </c>
      <c r="G25" s="55" t="str">
        <f>CONCATENATE("Algemene opmerkingen bij het jaarprogramma van  ",G16)</f>
        <v>Algemene opmerkingen bij het jaarprogramma van  CKV leerlaag A5 (schooljaar 2021 - 2022)</v>
      </c>
      <c r="H25" s="55"/>
      <c r="I25" s="55"/>
      <c r="J25" s="55"/>
      <c r="K25" s="55"/>
      <c r="L25" s="55"/>
      <c r="M25" s="55"/>
      <c r="R25" s="7"/>
      <c r="S25" s="7"/>
      <c r="T25" s="7"/>
      <c r="U25" s="7"/>
      <c r="V25" s="7"/>
      <c r="W25" s="7"/>
      <c r="X25" s="7"/>
      <c r="Y25" s="7"/>
      <c r="Z25" s="7"/>
      <c r="AA25" s="7"/>
      <c r="AB25" s="7"/>
      <c r="AC25" s="7"/>
      <c r="AD25" s="7"/>
      <c r="AE25" s="7"/>
    </row>
    <row r="26" spans="3:32" ht="72" customHeight="1" x14ac:dyDescent="0.3">
      <c r="G26" s="57"/>
      <c r="H26" s="57"/>
      <c r="I26" s="57"/>
      <c r="J26" s="57"/>
      <c r="K26" s="57"/>
      <c r="L26" s="57"/>
      <c r="M26" s="57"/>
      <c r="N26" s="53"/>
      <c r="O26" s="53"/>
      <c r="P26" s="54"/>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customHeight="1" x14ac:dyDescent="0.55000000000000004">
      <c r="C28" s="9" t="s">
        <v>47</v>
      </c>
      <c r="D28" s="2"/>
      <c r="G28" s="41" t="str">
        <f>CONCATENATE(B4," leerlaag ",B6,B15+2," (schooljaar ",B7+2," - ",B9,")")</f>
        <v>CKV leerlaag A6 (schooljaar 2022 - 2023)</v>
      </c>
      <c r="R28" s="7"/>
      <c r="S28" s="7"/>
      <c r="T28" s="7"/>
      <c r="U28" s="7"/>
      <c r="V28" s="7"/>
      <c r="W28" s="7"/>
      <c r="X28" s="7"/>
      <c r="Y28" s="7"/>
      <c r="Z28" s="7"/>
      <c r="AA28" s="7"/>
      <c r="AB28" s="7"/>
      <c r="AC28" s="7"/>
      <c r="AD28" s="7"/>
      <c r="AE28" s="7"/>
    </row>
    <row r="29" spans="3:32" ht="34.5" customHeight="1" x14ac:dyDescent="0.3">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x14ac:dyDescent="0.3">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7" spans="3:32" x14ac:dyDescent="0.3">
      <c r="C37" s="9" t="s">
        <v>47</v>
      </c>
      <c r="D37" s="2">
        <v>369</v>
      </c>
      <c r="G37" s="55" t="str">
        <f>CONCATENATE("Algemene opmerkingen bij het jaarprogramma van  ",G28)</f>
        <v>Algemene opmerkingen bij het jaarprogramma van  CKV leerlaag A6 (schooljaar 2022 - 2023)</v>
      </c>
      <c r="H37" s="55"/>
      <c r="I37" s="55"/>
      <c r="J37" s="55"/>
      <c r="K37" s="55"/>
      <c r="L37" s="55"/>
      <c r="M37" s="55"/>
    </row>
    <row r="38" spans="3:32" ht="72" customHeight="1" x14ac:dyDescent="0.3">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zoomScale="85" zoomScaleNormal="85" workbookViewId="0">
      <pane ySplit="2" topLeftCell="A3" activePane="bottomLeft" state="frozen"/>
      <selection pane="bottomLeft" activeCell="P38" sqref="P38"/>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G1" s="40" t="s">
        <v>41</v>
      </c>
    </row>
    <row r="2" spans="1:32" ht="48" customHeight="1" x14ac:dyDescent="0.3">
      <c r="A2" s="9" t="s">
        <v>42</v>
      </c>
      <c r="B2" s="2" t="s">
        <v>43</v>
      </c>
      <c r="F2" s="39">
        <f>SUM(AF6:AF35)</f>
        <v>0</v>
      </c>
      <c r="G2" s="58" t="str">
        <f ca="1">IF(B14&gt;6,"verouderd PTA",CONCATENATE("Dit is het programma van de huidige ",B6,B14," (cohort ",B7," - ",B9,")"))</f>
        <v>Dit is het programma van de huidige A5 (cohort 2019 - 2022)</v>
      </c>
      <c r="H2" s="58"/>
      <c r="I2" s="58"/>
      <c r="J2" s="58"/>
      <c r="K2" s="58"/>
      <c r="L2" s="58"/>
      <c r="M2" s="58"/>
      <c r="O2" s="50"/>
    </row>
    <row r="3" spans="1:32" x14ac:dyDescent="0.3">
      <c r="A3" s="9" t="s">
        <v>44</v>
      </c>
      <c r="B3" s="4">
        <v>0</v>
      </c>
    </row>
    <row r="4" spans="1:32" ht="30" customHeight="1" x14ac:dyDescent="0.55000000000000004">
      <c r="A4" s="9" t="s">
        <v>45</v>
      </c>
      <c r="B4" s="2" t="s">
        <v>46</v>
      </c>
      <c r="C4" s="9" t="s">
        <v>47</v>
      </c>
      <c r="D4" s="2"/>
      <c r="G4" s="41" t="str">
        <f>CONCATENATE(B4," leerlaag ",B6,B15," (schooljaar ",B7," - ",B7+1,")")</f>
        <v>CKV leerlaag A4 (schooljaar 2019 - 2020)</v>
      </c>
    </row>
    <row r="5" spans="1:32" ht="34.5" customHeight="1" x14ac:dyDescent="0.3">
      <c r="A5" s="9" t="s">
        <v>48</v>
      </c>
      <c r="B5" s="2">
        <v>8</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64</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2019</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68</v>
      </c>
      <c r="B8" s="2">
        <v>149</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70</v>
      </c>
      <c r="B9" s="4">
        <f>IF(B6="A",B7+3,IF(B6="H",B7+2,B7+1))</f>
        <v>2022</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72</v>
      </c>
      <c r="B10" s="6">
        <f ca="1">NOW()</f>
        <v>44349.630988657409</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75</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78</v>
      </c>
      <c r="B12" s="4" t="str">
        <f ca="1">CONCATENATE(B11," - ",B11+1)</f>
        <v>2020 - 2021</v>
      </c>
      <c r="R12" s="7"/>
      <c r="S12" s="7"/>
      <c r="T12" s="7"/>
      <c r="U12" s="7"/>
      <c r="V12" s="7"/>
      <c r="W12" s="7"/>
      <c r="X12" s="7"/>
      <c r="Y12" s="7"/>
      <c r="Z12" s="7"/>
      <c r="AA12" s="7"/>
      <c r="AB12" s="7"/>
      <c r="AC12" s="7"/>
      <c r="AD12" s="7"/>
      <c r="AE12" s="7"/>
    </row>
    <row r="13" spans="1:32" x14ac:dyDescent="0.3">
      <c r="A13" s="9" t="s">
        <v>79</v>
      </c>
      <c r="B13" s="4">
        <f ca="1">B7-B11</f>
        <v>-1</v>
      </c>
      <c r="C13" s="9" t="s">
        <v>47</v>
      </c>
      <c r="D13" s="2">
        <v>370</v>
      </c>
      <c r="G13" s="55" t="str">
        <f>CONCATENATE("Algemene opmerkingen bij het jaarprogramma van  ",G4)</f>
        <v>Algemene opmerkingen bij het jaarprogramma van  CKV leerlaag A4 (schooljaar 2019 - 2020)</v>
      </c>
      <c r="H13" s="55"/>
      <c r="I13" s="55"/>
      <c r="J13" s="55"/>
      <c r="K13" s="55"/>
      <c r="L13" s="55"/>
      <c r="M13" s="55"/>
      <c r="R13" s="7"/>
      <c r="S13" s="7"/>
      <c r="T13" s="7"/>
      <c r="U13" s="7"/>
      <c r="V13" s="7"/>
      <c r="W13" s="7"/>
      <c r="X13" s="7"/>
      <c r="Y13" s="7"/>
      <c r="Z13" s="7"/>
      <c r="AA13" s="7"/>
      <c r="AB13" s="7"/>
      <c r="AC13" s="7"/>
      <c r="AD13" s="7"/>
      <c r="AE13" s="7"/>
    </row>
    <row r="14" spans="1:32" ht="72" customHeight="1" x14ac:dyDescent="0.3">
      <c r="A14" s="9" t="s">
        <v>80</v>
      </c>
      <c r="B14" s="7">
        <f ca="1">B15+B11-B7</f>
        <v>5</v>
      </c>
      <c r="G14" s="56"/>
      <c r="H14" s="56"/>
      <c r="I14" s="56"/>
      <c r="J14" s="56"/>
      <c r="K14" s="56"/>
      <c r="L14" s="56"/>
      <c r="M14" s="56"/>
      <c r="R14" s="7"/>
      <c r="S14" s="7"/>
      <c r="T14" s="7"/>
      <c r="U14" s="7"/>
      <c r="V14" s="7"/>
      <c r="W14" s="7"/>
      <c r="X14" s="7"/>
      <c r="Y14" s="7"/>
      <c r="Z14" s="7"/>
      <c r="AA14" s="7"/>
      <c r="AB14" s="7"/>
      <c r="AC14" s="7"/>
      <c r="AD14" s="7"/>
      <c r="AE14" s="7"/>
    </row>
    <row r="15" spans="1:32" x14ac:dyDescent="0.3">
      <c r="A15" s="9" t="s">
        <v>81</v>
      </c>
      <c r="B15" s="7">
        <f>IF(B6="M",3,4)</f>
        <v>4</v>
      </c>
      <c r="R15" s="7"/>
      <c r="S15" s="7"/>
      <c r="T15" s="7"/>
      <c r="U15" s="7"/>
      <c r="V15" s="7"/>
      <c r="W15" s="7"/>
      <c r="X15" s="7"/>
      <c r="Y15" s="7"/>
      <c r="Z15" s="7"/>
      <c r="AA15" s="7"/>
      <c r="AB15" s="7"/>
      <c r="AC15" s="7"/>
      <c r="AD15" s="7"/>
      <c r="AE15" s="7"/>
    </row>
    <row r="16" spans="1:32" ht="30.75" customHeight="1" x14ac:dyDescent="0.55000000000000004">
      <c r="C16" s="9" t="s">
        <v>47</v>
      </c>
      <c r="D16" s="2"/>
      <c r="G16" s="41" t="str">
        <f>CONCATENATE(B4," leerlaag ",B6,B15+1," (schooljaar ",B7+1," - ",B7+2,")")</f>
        <v>CKV leerlaag A5 (schooljaar 2020 - 2021)</v>
      </c>
      <c r="R16" s="7"/>
      <c r="S16" s="7"/>
      <c r="T16" s="7"/>
      <c r="U16" s="7"/>
      <c r="V16" s="7"/>
      <c r="W16" s="7"/>
      <c r="X16" s="7"/>
      <c r="Y16" s="7"/>
      <c r="Z16" s="7"/>
      <c r="AA16" s="7"/>
      <c r="AB16" s="7"/>
      <c r="AC16" s="7"/>
      <c r="AD16" s="7"/>
      <c r="AE16" s="7"/>
    </row>
    <row r="17" spans="3:32" ht="34.5" customHeight="1" x14ac:dyDescent="0.3">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x14ac:dyDescent="0.3">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R24" s="7"/>
      <c r="S24" s="7"/>
      <c r="T24" s="7"/>
      <c r="U24" s="7"/>
      <c r="V24" s="7"/>
      <c r="W24" s="7"/>
      <c r="X24" s="7"/>
      <c r="Y24" s="7"/>
      <c r="Z24" s="7"/>
      <c r="AA24" s="7"/>
      <c r="AB24" s="7"/>
      <c r="AC24" s="7"/>
      <c r="AD24" s="7"/>
      <c r="AE24" s="7"/>
    </row>
    <row r="25" spans="3:32" x14ac:dyDescent="0.3">
      <c r="C25" s="9" t="s">
        <v>47</v>
      </c>
      <c r="D25" s="2">
        <v>371</v>
      </c>
      <c r="G25" s="55" t="str">
        <f>CONCATENATE("Algemene opmerkingen bij het jaarprogramma van  ",G16)</f>
        <v>Algemene opmerkingen bij het jaarprogramma van  CKV leerlaag A5 (schooljaar 2020 - 2021)</v>
      </c>
      <c r="H25" s="55"/>
      <c r="I25" s="55"/>
      <c r="J25" s="55"/>
      <c r="K25" s="55"/>
      <c r="L25" s="55"/>
      <c r="M25" s="55"/>
      <c r="R25" s="7"/>
      <c r="S25" s="7"/>
      <c r="T25" s="7"/>
      <c r="U25" s="7"/>
      <c r="V25" s="7"/>
      <c r="W25" s="7"/>
      <c r="X25" s="7"/>
      <c r="Y25" s="7"/>
      <c r="Z25" s="7"/>
      <c r="AA25" s="7"/>
      <c r="AB25" s="7"/>
      <c r="AC25" s="7"/>
      <c r="AD25" s="7"/>
      <c r="AE25" s="7"/>
    </row>
    <row r="26" spans="3:32" ht="72" customHeight="1" x14ac:dyDescent="0.3">
      <c r="G26" s="56"/>
      <c r="H26" s="56"/>
      <c r="I26" s="56"/>
      <c r="J26" s="56"/>
      <c r="K26" s="56"/>
      <c r="L26" s="56"/>
      <c r="M26" s="56"/>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customHeight="1" x14ac:dyDescent="0.55000000000000004">
      <c r="C28" s="9" t="s">
        <v>47</v>
      </c>
      <c r="D28" s="2"/>
      <c r="G28" s="41" t="str">
        <f>CONCATENATE(B4," leerlaag ",B6,B15+2," (schooljaar ",B7+2," - ",B9,")")</f>
        <v>CKV leerlaag A6 (schooljaar 2021 - 2022)</v>
      </c>
      <c r="R28" s="7"/>
      <c r="S28" s="7"/>
      <c r="T28" s="7"/>
      <c r="U28" s="7"/>
      <c r="V28" s="7"/>
      <c r="W28" s="7"/>
      <c r="X28" s="7"/>
      <c r="Y28" s="7"/>
      <c r="Z28" s="7"/>
      <c r="AA28" s="7"/>
      <c r="AB28" s="7"/>
      <c r="AC28" s="7"/>
      <c r="AD28" s="7"/>
      <c r="AE28" s="7"/>
    </row>
    <row r="29" spans="3:32" ht="34.5" customHeight="1" x14ac:dyDescent="0.3">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x14ac:dyDescent="0.3">
      <c r="D30" s="2"/>
      <c r="E30" s="2"/>
      <c r="G30" s="23" t="s">
        <v>5</v>
      </c>
      <c r="H30" s="24"/>
      <c r="I30" s="37"/>
      <c r="J30" s="25" t="s">
        <v>5</v>
      </c>
      <c r="K30" s="26"/>
      <c r="L30" s="37"/>
      <c r="M30" s="23" t="s">
        <v>5</v>
      </c>
      <c r="N30" s="38"/>
      <c r="O30" s="27" t="s">
        <v>5</v>
      </c>
      <c r="P30" s="2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c r="E31" s="2"/>
      <c r="G31" s="23" t="s">
        <v>5</v>
      </c>
      <c r="H31" s="24"/>
      <c r="I31" s="37"/>
      <c r="J31" s="25" t="s">
        <v>5</v>
      </c>
      <c r="K31" s="26"/>
      <c r="L31" s="37"/>
      <c r="M31" s="23" t="s">
        <v>5</v>
      </c>
      <c r="N31" s="38"/>
      <c r="O31" s="27" t="s">
        <v>5</v>
      </c>
      <c r="P31" s="2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c r="E32" s="2"/>
      <c r="G32" s="23" t="s">
        <v>5</v>
      </c>
      <c r="H32" s="24"/>
      <c r="I32" s="37"/>
      <c r="J32" s="25" t="s">
        <v>5</v>
      </c>
      <c r="K32" s="26"/>
      <c r="L32" s="37"/>
      <c r="M32" s="23" t="s">
        <v>5</v>
      </c>
      <c r="N32" s="38"/>
      <c r="O32" s="27" t="s">
        <v>5</v>
      </c>
      <c r="P32" s="2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G33" s="23" t="s">
        <v>5</v>
      </c>
      <c r="H33" s="24"/>
      <c r="I33" s="37"/>
      <c r="J33" s="25" t="s">
        <v>5</v>
      </c>
      <c r="K33" s="26"/>
      <c r="L33" s="37"/>
      <c r="M33" s="23" t="s">
        <v>5</v>
      </c>
      <c r="N33" s="38"/>
      <c r="O33" s="27" t="s">
        <v>5</v>
      </c>
      <c r="P33" s="2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G34" s="23" t="s">
        <v>5</v>
      </c>
      <c r="H34" s="24"/>
      <c r="I34" s="37"/>
      <c r="J34" s="25" t="s">
        <v>5</v>
      </c>
      <c r="K34" s="26"/>
      <c r="L34" s="37"/>
      <c r="M34" s="23" t="s">
        <v>5</v>
      </c>
      <c r="N34" s="38"/>
      <c r="O34" s="27" t="s">
        <v>5</v>
      </c>
      <c r="P34" s="2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G35" s="23" t="s">
        <v>5</v>
      </c>
      <c r="H35" s="24"/>
      <c r="I35" s="37"/>
      <c r="J35" s="25" t="s">
        <v>5</v>
      </c>
      <c r="K35" s="26"/>
      <c r="L35" s="37"/>
      <c r="M35" s="23" t="s">
        <v>5</v>
      </c>
      <c r="N35" s="38"/>
      <c r="O35" s="27" t="s">
        <v>5</v>
      </c>
      <c r="P35" s="2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7" spans="3:32" x14ac:dyDescent="0.3">
      <c r="C37" s="9" t="s">
        <v>47</v>
      </c>
      <c r="D37" s="2">
        <v>372</v>
      </c>
      <c r="G37" s="55" t="str">
        <f>CONCATENATE("Algemene opmerkingen bij het jaarprogramma van  ",G28)</f>
        <v>Algemene opmerkingen bij het jaarprogramma van  CKV leerlaag A6 (schooljaar 2021 - 2022)</v>
      </c>
      <c r="H37" s="55"/>
      <c r="I37" s="55"/>
      <c r="J37" s="55"/>
      <c r="K37" s="55"/>
      <c r="L37" s="55"/>
      <c r="M37" s="55"/>
    </row>
    <row r="38" spans="3:32" ht="72" customHeight="1" x14ac:dyDescent="0.3">
      <c r="G38" s="57"/>
      <c r="H38" s="57"/>
      <c r="I38" s="57"/>
      <c r="J38" s="57"/>
      <c r="K38" s="57"/>
      <c r="L38" s="57"/>
      <c r="M38" s="57"/>
      <c r="N38" s="53"/>
      <c r="O38" s="53"/>
      <c r="P38" s="54"/>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A3" activePane="bottomLeft" state="frozen"/>
      <selection pane="bottomLeft" activeCell="Q38" sqref="Q38"/>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G1" s="40" t="s">
        <v>41</v>
      </c>
    </row>
    <row r="2" spans="1:32" ht="48" customHeight="1" x14ac:dyDescent="0.3">
      <c r="A2" s="9" t="s">
        <v>42</v>
      </c>
      <c r="B2" s="2" t="s">
        <v>43</v>
      </c>
      <c r="F2" s="39">
        <f>SUM(AF6:AF35)</f>
        <v>0</v>
      </c>
      <c r="G2" s="58" t="str">
        <f ca="1">IF(B14&gt;6,"verouderd PTA",CONCATENATE("Dit is het programma van de huidige ",B6,B14," (cohort ",B7," - ",B9,")"))</f>
        <v>Dit is het programma van de huidige A6 (cohort 2018 - 2021)</v>
      </c>
      <c r="H2" s="58"/>
      <c r="I2" s="58"/>
      <c r="J2" s="58"/>
      <c r="K2" s="58"/>
      <c r="L2" s="58"/>
      <c r="M2" s="58"/>
      <c r="O2" s="50"/>
    </row>
    <row r="3" spans="1:32" x14ac:dyDescent="0.3">
      <c r="A3" s="9" t="s">
        <v>44</v>
      </c>
      <c r="B3" s="4">
        <v>0</v>
      </c>
    </row>
    <row r="4" spans="1:32" ht="30" customHeight="1" x14ac:dyDescent="0.55000000000000004">
      <c r="A4" s="9" t="s">
        <v>45</v>
      </c>
      <c r="B4" s="2" t="s">
        <v>46</v>
      </c>
      <c r="C4" s="9" t="s">
        <v>47</v>
      </c>
      <c r="D4" s="2"/>
      <c r="G4" s="41" t="str">
        <f>CONCATENATE(B4," leerlaag ",B6,B15," (schooljaar ",B7," - ",B7+1,")")</f>
        <v>CKV leerlaag A4 (schooljaar 2018 - 2019)</v>
      </c>
    </row>
    <row r="5" spans="1:32" ht="34.5" customHeight="1" x14ac:dyDescent="0.3">
      <c r="A5" s="9" t="s">
        <v>48</v>
      </c>
      <c r="B5" s="2">
        <v>8</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64</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2018</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68</v>
      </c>
      <c r="B8" s="2">
        <v>150</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70</v>
      </c>
      <c r="B9" s="4">
        <f>IF(B6="A",B7+3,IF(B6="H",B7+2,B7+1))</f>
        <v>2021</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72</v>
      </c>
      <c r="B10" s="6">
        <f ca="1">NOW()</f>
        <v>44349.630988657409</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75</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78</v>
      </c>
      <c r="B12" s="4" t="str">
        <f ca="1">CONCATENATE(B11," - ",B11+1)</f>
        <v>2020 - 2021</v>
      </c>
      <c r="R12" s="7"/>
      <c r="S12" s="7"/>
      <c r="T12" s="7"/>
      <c r="U12" s="7"/>
      <c r="V12" s="7"/>
      <c r="W12" s="7"/>
      <c r="X12" s="7"/>
      <c r="Y12" s="7"/>
      <c r="Z12" s="7"/>
      <c r="AA12" s="7"/>
      <c r="AB12" s="7"/>
      <c r="AC12" s="7"/>
      <c r="AD12" s="7"/>
      <c r="AE12" s="7"/>
    </row>
    <row r="13" spans="1:32" x14ac:dyDescent="0.3">
      <c r="A13" s="9" t="s">
        <v>79</v>
      </c>
      <c r="B13" s="4">
        <f ca="1">B7-B11</f>
        <v>-2</v>
      </c>
      <c r="C13" s="9" t="s">
        <v>47</v>
      </c>
      <c r="D13" s="2">
        <v>373</v>
      </c>
      <c r="G13" s="55" t="str">
        <f>CONCATENATE("Algemene opmerkingen bij het jaarprogramma van  ",G4)</f>
        <v>Algemene opmerkingen bij het jaarprogramma van  CKV leerlaag A4 (schooljaar 2018 - 2019)</v>
      </c>
      <c r="H13" s="55"/>
      <c r="I13" s="55"/>
      <c r="J13" s="55"/>
      <c r="K13" s="55"/>
      <c r="L13" s="55"/>
      <c r="M13" s="55"/>
      <c r="R13" s="7"/>
      <c r="S13" s="7"/>
      <c r="T13" s="7"/>
      <c r="U13" s="7"/>
      <c r="V13" s="7"/>
      <c r="W13" s="7"/>
      <c r="X13" s="7"/>
      <c r="Y13" s="7"/>
      <c r="Z13" s="7"/>
      <c r="AA13" s="7"/>
      <c r="AB13" s="7"/>
      <c r="AC13" s="7"/>
      <c r="AD13" s="7"/>
      <c r="AE13" s="7"/>
    </row>
    <row r="14" spans="1:32" ht="72" customHeight="1" x14ac:dyDescent="0.3">
      <c r="A14" s="9" t="s">
        <v>80</v>
      </c>
      <c r="B14" s="7">
        <f ca="1">B15+B11-B7</f>
        <v>6</v>
      </c>
      <c r="G14" s="56"/>
      <c r="H14" s="56"/>
      <c r="I14" s="56"/>
      <c r="J14" s="56"/>
      <c r="K14" s="56"/>
      <c r="L14" s="56"/>
      <c r="M14" s="56"/>
      <c r="R14" s="7"/>
      <c r="S14" s="7"/>
      <c r="T14" s="7"/>
      <c r="U14" s="7"/>
      <c r="V14" s="7"/>
      <c r="W14" s="7"/>
      <c r="X14" s="7"/>
      <c r="Y14" s="7"/>
      <c r="Z14" s="7"/>
      <c r="AA14" s="7"/>
      <c r="AB14" s="7"/>
      <c r="AC14" s="7"/>
      <c r="AD14" s="7"/>
      <c r="AE14" s="7"/>
    </row>
    <row r="15" spans="1:32" x14ac:dyDescent="0.3">
      <c r="A15" s="9" t="s">
        <v>81</v>
      </c>
      <c r="B15" s="7">
        <f>IF(B6="M",3,4)</f>
        <v>4</v>
      </c>
      <c r="R15" s="7"/>
      <c r="S15" s="7"/>
      <c r="T15" s="7"/>
      <c r="U15" s="7"/>
      <c r="V15" s="7"/>
      <c r="W15" s="7"/>
      <c r="X15" s="7"/>
      <c r="Y15" s="7"/>
      <c r="Z15" s="7"/>
      <c r="AA15" s="7"/>
      <c r="AB15" s="7"/>
      <c r="AC15" s="7"/>
      <c r="AD15" s="7"/>
      <c r="AE15" s="7"/>
    </row>
    <row r="16" spans="1:32" ht="30.75" customHeight="1" x14ac:dyDescent="0.55000000000000004">
      <c r="C16" s="9" t="s">
        <v>47</v>
      </c>
      <c r="D16" s="2"/>
      <c r="G16" s="41" t="str">
        <f>CONCATENATE(B4," leerlaag ",B6,B15+1," (schooljaar ",B7+1," - ",B7+2,")")</f>
        <v>CKV leerlaag A5 (schooljaar 2019 - 2020)</v>
      </c>
      <c r="R16" s="7"/>
      <c r="S16" s="7"/>
      <c r="T16" s="7"/>
      <c r="U16" s="7"/>
      <c r="V16" s="7"/>
      <c r="W16" s="7"/>
      <c r="X16" s="7"/>
      <c r="Y16" s="7"/>
      <c r="Z16" s="7"/>
      <c r="AA16" s="7"/>
      <c r="AB16" s="7"/>
      <c r="AC16" s="7"/>
      <c r="AD16" s="7"/>
      <c r="AE16" s="7"/>
    </row>
    <row r="17" spans="3:32" ht="34.5" customHeight="1" x14ac:dyDescent="0.3">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x14ac:dyDescent="0.3">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R24" s="7"/>
      <c r="S24" s="7"/>
      <c r="T24" s="7"/>
      <c r="U24" s="7"/>
      <c r="V24" s="7"/>
      <c r="W24" s="7"/>
      <c r="X24" s="7"/>
      <c r="Y24" s="7"/>
      <c r="Z24" s="7"/>
      <c r="AA24" s="7"/>
      <c r="AB24" s="7"/>
      <c r="AC24" s="7"/>
      <c r="AD24" s="7"/>
      <c r="AE24" s="7"/>
    </row>
    <row r="25" spans="3:32" x14ac:dyDescent="0.3">
      <c r="C25" s="9" t="s">
        <v>47</v>
      </c>
      <c r="D25" s="2">
        <v>374</v>
      </c>
      <c r="G25" s="55" t="str">
        <f>CONCATENATE("Algemene opmerkingen bij het jaarprogramma van  ",G16)</f>
        <v>Algemene opmerkingen bij het jaarprogramma van  CKV leerlaag A5 (schooljaar 2019 - 2020)</v>
      </c>
      <c r="H25" s="55"/>
      <c r="I25" s="55"/>
      <c r="J25" s="55"/>
      <c r="K25" s="55"/>
      <c r="L25" s="55"/>
      <c r="M25" s="55"/>
      <c r="R25" s="7"/>
      <c r="S25" s="7"/>
      <c r="T25" s="7"/>
      <c r="U25" s="7"/>
      <c r="V25" s="7"/>
      <c r="W25" s="7"/>
      <c r="X25" s="7"/>
      <c r="Y25" s="7"/>
      <c r="Z25" s="7"/>
      <c r="AA25" s="7"/>
      <c r="AB25" s="7"/>
      <c r="AC25" s="7"/>
      <c r="AD25" s="7"/>
      <c r="AE25" s="7"/>
    </row>
    <row r="26" spans="3:32" ht="72" customHeight="1" x14ac:dyDescent="0.3">
      <c r="G26" s="56"/>
      <c r="H26" s="56"/>
      <c r="I26" s="56"/>
      <c r="J26" s="56"/>
      <c r="K26" s="56"/>
      <c r="L26" s="56"/>
      <c r="M26" s="56"/>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customHeight="1" x14ac:dyDescent="0.55000000000000004">
      <c r="C28" s="9" t="s">
        <v>47</v>
      </c>
      <c r="D28" s="2"/>
      <c r="G28" s="41" t="str">
        <f>CONCATENATE(B4," leerlaag ",B6,B15+2," (schooljaar ",B7+2," - ",B9,")")</f>
        <v>CKV leerlaag A6 (schooljaar 2020 - 2021)</v>
      </c>
      <c r="R28" s="7"/>
      <c r="S28" s="7"/>
      <c r="T28" s="7"/>
      <c r="U28" s="7"/>
      <c r="V28" s="7"/>
      <c r="W28" s="7"/>
      <c r="X28" s="7"/>
      <c r="Y28" s="7"/>
      <c r="Z28" s="7"/>
      <c r="AA28" s="7"/>
      <c r="AB28" s="7"/>
      <c r="AC28" s="7"/>
      <c r="AD28" s="7"/>
      <c r="AE28" s="7"/>
    </row>
    <row r="29" spans="3:32" ht="34.5" customHeight="1" x14ac:dyDescent="0.3">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x14ac:dyDescent="0.3">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7" spans="3:32" x14ac:dyDescent="0.3">
      <c r="C37" s="9" t="s">
        <v>47</v>
      </c>
      <c r="D37" s="2">
        <v>375</v>
      </c>
      <c r="G37" s="55" t="str">
        <f>CONCATENATE("Algemene opmerkingen bij het jaarprogramma van  ",G28)</f>
        <v>Algemene opmerkingen bij het jaarprogramma van  CKV leerlaag A6 (schooljaar 2020 - 2021)</v>
      </c>
      <c r="H37" s="55"/>
      <c r="I37" s="55"/>
      <c r="J37" s="55"/>
      <c r="K37" s="55"/>
      <c r="L37" s="55"/>
      <c r="M37" s="55"/>
    </row>
    <row r="38" spans="3:32" ht="72" customHeight="1" x14ac:dyDescent="0.3">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0F6DCE-FB90-4E66-9323-F65181E365E2}">
  <ds:schemaRefs>
    <ds:schemaRef ds:uri="http://schemas.microsoft.com/sharepoint/v3/contenttype/forms"/>
  </ds:schemaRefs>
</ds:datastoreItem>
</file>

<file path=customXml/itemProps2.xml><?xml version="1.0" encoding="utf-8"?>
<ds:datastoreItem xmlns:ds="http://schemas.openxmlformats.org/officeDocument/2006/customXml" ds:itemID="{33C83979-F5DB-4119-8F25-34232C908607}">
  <ds:schemaRefs>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c6d635e9-0601-4b5e-ad25-fb7c8926c588"/>
    <ds:schemaRef ds:uri="http://purl.org/dc/terms/"/>
    <ds:schemaRef ds:uri="http://schemas.microsoft.com/office/infopath/2007/PartnerControls"/>
    <ds:schemaRef ds:uri="http://schemas.openxmlformats.org/package/2006/metadata/core-properties"/>
    <ds:schemaRef ds:uri="712ff825-c25b-4fa7-980d-494c05af82bb"/>
  </ds:schemaRefs>
</ds:datastoreItem>
</file>

<file path=customXml/itemProps3.xml><?xml version="1.0" encoding="utf-8"?>
<ds:datastoreItem xmlns:ds="http://schemas.openxmlformats.org/officeDocument/2006/customXml" ds:itemID="{574F764E-7330-4E59-B51B-5ACC75CD8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ff825-c25b-4fa7-980d-494c05af82bb"/>
    <ds:schemaRef ds:uri="c6d635e9-0601-4b5e-ad25-fb7c8926c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Eerens, R.</cp:lastModifiedBy>
  <cp:revision/>
  <dcterms:created xsi:type="dcterms:W3CDTF">2015-06-05T18:19:34Z</dcterms:created>
  <dcterms:modified xsi:type="dcterms:W3CDTF">2021-06-02T13:08:49Z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