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06"/>
  <workbookPr codeName="ThisWorkbook"/>
  <xr:revisionPtr revIDLastSave="1" documentId="11_45D794B6F4825A8BF266CC14818FD92E622174F3" xr6:coauthVersionLast="47" xr6:coauthVersionMax="47" xr10:uidLastSave="{85E276BB-E3E1-4766-9299-A47C2C541E01}"/>
  <workbookProtection lockStructure="1"/>
  <bookViews>
    <workbookView xWindow="0" yWindow="0" windowWidth="0" windowHeight="0" firstSheet="4" activeTab="4" xr2:uid="{00000000-000D-0000-FFFF-FFFF00000000}"/>
  </bookViews>
  <sheets>
    <sheet name="instellingen" sheetId="1" r:id="rId1"/>
    <sheet name="instructie" sheetId="2" r:id="rId2"/>
    <sheet name="M 2020" sheetId="3" r:id="rId3"/>
    <sheet name="M 2019" sheetId="4" r:id="rId4"/>
    <sheet name="H 2021" sheetId="5" r:id="rId5"/>
    <sheet name="H 2020" sheetId="6" r:id="rId6"/>
    <sheet name="H 2019" sheetId="7" r:id="rId7"/>
    <sheet name="A 2021" sheetId="8" r:id="rId8"/>
    <sheet name="A 2020" sheetId="9" r:id="rId9"/>
    <sheet name="A 2019" sheetId="10" r:id="rId10"/>
    <sheet name="A 2018" sheetId="11"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5" i="11" l="1"/>
  <c r="AD35" i="11"/>
  <c r="AC35" i="11"/>
  <c r="AB35" i="11"/>
  <c r="AA35" i="11"/>
  <c r="Z35" i="11"/>
  <c r="Y35" i="11"/>
  <c r="X35" i="11"/>
  <c r="W35" i="11"/>
  <c r="V35" i="11"/>
  <c r="U35" i="11"/>
  <c r="T35" i="11"/>
  <c r="S35" i="11"/>
  <c r="R35" i="11"/>
  <c r="AF35" i="11" s="1"/>
  <c r="AE34" i="11"/>
  <c r="AD34" i="11"/>
  <c r="AC34" i="11"/>
  <c r="AB34" i="11"/>
  <c r="AA34" i="11"/>
  <c r="Z34" i="11"/>
  <c r="Y34" i="11"/>
  <c r="X34" i="11"/>
  <c r="W34" i="11"/>
  <c r="V34" i="11"/>
  <c r="U34" i="11"/>
  <c r="T34" i="11"/>
  <c r="S34" i="11"/>
  <c r="R34" i="11"/>
  <c r="AF34" i="11" s="1"/>
  <c r="AE33" i="11"/>
  <c r="AD33" i="11"/>
  <c r="AC33" i="11"/>
  <c r="AB33" i="11"/>
  <c r="AA33" i="11"/>
  <c r="Z33" i="11"/>
  <c r="Y33" i="11"/>
  <c r="X33" i="11"/>
  <c r="W33" i="11"/>
  <c r="V33" i="11"/>
  <c r="U33" i="11"/>
  <c r="T33" i="11"/>
  <c r="S33" i="11"/>
  <c r="R33" i="11"/>
  <c r="AF33" i="11" s="1"/>
  <c r="AE32" i="11"/>
  <c r="AD32" i="11"/>
  <c r="AC32" i="11"/>
  <c r="AB32" i="11"/>
  <c r="AA32" i="11"/>
  <c r="Z32" i="11"/>
  <c r="Y32" i="11"/>
  <c r="X32" i="11"/>
  <c r="W32" i="11"/>
  <c r="V32" i="11"/>
  <c r="U32" i="11"/>
  <c r="T32" i="11"/>
  <c r="S32" i="11"/>
  <c r="R32" i="11"/>
  <c r="AF32" i="11" s="1"/>
  <c r="AE31" i="11"/>
  <c r="AD31" i="11"/>
  <c r="AC31" i="11"/>
  <c r="AB31" i="11"/>
  <c r="AA31" i="11"/>
  <c r="Z31" i="11"/>
  <c r="Y31" i="11"/>
  <c r="X31" i="11"/>
  <c r="W31" i="11"/>
  <c r="V31" i="11"/>
  <c r="U31" i="11"/>
  <c r="T31" i="11"/>
  <c r="S31" i="11"/>
  <c r="R31" i="11"/>
  <c r="AF31" i="11" s="1"/>
  <c r="AE30" i="11"/>
  <c r="AD30" i="11"/>
  <c r="AC30" i="11"/>
  <c r="AB30" i="11"/>
  <c r="AA30" i="11"/>
  <c r="Z30" i="11"/>
  <c r="Y30" i="11"/>
  <c r="X30" i="11"/>
  <c r="W30" i="11"/>
  <c r="V30" i="11"/>
  <c r="U30" i="11"/>
  <c r="T30" i="11"/>
  <c r="S30" i="11"/>
  <c r="R30" i="11"/>
  <c r="AF30" i="11" s="1"/>
  <c r="AE23" i="11"/>
  <c r="AD23" i="11"/>
  <c r="AC23" i="11"/>
  <c r="AB23" i="11"/>
  <c r="AA23" i="11"/>
  <c r="Z23" i="11"/>
  <c r="Y23" i="11"/>
  <c r="X23" i="11"/>
  <c r="W23" i="11"/>
  <c r="V23" i="11"/>
  <c r="U23" i="11"/>
  <c r="T23" i="11"/>
  <c r="S23" i="11"/>
  <c r="R23" i="11"/>
  <c r="AF23" i="11" s="1"/>
  <c r="AE22" i="11"/>
  <c r="AD22" i="11"/>
  <c r="AC22" i="11"/>
  <c r="AB22" i="11"/>
  <c r="AA22" i="11"/>
  <c r="Z22" i="11"/>
  <c r="Y22" i="11"/>
  <c r="X22" i="11"/>
  <c r="W22" i="11"/>
  <c r="V22" i="11"/>
  <c r="U22" i="11"/>
  <c r="T22" i="11"/>
  <c r="S22" i="11"/>
  <c r="R22" i="11"/>
  <c r="AF22" i="11" s="1"/>
  <c r="AE21" i="11"/>
  <c r="AD21" i="11"/>
  <c r="AC21" i="11"/>
  <c r="AB21" i="11"/>
  <c r="AA21" i="11"/>
  <c r="Z21" i="11"/>
  <c r="Y21" i="11"/>
  <c r="X21" i="11"/>
  <c r="W21" i="11"/>
  <c r="V21" i="11"/>
  <c r="U21" i="11"/>
  <c r="T21" i="11"/>
  <c r="S21" i="11"/>
  <c r="R21" i="11"/>
  <c r="AF21" i="11" s="1"/>
  <c r="AE20" i="11"/>
  <c r="AD20" i="11"/>
  <c r="AC20" i="11"/>
  <c r="AB20" i="11"/>
  <c r="AA20" i="11"/>
  <c r="Z20" i="11"/>
  <c r="Y20" i="11"/>
  <c r="X20" i="11"/>
  <c r="W20" i="11"/>
  <c r="V20" i="11"/>
  <c r="U20" i="11"/>
  <c r="T20" i="11"/>
  <c r="S20" i="11"/>
  <c r="R20" i="11"/>
  <c r="AF20" i="11" s="1"/>
  <c r="AE19" i="11"/>
  <c r="AD19" i="11"/>
  <c r="AC19" i="11"/>
  <c r="AB19" i="11"/>
  <c r="AA19" i="11"/>
  <c r="Z19" i="11"/>
  <c r="Y19" i="11"/>
  <c r="X19" i="11"/>
  <c r="W19" i="11"/>
  <c r="V19" i="11"/>
  <c r="U19" i="11"/>
  <c r="T19" i="11"/>
  <c r="S19" i="11"/>
  <c r="R19" i="11"/>
  <c r="AF19" i="11" s="1"/>
  <c r="AE18" i="11"/>
  <c r="AD18" i="11"/>
  <c r="AC18" i="11"/>
  <c r="AB18" i="11"/>
  <c r="AA18" i="11"/>
  <c r="Z18" i="11"/>
  <c r="Y18" i="11"/>
  <c r="X18" i="11"/>
  <c r="W18" i="11"/>
  <c r="V18" i="11"/>
  <c r="U18" i="11"/>
  <c r="T18" i="11"/>
  <c r="S18" i="11"/>
  <c r="R18" i="11"/>
  <c r="AF18" i="11" s="1"/>
  <c r="B15" i="11"/>
  <c r="AE11" i="11"/>
  <c r="AD11" i="11"/>
  <c r="AC11" i="11"/>
  <c r="AB11" i="11"/>
  <c r="AA11" i="11"/>
  <c r="Z11" i="11"/>
  <c r="Y11" i="11"/>
  <c r="X11" i="11"/>
  <c r="W11" i="11"/>
  <c r="V11" i="11"/>
  <c r="U11" i="11"/>
  <c r="T11" i="11"/>
  <c r="S11" i="11"/>
  <c r="R11" i="11"/>
  <c r="AF11" i="11" s="1"/>
  <c r="B11" i="11"/>
  <c r="AE10" i="11"/>
  <c r="AD10" i="11"/>
  <c r="AC10" i="11"/>
  <c r="AB10" i="11"/>
  <c r="AA10" i="11"/>
  <c r="Z10" i="11"/>
  <c r="Y10" i="11"/>
  <c r="X10" i="11"/>
  <c r="W10" i="11"/>
  <c r="V10" i="11"/>
  <c r="U10" i="11"/>
  <c r="T10" i="11"/>
  <c r="S10" i="11"/>
  <c r="R10" i="11"/>
  <c r="AF10" i="11" s="1"/>
  <c r="B10" i="11"/>
  <c r="AE9" i="11"/>
  <c r="AD9" i="11"/>
  <c r="AC9" i="11"/>
  <c r="AB9" i="11"/>
  <c r="AA9" i="11"/>
  <c r="Z9" i="11"/>
  <c r="Y9" i="11"/>
  <c r="X9" i="11"/>
  <c r="W9" i="11"/>
  <c r="V9" i="11"/>
  <c r="U9" i="11"/>
  <c r="T9" i="11"/>
  <c r="S9" i="11"/>
  <c r="R9" i="11"/>
  <c r="AF9" i="11" s="1"/>
  <c r="B9" i="11"/>
  <c r="AE8" i="11"/>
  <c r="AD8" i="11"/>
  <c r="AC8" i="11"/>
  <c r="AB8" i="11"/>
  <c r="AA8" i="11"/>
  <c r="Z8" i="11"/>
  <c r="Y8" i="11"/>
  <c r="X8" i="11"/>
  <c r="W8" i="11"/>
  <c r="V8" i="11"/>
  <c r="U8" i="11"/>
  <c r="T8" i="11"/>
  <c r="S8" i="11"/>
  <c r="R8" i="11"/>
  <c r="AF8" i="11" s="1"/>
  <c r="AE7" i="11"/>
  <c r="AD7" i="11"/>
  <c r="AC7" i="11"/>
  <c r="AB7" i="11"/>
  <c r="AA7" i="11"/>
  <c r="Z7" i="11"/>
  <c r="Y7" i="11"/>
  <c r="X7" i="11"/>
  <c r="W7" i="11"/>
  <c r="V7" i="11"/>
  <c r="U7" i="11"/>
  <c r="T7" i="11"/>
  <c r="S7" i="11"/>
  <c r="R7" i="11"/>
  <c r="AF7" i="11" s="1"/>
  <c r="AE6" i="11"/>
  <c r="AD6" i="11"/>
  <c r="AC6" i="11"/>
  <c r="AB6" i="11"/>
  <c r="AA6" i="11"/>
  <c r="Z6" i="11"/>
  <c r="Y6" i="11"/>
  <c r="X6" i="11"/>
  <c r="W6" i="11"/>
  <c r="V6" i="11"/>
  <c r="U6" i="11"/>
  <c r="T6" i="11"/>
  <c r="S6" i="11"/>
  <c r="R6" i="11"/>
  <c r="AF6" i="11" s="1"/>
  <c r="AE5" i="11"/>
  <c r="AD5" i="11"/>
  <c r="AC5" i="11"/>
  <c r="AB5" i="11"/>
  <c r="AA5" i="11"/>
  <c r="Z5" i="11"/>
  <c r="Y5" i="11"/>
  <c r="X5" i="11"/>
  <c r="W5" i="11"/>
  <c r="V5" i="11"/>
  <c r="U5" i="11"/>
  <c r="T5" i="11"/>
  <c r="S5" i="11"/>
  <c r="R5" i="11"/>
  <c r="G4" i="11"/>
  <c r="G13" i="11" s="1"/>
  <c r="F2" i="11"/>
  <c r="AE35" i="10"/>
  <c r="AD35" i="10"/>
  <c r="AC35" i="10"/>
  <c r="AB35" i="10"/>
  <c r="AA35" i="10"/>
  <c r="Z35" i="10"/>
  <c r="Y35" i="10"/>
  <c r="X35" i="10"/>
  <c r="W35" i="10"/>
  <c r="V35" i="10"/>
  <c r="U35" i="10"/>
  <c r="T35" i="10"/>
  <c r="S35" i="10"/>
  <c r="R35" i="10"/>
  <c r="AF35" i="10" s="1"/>
  <c r="AE34" i="10"/>
  <c r="AD34" i="10"/>
  <c r="AC34" i="10"/>
  <c r="AB34" i="10"/>
  <c r="AA34" i="10"/>
  <c r="Z34" i="10"/>
  <c r="Y34" i="10"/>
  <c r="X34" i="10"/>
  <c r="W34" i="10"/>
  <c r="V34" i="10"/>
  <c r="U34" i="10"/>
  <c r="T34" i="10"/>
  <c r="S34" i="10"/>
  <c r="R34" i="10"/>
  <c r="AF34" i="10" s="1"/>
  <c r="AE33" i="10"/>
  <c r="AD33" i="10"/>
  <c r="AC33" i="10"/>
  <c r="AB33" i="10"/>
  <c r="AA33" i="10"/>
  <c r="Z33" i="10"/>
  <c r="Y33" i="10"/>
  <c r="X33" i="10"/>
  <c r="W33" i="10"/>
  <c r="V33" i="10"/>
  <c r="U33" i="10"/>
  <c r="T33" i="10"/>
  <c r="S33" i="10"/>
  <c r="R33" i="10"/>
  <c r="AF33" i="10" s="1"/>
  <c r="AE32" i="10"/>
  <c r="AD32" i="10"/>
  <c r="AC32" i="10"/>
  <c r="AB32" i="10"/>
  <c r="AA32" i="10"/>
  <c r="Z32" i="10"/>
  <c r="Y32" i="10"/>
  <c r="X32" i="10"/>
  <c r="W32" i="10"/>
  <c r="V32" i="10"/>
  <c r="U32" i="10"/>
  <c r="T32" i="10"/>
  <c r="S32" i="10"/>
  <c r="R32" i="10"/>
  <c r="AF32" i="10" s="1"/>
  <c r="AE31" i="10"/>
  <c r="AD31" i="10"/>
  <c r="AC31" i="10"/>
  <c r="AB31" i="10"/>
  <c r="AA31" i="10"/>
  <c r="Z31" i="10"/>
  <c r="Y31" i="10"/>
  <c r="X31" i="10"/>
  <c r="W31" i="10"/>
  <c r="V31" i="10"/>
  <c r="U31" i="10"/>
  <c r="T31" i="10"/>
  <c r="S31" i="10"/>
  <c r="R31" i="10"/>
  <c r="AF31" i="10" s="1"/>
  <c r="AE30" i="10"/>
  <c r="AD30" i="10"/>
  <c r="AC30" i="10"/>
  <c r="AB30" i="10"/>
  <c r="AA30" i="10"/>
  <c r="Z30" i="10"/>
  <c r="Y30" i="10"/>
  <c r="X30" i="10"/>
  <c r="W30" i="10"/>
  <c r="V30" i="10"/>
  <c r="U30" i="10"/>
  <c r="T30" i="10"/>
  <c r="S30" i="10"/>
  <c r="R30" i="10"/>
  <c r="AF30" i="10" s="1"/>
  <c r="AE23" i="10"/>
  <c r="AD23" i="10"/>
  <c r="AC23" i="10"/>
  <c r="AB23" i="10"/>
  <c r="AA23" i="10"/>
  <c r="Z23" i="10"/>
  <c r="Y23" i="10"/>
  <c r="X23" i="10"/>
  <c r="W23" i="10"/>
  <c r="V23" i="10"/>
  <c r="U23" i="10"/>
  <c r="T23" i="10"/>
  <c r="S23" i="10"/>
  <c r="R23" i="10"/>
  <c r="AF23" i="10" s="1"/>
  <c r="AE22" i="10"/>
  <c r="AD22" i="10"/>
  <c r="AC22" i="10"/>
  <c r="AB22" i="10"/>
  <c r="AA22" i="10"/>
  <c r="Z22" i="10"/>
  <c r="Y22" i="10"/>
  <c r="X22" i="10"/>
  <c r="W22" i="10"/>
  <c r="V22" i="10"/>
  <c r="U22" i="10"/>
  <c r="T22" i="10"/>
  <c r="S22" i="10"/>
  <c r="R22" i="10"/>
  <c r="AF22" i="10" s="1"/>
  <c r="AE21" i="10"/>
  <c r="AD21" i="10"/>
  <c r="AC21" i="10"/>
  <c r="AB21" i="10"/>
  <c r="AA21" i="10"/>
  <c r="Z21" i="10"/>
  <c r="Y21" i="10"/>
  <c r="X21" i="10"/>
  <c r="W21" i="10"/>
  <c r="V21" i="10"/>
  <c r="U21" i="10"/>
  <c r="T21" i="10"/>
  <c r="S21" i="10"/>
  <c r="R21" i="10"/>
  <c r="AF21" i="10" s="1"/>
  <c r="AE20" i="10"/>
  <c r="AD20" i="10"/>
  <c r="AC20" i="10"/>
  <c r="AB20" i="10"/>
  <c r="AA20" i="10"/>
  <c r="Z20" i="10"/>
  <c r="Y20" i="10"/>
  <c r="X20" i="10"/>
  <c r="W20" i="10"/>
  <c r="V20" i="10"/>
  <c r="U20" i="10"/>
  <c r="T20" i="10"/>
  <c r="S20" i="10"/>
  <c r="R20" i="10"/>
  <c r="AF20" i="10" s="1"/>
  <c r="AE19" i="10"/>
  <c r="AD19" i="10"/>
  <c r="AC19" i="10"/>
  <c r="AB19" i="10"/>
  <c r="AA19" i="10"/>
  <c r="Z19" i="10"/>
  <c r="Y19" i="10"/>
  <c r="X19" i="10"/>
  <c r="W19" i="10"/>
  <c r="V19" i="10"/>
  <c r="U19" i="10"/>
  <c r="T19" i="10"/>
  <c r="S19" i="10"/>
  <c r="R19" i="10"/>
  <c r="AF19" i="10" s="1"/>
  <c r="AE18" i="10"/>
  <c r="AD18" i="10"/>
  <c r="AC18" i="10"/>
  <c r="AB18" i="10"/>
  <c r="AA18" i="10"/>
  <c r="Z18" i="10"/>
  <c r="Y18" i="10"/>
  <c r="X18" i="10"/>
  <c r="W18" i="10"/>
  <c r="V18" i="10"/>
  <c r="U18" i="10"/>
  <c r="T18" i="10"/>
  <c r="S18" i="10"/>
  <c r="R18" i="10"/>
  <c r="AF18" i="10" s="1"/>
  <c r="B15" i="10"/>
  <c r="AE11" i="10"/>
  <c r="AD11" i="10"/>
  <c r="AC11" i="10"/>
  <c r="AB11" i="10"/>
  <c r="AA11" i="10"/>
  <c r="Z11" i="10"/>
  <c r="Y11" i="10"/>
  <c r="X11" i="10"/>
  <c r="W11" i="10"/>
  <c r="V11" i="10"/>
  <c r="U11" i="10"/>
  <c r="T11" i="10"/>
  <c r="S11" i="10"/>
  <c r="R11" i="10"/>
  <c r="AF11" i="10" s="1"/>
  <c r="B11" i="10"/>
  <c r="AE10" i="10"/>
  <c r="AD10" i="10"/>
  <c r="AC10" i="10"/>
  <c r="AB10" i="10"/>
  <c r="AA10" i="10"/>
  <c r="Z10" i="10"/>
  <c r="Y10" i="10"/>
  <c r="X10" i="10"/>
  <c r="W10" i="10"/>
  <c r="V10" i="10"/>
  <c r="U10" i="10"/>
  <c r="T10" i="10"/>
  <c r="S10" i="10"/>
  <c r="R10" i="10"/>
  <c r="AF10" i="10" s="1"/>
  <c r="B10" i="10"/>
  <c r="AE9" i="10"/>
  <c r="AD9" i="10"/>
  <c r="AC9" i="10"/>
  <c r="AB9" i="10"/>
  <c r="AA9" i="10"/>
  <c r="Z9" i="10"/>
  <c r="Y9" i="10"/>
  <c r="X9" i="10"/>
  <c r="W9" i="10"/>
  <c r="V9" i="10"/>
  <c r="U9" i="10"/>
  <c r="T9" i="10"/>
  <c r="S9" i="10"/>
  <c r="R9" i="10"/>
  <c r="AF9" i="10" s="1"/>
  <c r="B9" i="10"/>
  <c r="AE8" i="10"/>
  <c r="AD8" i="10"/>
  <c r="AC8" i="10"/>
  <c r="AB8" i="10"/>
  <c r="AA8" i="10"/>
  <c r="Z8" i="10"/>
  <c r="Y8" i="10"/>
  <c r="X8" i="10"/>
  <c r="W8" i="10"/>
  <c r="V8" i="10"/>
  <c r="U8" i="10"/>
  <c r="T8" i="10"/>
  <c r="S8" i="10"/>
  <c r="R8" i="10"/>
  <c r="AF8" i="10" s="1"/>
  <c r="AE7" i="10"/>
  <c r="AD7" i="10"/>
  <c r="AC7" i="10"/>
  <c r="AB7" i="10"/>
  <c r="AA7" i="10"/>
  <c r="Z7" i="10"/>
  <c r="Y7" i="10"/>
  <c r="X7" i="10"/>
  <c r="W7" i="10"/>
  <c r="V7" i="10"/>
  <c r="U7" i="10"/>
  <c r="T7" i="10"/>
  <c r="S7" i="10"/>
  <c r="R7" i="10"/>
  <c r="AF7" i="10" s="1"/>
  <c r="AE6" i="10"/>
  <c r="AD6" i="10"/>
  <c r="AC6" i="10"/>
  <c r="AB6" i="10"/>
  <c r="AA6" i="10"/>
  <c r="Z6" i="10"/>
  <c r="Y6" i="10"/>
  <c r="X6" i="10"/>
  <c r="W6" i="10"/>
  <c r="V6" i="10"/>
  <c r="U6" i="10"/>
  <c r="T6" i="10"/>
  <c r="S6" i="10"/>
  <c r="R6" i="10"/>
  <c r="AF6" i="10" s="1"/>
  <c r="AE5" i="10"/>
  <c r="AD5" i="10"/>
  <c r="AC5" i="10"/>
  <c r="AB5" i="10"/>
  <c r="AA5" i="10"/>
  <c r="Z5" i="10"/>
  <c r="Y5" i="10"/>
  <c r="X5" i="10"/>
  <c r="W5" i="10"/>
  <c r="V5" i="10"/>
  <c r="U5" i="10"/>
  <c r="T5" i="10"/>
  <c r="S5" i="10"/>
  <c r="R5" i="10"/>
  <c r="G4" i="10"/>
  <c r="G13" i="10" s="1"/>
  <c r="F2" i="10"/>
  <c r="AE35" i="9"/>
  <c r="AD35" i="9"/>
  <c r="AC35" i="9"/>
  <c r="AB35" i="9"/>
  <c r="AA35" i="9"/>
  <c r="Z35" i="9"/>
  <c r="Y35" i="9"/>
  <c r="X35" i="9"/>
  <c r="W35" i="9"/>
  <c r="V35" i="9"/>
  <c r="U35" i="9"/>
  <c r="T35" i="9"/>
  <c r="S35" i="9"/>
  <c r="R35" i="9"/>
  <c r="AF35" i="9" s="1"/>
  <c r="AE34" i="9"/>
  <c r="AD34" i="9"/>
  <c r="AC34" i="9"/>
  <c r="AB34" i="9"/>
  <c r="AA34" i="9"/>
  <c r="Z34" i="9"/>
  <c r="Y34" i="9"/>
  <c r="X34" i="9"/>
  <c r="W34" i="9"/>
  <c r="V34" i="9"/>
  <c r="U34" i="9"/>
  <c r="T34" i="9"/>
  <c r="S34" i="9"/>
  <c r="R34" i="9"/>
  <c r="AF34" i="9" s="1"/>
  <c r="AE33" i="9"/>
  <c r="AD33" i="9"/>
  <c r="AC33" i="9"/>
  <c r="AB33" i="9"/>
  <c r="AA33" i="9"/>
  <c r="Z33" i="9"/>
  <c r="Y33" i="9"/>
  <c r="X33" i="9"/>
  <c r="W33" i="9"/>
  <c r="V33" i="9"/>
  <c r="U33" i="9"/>
  <c r="T33" i="9"/>
  <c r="S33" i="9"/>
  <c r="R33" i="9"/>
  <c r="AF33" i="9" s="1"/>
  <c r="AE32" i="9"/>
  <c r="AD32" i="9"/>
  <c r="AC32" i="9"/>
  <c r="AB32" i="9"/>
  <c r="AA32" i="9"/>
  <c r="Z32" i="9"/>
  <c r="Y32" i="9"/>
  <c r="X32" i="9"/>
  <c r="W32" i="9"/>
  <c r="V32" i="9"/>
  <c r="U32" i="9"/>
  <c r="T32" i="9"/>
  <c r="S32" i="9"/>
  <c r="R32" i="9"/>
  <c r="AF32" i="9" s="1"/>
  <c r="AE31" i="9"/>
  <c r="AD31" i="9"/>
  <c r="AC31" i="9"/>
  <c r="AB31" i="9"/>
  <c r="AA31" i="9"/>
  <c r="Z31" i="9"/>
  <c r="Y31" i="9"/>
  <c r="X31" i="9"/>
  <c r="W31" i="9"/>
  <c r="V31" i="9"/>
  <c r="U31" i="9"/>
  <c r="T31" i="9"/>
  <c r="S31" i="9"/>
  <c r="R31" i="9"/>
  <c r="AF31" i="9" s="1"/>
  <c r="AE30" i="9"/>
  <c r="AD30" i="9"/>
  <c r="AC30" i="9"/>
  <c r="AB30" i="9"/>
  <c r="AA30" i="9"/>
  <c r="Z30" i="9"/>
  <c r="Y30" i="9"/>
  <c r="X30" i="9"/>
  <c r="W30" i="9"/>
  <c r="V30" i="9"/>
  <c r="U30" i="9"/>
  <c r="T30" i="9"/>
  <c r="S30" i="9"/>
  <c r="R30" i="9"/>
  <c r="AF30" i="9" s="1"/>
  <c r="AE23" i="9"/>
  <c r="AD23" i="9"/>
  <c r="AC23" i="9"/>
  <c r="AB23" i="9"/>
  <c r="AA23" i="9"/>
  <c r="Z23" i="9"/>
  <c r="Y23" i="9"/>
  <c r="X23" i="9"/>
  <c r="W23" i="9"/>
  <c r="V23" i="9"/>
  <c r="U23" i="9"/>
  <c r="T23" i="9"/>
  <c r="S23" i="9"/>
  <c r="R23" i="9"/>
  <c r="AF23" i="9" s="1"/>
  <c r="AE22" i="9"/>
  <c r="AD22" i="9"/>
  <c r="AC22" i="9"/>
  <c r="AB22" i="9"/>
  <c r="AA22" i="9"/>
  <c r="Z22" i="9"/>
  <c r="Y22" i="9"/>
  <c r="X22" i="9"/>
  <c r="W22" i="9"/>
  <c r="V22" i="9"/>
  <c r="U22" i="9"/>
  <c r="T22" i="9"/>
  <c r="S22" i="9"/>
  <c r="R22" i="9"/>
  <c r="AF22" i="9" s="1"/>
  <c r="AE21" i="9"/>
  <c r="AD21" i="9"/>
  <c r="AC21" i="9"/>
  <c r="AB21" i="9"/>
  <c r="AA21" i="9"/>
  <c r="Z21" i="9"/>
  <c r="Y21" i="9"/>
  <c r="X21" i="9"/>
  <c r="W21" i="9"/>
  <c r="V21" i="9"/>
  <c r="U21" i="9"/>
  <c r="T21" i="9"/>
  <c r="S21" i="9"/>
  <c r="R21" i="9"/>
  <c r="AF21" i="9" s="1"/>
  <c r="AE20" i="9"/>
  <c r="AD20" i="9"/>
  <c r="AC20" i="9"/>
  <c r="AB20" i="9"/>
  <c r="AA20" i="9"/>
  <c r="Z20" i="9"/>
  <c r="Y20" i="9"/>
  <c r="X20" i="9"/>
  <c r="W20" i="9"/>
  <c r="V20" i="9"/>
  <c r="U20" i="9"/>
  <c r="T20" i="9"/>
  <c r="S20" i="9"/>
  <c r="R20" i="9"/>
  <c r="AF20" i="9" s="1"/>
  <c r="AE19" i="9"/>
  <c r="AD19" i="9"/>
  <c r="AC19" i="9"/>
  <c r="AB19" i="9"/>
  <c r="AA19" i="9"/>
  <c r="Z19" i="9"/>
  <c r="Y19" i="9"/>
  <c r="X19" i="9"/>
  <c r="W19" i="9"/>
  <c r="V19" i="9"/>
  <c r="U19" i="9"/>
  <c r="T19" i="9"/>
  <c r="S19" i="9"/>
  <c r="R19" i="9"/>
  <c r="AF19" i="9" s="1"/>
  <c r="AE18" i="9"/>
  <c r="AD18" i="9"/>
  <c r="AC18" i="9"/>
  <c r="AB18" i="9"/>
  <c r="AA18" i="9"/>
  <c r="Z18" i="9"/>
  <c r="Y18" i="9"/>
  <c r="X18" i="9"/>
  <c r="W18" i="9"/>
  <c r="V18" i="9"/>
  <c r="U18" i="9"/>
  <c r="T18" i="9"/>
  <c r="S18" i="9"/>
  <c r="R18" i="9"/>
  <c r="AF18" i="9" s="1"/>
  <c r="B15" i="9"/>
  <c r="AE11" i="9"/>
  <c r="AD11" i="9"/>
  <c r="AC11" i="9"/>
  <c r="AB11" i="9"/>
  <c r="AA11" i="9"/>
  <c r="Z11" i="9"/>
  <c r="Y11" i="9"/>
  <c r="X11" i="9"/>
  <c r="W11" i="9"/>
  <c r="V11" i="9"/>
  <c r="U11" i="9"/>
  <c r="T11" i="9"/>
  <c r="S11" i="9"/>
  <c r="R11" i="9"/>
  <c r="AF11" i="9" s="1"/>
  <c r="B11" i="9"/>
  <c r="AE10" i="9"/>
  <c r="AD10" i="9"/>
  <c r="AC10" i="9"/>
  <c r="AB10" i="9"/>
  <c r="AA10" i="9"/>
  <c r="Z10" i="9"/>
  <c r="Y10" i="9"/>
  <c r="X10" i="9"/>
  <c r="W10" i="9"/>
  <c r="V10" i="9"/>
  <c r="U10" i="9"/>
  <c r="T10" i="9"/>
  <c r="S10" i="9"/>
  <c r="R10" i="9"/>
  <c r="AF10" i="9" s="1"/>
  <c r="B10" i="9"/>
  <c r="AE9" i="9"/>
  <c r="AD9" i="9"/>
  <c r="AC9" i="9"/>
  <c r="AB9" i="9"/>
  <c r="AA9" i="9"/>
  <c r="Z9" i="9"/>
  <c r="Y9" i="9"/>
  <c r="X9" i="9"/>
  <c r="W9" i="9"/>
  <c r="V9" i="9"/>
  <c r="U9" i="9"/>
  <c r="T9" i="9"/>
  <c r="S9" i="9"/>
  <c r="R9" i="9"/>
  <c r="AF9" i="9" s="1"/>
  <c r="B9" i="9"/>
  <c r="AE8" i="9"/>
  <c r="AD8" i="9"/>
  <c r="AC8" i="9"/>
  <c r="AB8" i="9"/>
  <c r="AA8" i="9"/>
  <c r="Z8" i="9"/>
  <c r="Y8" i="9"/>
  <c r="X8" i="9"/>
  <c r="W8" i="9"/>
  <c r="V8" i="9"/>
  <c r="U8" i="9"/>
  <c r="T8" i="9"/>
  <c r="S8" i="9"/>
  <c r="R8" i="9"/>
  <c r="AF8" i="9" s="1"/>
  <c r="AE7" i="9"/>
  <c r="AD7" i="9"/>
  <c r="AC7" i="9"/>
  <c r="AB7" i="9"/>
  <c r="AA7" i="9"/>
  <c r="Z7" i="9"/>
  <c r="Y7" i="9"/>
  <c r="X7" i="9"/>
  <c r="W7" i="9"/>
  <c r="V7" i="9"/>
  <c r="U7" i="9"/>
  <c r="T7" i="9"/>
  <c r="S7" i="9"/>
  <c r="R7" i="9"/>
  <c r="AF7" i="9" s="1"/>
  <c r="AE6" i="9"/>
  <c r="AD6" i="9"/>
  <c r="AC6" i="9"/>
  <c r="AB6" i="9"/>
  <c r="AA6" i="9"/>
  <c r="Z6" i="9"/>
  <c r="Y6" i="9"/>
  <c r="X6" i="9"/>
  <c r="W6" i="9"/>
  <c r="V6" i="9"/>
  <c r="U6" i="9"/>
  <c r="T6" i="9"/>
  <c r="S6" i="9"/>
  <c r="R6" i="9"/>
  <c r="AF6" i="9" s="1"/>
  <c r="AE5" i="9"/>
  <c r="AD5" i="9"/>
  <c r="AC5" i="9"/>
  <c r="AB5" i="9"/>
  <c r="AA5" i="9"/>
  <c r="Z5" i="9"/>
  <c r="Y5" i="9"/>
  <c r="X5" i="9"/>
  <c r="W5" i="9"/>
  <c r="V5" i="9"/>
  <c r="U5" i="9"/>
  <c r="T5" i="9"/>
  <c r="S5" i="9"/>
  <c r="R5" i="9"/>
  <c r="G4" i="9"/>
  <c r="G13" i="9" s="1"/>
  <c r="F2" i="9"/>
  <c r="AE35" i="8"/>
  <c r="AD35" i="8"/>
  <c r="AC35" i="8"/>
  <c r="AB35" i="8"/>
  <c r="AA35" i="8"/>
  <c r="Z35" i="8"/>
  <c r="Y35" i="8"/>
  <c r="X35" i="8"/>
  <c r="W35" i="8"/>
  <c r="V35" i="8"/>
  <c r="U35" i="8"/>
  <c r="T35" i="8"/>
  <c r="S35" i="8"/>
  <c r="R35" i="8"/>
  <c r="AF35" i="8" s="1"/>
  <c r="AE34" i="8"/>
  <c r="AD34" i="8"/>
  <c r="AC34" i="8"/>
  <c r="AB34" i="8"/>
  <c r="AA34" i="8"/>
  <c r="Z34" i="8"/>
  <c r="Y34" i="8"/>
  <c r="X34" i="8"/>
  <c r="W34" i="8"/>
  <c r="V34" i="8"/>
  <c r="U34" i="8"/>
  <c r="T34" i="8"/>
  <c r="S34" i="8"/>
  <c r="R34" i="8"/>
  <c r="AF34" i="8" s="1"/>
  <c r="AE33" i="8"/>
  <c r="AD33" i="8"/>
  <c r="AC33" i="8"/>
  <c r="AB33" i="8"/>
  <c r="AA33" i="8"/>
  <c r="Z33" i="8"/>
  <c r="Y33" i="8"/>
  <c r="X33" i="8"/>
  <c r="W33" i="8"/>
  <c r="V33" i="8"/>
  <c r="U33" i="8"/>
  <c r="T33" i="8"/>
  <c r="S33" i="8"/>
  <c r="R33" i="8"/>
  <c r="AF33" i="8" s="1"/>
  <c r="AE32" i="8"/>
  <c r="AD32" i="8"/>
  <c r="AC32" i="8"/>
  <c r="AB32" i="8"/>
  <c r="AA32" i="8"/>
  <c r="Z32" i="8"/>
  <c r="Y32" i="8"/>
  <c r="X32" i="8"/>
  <c r="W32" i="8"/>
  <c r="V32" i="8"/>
  <c r="U32" i="8"/>
  <c r="T32" i="8"/>
  <c r="S32" i="8"/>
  <c r="R32" i="8"/>
  <c r="AF32" i="8" s="1"/>
  <c r="AE31" i="8"/>
  <c r="AD31" i="8"/>
  <c r="AC31" i="8"/>
  <c r="AB31" i="8"/>
  <c r="AA31" i="8"/>
  <c r="Z31" i="8"/>
  <c r="Y31" i="8"/>
  <c r="X31" i="8"/>
  <c r="W31" i="8"/>
  <c r="V31" i="8"/>
  <c r="U31" i="8"/>
  <c r="T31" i="8"/>
  <c r="S31" i="8"/>
  <c r="R31" i="8"/>
  <c r="AF31" i="8" s="1"/>
  <c r="AE30" i="8"/>
  <c r="AD30" i="8"/>
  <c r="AC30" i="8"/>
  <c r="AB30" i="8"/>
  <c r="AA30" i="8"/>
  <c r="Z30" i="8"/>
  <c r="Y30" i="8"/>
  <c r="X30" i="8"/>
  <c r="W30" i="8"/>
  <c r="V30" i="8"/>
  <c r="U30" i="8"/>
  <c r="T30" i="8"/>
  <c r="S30" i="8"/>
  <c r="R30" i="8"/>
  <c r="AF30" i="8" s="1"/>
  <c r="AE23" i="8"/>
  <c r="AD23" i="8"/>
  <c r="AC23" i="8"/>
  <c r="AB23" i="8"/>
  <c r="AA23" i="8"/>
  <c r="Z23" i="8"/>
  <c r="Y23" i="8"/>
  <c r="X23" i="8"/>
  <c r="W23" i="8"/>
  <c r="V23" i="8"/>
  <c r="U23" i="8"/>
  <c r="T23" i="8"/>
  <c r="S23" i="8"/>
  <c r="R23" i="8"/>
  <c r="AF23" i="8" s="1"/>
  <c r="AE22" i="8"/>
  <c r="AD22" i="8"/>
  <c r="AC22" i="8"/>
  <c r="AB22" i="8"/>
  <c r="AA22" i="8"/>
  <c r="Z22" i="8"/>
  <c r="Y22" i="8"/>
  <c r="X22" i="8"/>
  <c r="W22" i="8"/>
  <c r="V22" i="8"/>
  <c r="U22" i="8"/>
  <c r="T22" i="8"/>
  <c r="S22" i="8"/>
  <c r="R22" i="8"/>
  <c r="AF22" i="8" s="1"/>
  <c r="AE21" i="8"/>
  <c r="AD21" i="8"/>
  <c r="AC21" i="8"/>
  <c r="AB21" i="8"/>
  <c r="AA21" i="8"/>
  <c r="Z21" i="8"/>
  <c r="Y21" i="8"/>
  <c r="X21" i="8"/>
  <c r="W21" i="8"/>
  <c r="V21" i="8"/>
  <c r="U21" i="8"/>
  <c r="T21" i="8"/>
  <c r="S21" i="8"/>
  <c r="R21" i="8"/>
  <c r="AF21" i="8" s="1"/>
  <c r="AE20" i="8"/>
  <c r="AD20" i="8"/>
  <c r="AC20" i="8"/>
  <c r="AB20" i="8"/>
  <c r="AA20" i="8"/>
  <c r="Z20" i="8"/>
  <c r="Y20" i="8"/>
  <c r="X20" i="8"/>
  <c r="W20" i="8"/>
  <c r="V20" i="8"/>
  <c r="U20" i="8"/>
  <c r="T20" i="8"/>
  <c r="S20" i="8"/>
  <c r="R20" i="8"/>
  <c r="AF20" i="8" s="1"/>
  <c r="AE19" i="8"/>
  <c r="AD19" i="8"/>
  <c r="AC19" i="8"/>
  <c r="AB19" i="8"/>
  <c r="AA19" i="8"/>
  <c r="Z19" i="8"/>
  <c r="Y19" i="8"/>
  <c r="X19" i="8"/>
  <c r="W19" i="8"/>
  <c r="V19" i="8"/>
  <c r="U19" i="8"/>
  <c r="T19" i="8"/>
  <c r="S19" i="8"/>
  <c r="R19" i="8"/>
  <c r="AF19" i="8" s="1"/>
  <c r="AE18" i="8"/>
  <c r="AD18" i="8"/>
  <c r="AC18" i="8"/>
  <c r="AB18" i="8"/>
  <c r="AA18" i="8"/>
  <c r="Z18" i="8"/>
  <c r="Y18" i="8"/>
  <c r="X18" i="8"/>
  <c r="W18" i="8"/>
  <c r="V18" i="8"/>
  <c r="U18" i="8"/>
  <c r="T18" i="8"/>
  <c r="S18" i="8"/>
  <c r="R18" i="8"/>
  <c r="AF18" i="8" s="1"/>
  <c r="B15" i="8"/>
  <c r="AE11" i="8"/>
  <c r="AD11" i="8"/>
  <c r="AC11" i="8"/>
  <c r="AB11" i="8"/>
  <c r="AA11" i="8"/>
  <c r="Z11" i="8"/>
  <c r="Y11" i="8"/>
  <c r="X11" i="8"/>
  <c r="W11" i="8"/>
  <c r="V11" i="8"/>
  <c r="U11" i="8"/>
  <c r="T11" i="8"/>
  <c r="S11" i="8"/>
  <c r="R11" i="8"/>
  <c r="AF11" i="8" s="1"/>
  <c r="B11" i="8"/>
  <c r="AE10" i="8"/>
  <c r="AD10" i="8"/>
  <c r="AC10" i="8"/>
  <c r="AB10" i="8"/>
  <c r="AA10" i="8"/>
  <c r="Z10" i="8"/>
  <c r="Y10" i="8"/>
  <c r="X10" i="8"/>
  <c r="W10" i="8"/>
  <c r="V10" i="8"/>
  <c r="U10" i="8"/>
  <c r="T10" i="8"/>
  <c r="S10" i="8"/>
  <c r="R10" i="8"/>
  <c r="AF10" i="8" s="1"/>
  <c r="B10" i="8"/>
  <c r="AE9" i="8"/>
  <c r="AD9" i="8"/>
  <c r="AC9" i="8"/>
  <c r="AB9" i="8"/>
  <c r="AA9" i="8"/>
  <c r="Z9" i="8"/>
  <c r="Y9" i="8"/>
  <c r="X9" i="8"/>
  <c r="W9" i="8"/>
  <c r="V9" i="8"/>
  <c r="U9" i="8"/>
  <c r="T9" i="8"/>
  <c r="S9" i="8"/>
  <c r="R9" i="8"/>
  <c r="AF9" i="8" s="1"/>
  <c r="B9" i="8"/>
  <c r="AE8" i="8"/>
  <c r="AD8" i="8"/>
  <c r="AC8" i="8"/>
  <c r="AB8" i="8"/>
  <c r="AA8" i="8"/>
  <c r="Z8" i="8"/>
  <c r="Y8" i="8"/>
  <c r="X8" i="8"/>
  <c r="W8" i="8"/>
  <c r="V8" i="8"/>
  <c r="U8" i="8"/>
  <c r="T8" i="8"/>
  <c r="S8" i="8"/>
  <c r="R8" i="8"/>
  <c r="AF8" i="8" s="1"/>
  <c r="AE7" i="8"/>
  <c r="AD7" i="8"/>
  <c r="AC7" i="8"/>
  <c r="AB7" i="8"/>
  <c r="AA7" i="8"/>
  <c r="Z7" i="8"/>
  <c r="Y7" i="8"/>
  <c r="X7" i="8"/>
  <c r="W7" i="8"/>
  <c r="V7" i="8"/>
  <c r="U7" i="8"/>
  <c r="T7" i="8"/>
  <c r="S7" i="8"/>
  <c r="R7" i="8"/>
  <c r="AF7" i="8" s="1"/>
  <c r="AE6" i="8"/>
  <c r="AD6" i="8"/>
  <c r="AC6" i="8"/>
  <c r="AB6" i="8"/>
  <c r="AA6" i="8"/>
  <c r="Z6" i="8"/>
  <c r="Y6" i="8"/>
  <c r="X6" i="8"/>
  <c r="W6" i="8"/>
  <c r="V6" i="8"/>
  <c r="U6" i="8"/>
  <c r="T6" i="8"/>
  <c r="S6" i="8"/>
  <c r="R6" i="8"/>
  <c r="AF6" i="8" s="1"/>
  <c r="AE5" i="8"/>
  <c r="AD5" i="8"/>
  <c r="AC5" i="8"/>
  <c r="AB5" i="8"/>
  <c r="AA5" i="8"/>
  <c r="Z5" i="8"/>
  <c r="Y5" i="8"/>
  <c r="X5" i="8"/>
  <c r="W5" i="8"/>
  <c r="V5" i="8"/>
  <c r="U5" i="8"/>
  <c r="T5" i="8"/>
  <c r="S5" i="8"/>
  <c r="R5" i="8"/>
  <c r="G4" i="8"/>
  <c r="G13" i="8" s="1"/>
  <c r="F2" i="8"/>
  <c r="AE35" i="7"/>
  <c r="AD35" i="7"/>
  <c r="AC35" i="7"/>
  <c r="AB35" i="7"/>
  <c r="AA35" i="7"/>
  <c r="Z35" i="7"/>
  <c r="Y35" i="7"/>
  <c r="X35" i="7"/>
  <c r="W35" i="7"/>
  <c r="V35" i="7"/>
  <c r="U35" i="7"/>
  <c r="T35" i="7"/>
  <c r="S35" i="7"/>
  <c r="R35" i="7"/>
  <c r="AF35" i="7" s="1"/>
  <c r="AE34" i="7"/>
  <c r="AD34" i="7"/>
  <c r="AC34" i="7"/>
  <c r="AB34" i="7"/>
  <c r="AA34" i="7"/>
  <c r="Z34" i="7"/>
  <c r="Y34" i="7"/>
  <c r="X34" i="7"/>
  <c r="W34" i="7"/>
  <c r="V34" i="7"/>
  <c r="U34" i="7"/>
  <c r="T34" i="7"/>
  <c r="S34" i="7"/>
  <c r="R34" i="7"/>
  <c r="AF34" i="7" s="1"/>
  <c r="AE33" i="7"/>
  <c r="AD33" i="7"/>
  <c r="AC33" i="7"/>
  <c r="AB33" i="7"/>
  <c r="AA33" i="7"/>
  <c r="Z33" i="7"/>
  <c r="Y33" i="7"/>
  <c r="X33" i="7"/>
  <c r="W33" i="7"/>
  <c r="V33" i="7"/>
  <c r="U33" i="7"/>
  <c r="T33" i="7"/>
  <c r="S33" i="7"/>
  <c r="R33" i="7"/>
  <c r="AF33" i="7" s="1"/>
  <c r="AE32" i="7"/>
  <c r="AD32" i="7"/>
  <c r="AC32" i="7"/>
  <c r="AB32" i="7"/>
  <c r="AA32" i="7"/>
  <c r="Z32" i="7"/>
  <c r="Y32" i="7"/>
  <c r="X32" i="7"/>
  <c r="W32" i="7"/>
  <c r="V32" i="7"/>
  <c r="U32" i="7"/>
  <c r="T32" i="7"/>
  <c r="S32" i="7"/>
  <c r="R32" i="7"/>
  <c r="AF32" i="7" s="1"/>
  <c r="AE31" i="7"/>
  <c r="AD31" i="7"/>
  <c r="AC31" i="7"/>
  <c r="AB31" i="7"/>
  <c r="AA31" i="7"/>
  <c r="Z31" i="7"/>
  <c r="Y31" i="7"/>
  <c r="X31" i="7"/>
  <c r="W31" i="7"/>
  <c r="V31" i="7"/>
  <c r="U31" i="7"/>
  <c r="T31" i="7"/>
  <c r="S31" i="7"/>
  <c r="R31" i="7"/>
  <c r="AF31" i="7" s="1"/>
  <c r="AE30" i="7"/>
  <c r="AD30" i="7"/>
  <c r="AC30" i="7"/>
  <c r="AB30" i="7"/>
  <c r="AA30" i="7"/>
  <c r="Z30" i="7"/>
  <c r="Y30" i="7"/>
  <c r="X30" i="7"/>
  <c r="W30" i="7"/>
  <c r="V30" i="7"/>
  <c r="U30" i="7"/>
  <c r="T30" i="7"/>
  <c r="S30" i="7"/>
  <c r="R30" i="7"/>
  <c r="AF30" i="7" s="1"/>
  <c r="AE23" i="7"/>
  <c r="AD23" i="7"/>
  <c r="AC23" i="7"/>
  <c r="AB23" i="7"/>
  <c r="AA23" i="7"/>
  <c r="Z23" i="7"/>
  <c r="Y23" i="7"/>
  <c r="X23" i="7"/>
  <c r="W23" i="7"/>
  <c r="V23" i="7"/>
  <c r="U23" i="7"/>
  <c r="T23" i="7"/>
  <c r="S23" i="7"/>
  <c r="R23" i="7"/>
  <c r="AF23" i="7" s="1"/>
  <c r="AE22" i="7"/>
  <c r="AD22" i="7"/>
  <c r="AC22" i="7"/>
  <c r="AB22" i="7"/>
  <c r="AA22" i="7"/>
  <c r="Z22" i="7"/>
  <c r="Y22" i="7"/>
  <c r="X22" i="7"/>
  <c r="W22" i="7"/>
  <c r="V22" i="7"/>
  <c r="U22" i="7"/>
  <c r="T22" i="7"/>
  <c r="S22" i="7"/>
  <c r="R22" i="7"/>
  <c r="AF22" i="7" s="1"/>
  <c r="AE21" i="7"/>
  <c r="AD21" i="7"/>
  <c r="AC21" i="7"/>
  <c r="AB21" i="7"/>
  <c r="AA21" i="7"/>
  <c r="Z21" i="7"/>
  <c r="Y21" i="7"/>
  <c r="X21" i="7"/>
  <c r="W21" i="7"/>
  <c r="V21" i="7"/>
  <c r="U21" i="7"/>
  <c r="T21" i="7"/>
  <c r="S21" i="7"/>
  <c r="R21" i="7"/>
  <c r="AF21" i="7" s="1"/>
  <c r="AE20" i="7"/>
  <c r="AD20" i="7"/>
  <c r="AC20" i="7"/>
  <c r="AB20" i="7"/>
  <c r="AA20" i="7"/>
  <c r="Z20" i="7"/>
  <c r="Y20" i="7"/>
  <c r="X20" i="7"/>
  <c r="W20" i="7"/>
  <c r="V20" i="7"/>
  <c r="U20" i="7"/>
  <c r="T20" i="7"/>
  <c r="S20" i="7"/>
  <c r="R20" i="7"/>
  <c r="AF20" i="7" s="1"/>
  <c r="AE19" i="7"/>
  <c r="AD19" i="7"/>
  <c r="AC19" i="7"/>
  <c r="AB19" i="7"/>
  <c r="AA19" i="7"/>
  <c r="Z19" i="7"/>
  <c r="Y19" i="7"/>
  <c r="X19" i="7"/>
  <c r="W19" i="7"/>
  <c r="V19" i="7"/>
  <c r="U19" i="7"/>
  <c r="T19" i="7"/>
  <c r="S19" i="7"/>
  <c r="R19" i="7"/>
  <c r="AF19" i="7" s="1"/>
  <c r="AE18" i="7"/>
  <c r="AD18" i="7"/>
  <c r="AC18" i="7"/>
  <c r="AB18" i="7"/>
  <c r="AA18" i="7"/>
  <c r="Z18" i="7"/>
  <c r="Y18" i="7"/>
  <c r="X18" i="7"/>
  <c r="W18" i="7"/>
  <c r="V18" i="7"/>
  <c r="U18" i="7"/>
  <c r="T18" i="7"/>
  <c r="S18" i="7"/>
  <c r="R18" i="7"/>
  <c r="AF18" i="7" s="1"/>
  <c r="B15" i="7"/>
  <c r="AE11" i="7"/>
  <c r="AD11" i="7"/>
  <c r="AC11" i="7"/>
  <c r="AB11" i="7"/>
  <c r="AA11" i="7"/>
  <c r="Z11" i="7"/>
  <c r="Y11" i="7"/>
  <c r="X11" i="7"/>
  <c r="W11" i="7"/>
  <c r="V11" i="7"/>
  <c r="U11" i="7"/>
  <c r="T11" i="7"/>
  <c r="S11" i="7"/>
  <c r="R11" i="7"/>
  <c r="AF11" i="7" s="1"/>
  <c r="B11" i="7"/>
  <c r="AE10" i="7"/>
  <c r="AD10" i="7"/>
  <c r="AC10" i="7"/>
  <c r="AB10" i="7"/>
  <c r="AA10" i="7"/>
  <c r="Z10" i="7"/>
  <c r="Y10" i="7"/>
  <c r="X10" i="7"/>
  <c r="W10" i="7"/>
  <c r="V10" i="7"/>
  <c r="U10" i="7"/>
  <c r="T10" i="7"/>
  <c r="S10" i="7"/>
  <c r="R10" i="7"/>
  <c r="AF10" i="7" s="1"/>
  <c r="B10" i="7"/>
  <c r="AE9" i="7"/>
  <c r="AD9" i="7"/>
  <c r="AC9" i="7"/>
  <c r="AB9" i="7"/>
  <c r="AA9" i="7"/>
  <c r="Z9" i="7"/>
  <c r="Y9" i="7"/>
  <c r="X9" i="7"/>
  <c r="W9" i="7"/>
  <c r="V9" i="7"/>
  <c r="U9" i="7"/>
  <c r="T9" i="7"/>
  <c r="S9" i="7"/>
  <c r="R9" i="7"/>
  <c r="AF9" i="7" s="1"/>
  <c r="B9" i="7"/>
  <c r="AE8" i="7"/>
  <c r="AD8" i="7"/>
  <c r="AC8" i="7"/>
  <c r="AB8" i="7"/>
  <c r="AA8" i="7"/>
  <c r="Z8" i="7"/>
  <c r="Y8" i="7"/>
  <c r="X8" i="7"/>
  <c r="W8" i="7"/>
  <c r="V8" i="7"/>
  <c r="U8" i="7"/>
  <c r="T8" i="7"/>
  <c r="S8" i="7"/>
  <c r="R8" i="7"/>
  <c r="AF8" i="7" s="1"/>
  <c r="AE7" i="7"/>
  <c r="AD7" i="7"/>
  <c r="AC7" i="7"/>
  <c r="AB7" i="7"/>
  <c r="AA7" i="7"/>
  <c r="Z7" i="7"/>
  <c r="Y7" i="7"/>
  <c r="X7" i="7"/>
  <c r="W7" i="7"/>
  <c r="V7" i="7"/>
  <c r="U7" i="7"/>
  <c r="T7" i="7"/>
  <c r="S7" i="7"/>
  <c r="R7" i="7"/>
  <c r="AF7" i="7" s="1"/>
  <c r="AE6" i="7"/>
  <c r="AD6" i="7"/>
  <c r="AC6" i="7"/>
  <c r="AB6" i="7"/>
  <c r="AA6" i="7"/>
  <c r="Z6" i="7"/>
  <c r="Y6" i="7"/>
  <c r="X6" i="7"/>
  <c r="W6" i="7"/>
  <c r="V6" i="7"/>
  <c r="U6" i="7"/>
  <c r="T6" i="7"/>
  <c r="S6" i="7"/>
  <c r="R6" i="7"/>
  <c r="AF6" i="7" s="1"/>
  <c r="AE5" i="7"/>
  <c r="AD5" i="7"/>
  <c r="AC5" i="7"/>
  <c r="AB5" i="7"/>
  <c r="AA5" i="7"/>
  <c r="Z5" i="7"/>
  <c r="Y5" i="7"/>
  <c r="X5" i="7"/>
  <c r="W5" i="7"/>
  <c r="V5" i="7"/>
  <c r="U5" i="7"/>
  <c r="T5" i="7"/>
  <c r="S5" i="7"/>
  <c r="R5" i="7"/>
  <c r="G4" i="7"/>
  <c r="G13" i="7" s="1"/>
  <c r="F2" i="7"/>
  <c r="AE35" i="6"/>
  <c r="AD35" i="6"/>
  <c r="AC35" i="6"/>
  <c r="AB35" i="6"/>
  <c r="AA35" i="6"/>
  <c r="Z35" i="6"/>
  <c r="Y35" i="6"/>
  <c r="X35" i="6"/>
  <c r="W35" i="6"/>
  <c r="V35" i="6"/>
  <c r="U35" i="6"/>
  <c r="T35" i="6"/>
  <c r="S35" i="6"/>
  <c r="R35" i="6"/>
  <c r="AF35" i="6" s="1"/>
  <c r="AE34" i="6"/>
  <c r="AD34" i="6"/>
  <c r="AC34" i="6"/>
  <c r="AB34" i="6"/>
  <c r="AA34" i="6"/>
  <c r="Z34" i="6"/>
  <c r="Y34" i="6"/>
  <c r="X34" i="6"/>
  <c r="W34" i="6"/>
  <c r="V34" i="6"/>
  <c r="U34" i="6"/>
  <c r="T34" i="6"/>
  <c r="S34" i="6"/>
  <c r="R34" i="6"/>
  <c r="AF34" i="6" s="1"/>
  <c r="AE33" i="6"/>
  <c r="AD33" i="6"/>
  <c r="AC33" i="6"/>
  <c r="AB33" i="6"/>
  <c r="AA33" i="6"/>
  <c r="Z33" i="6"/>
  <c r="Y33" i="6"/>
  <c r="X33" i="6"/>
  <c r="W33" i="6"/>
  <c r="V33" i="6"/>
  <c r="U33" i="6"/>
  <c r="T33" i="6"/>
  <c r="S33" i="6"/>
  <c r="R33" i="6"/>
  <c r="AF33" i="6" s="1"/>
  <c r="AE32" i="6"/>
  <c r="AD32" i="6"/>
  <c r="AC32" i="6"/>
  <c r="AB32" i="6"/>
  <c r="AA32" i="6"/>
  <c r="Z32" i="6"/>
  <c r="Y32" i="6"/>
  <c r="X32" i="6"/>
  <c r="W32" i="6"/>
  <c r="V32" i="6"/>
  <c r="U32" i="6"/>
  <c r="T32" i="6"/>
  <c r="S32" i="6"/>
  <c r="R32" i="6"/>
  <c r="AF32" i="6" s="1"/>
  <c r="AE31" i="6"/>
  <c r="AD31" i="6"/>
  <c r="AC31" i="6"/>
  <c r="AB31" i="6"/>
  <c r="AA31" i="6"/>
  <c r="Z31" i="6"/>
  <c r="Y31" i="6"/>
  <c r="X31" i="6"/>
  <c r="W31" i="6"/>
  <c r="V31" i="6"/>
  <c r="U31" i="6"/>
  <c r="T31" i="6"/>
  <c r="S31" i="6"/>
  <c r="R31" i="6"/>
  <c r="AF31" i="6" s="1"/>
  <c r="AE30" i="6"/>
  <c r="AD30" i="6"/>
  <c r="AC30" i="6"/>
  <c r="AB30" i="6"/>
  <c r="AA30" i="6"/>
  <c r="Z30" i="6"/>
  <c r="Y30" i="6"/>
  <c r="X30" i="6"/>
  <c r="W30" i="6"/>
  <c r="V30" i="6"/>
  <c r="U30" i="6"/>
  <c r="T30" i="6"/>
  <c r="S30" i="6"/>
  <c r="R30" i="6"/>
  <c r="AF30" i="6" s="1"/>
  <c r="AE23" i="6"/>
  <c r="AD23" i="6"/>
  <c r="AC23" i="6"/>
  <c r="AB23" i="6"/>
  <c r="AA23" i="6"/>
  <c r="Z23" i="6"/>
  <c r="Y23" i="6"/>
  <c r="X23" i="6"/>
  <c r="W23" i="6"/>
  <c r="V23" i="6"/>
  <c r="U23" i="6"/>
  <c r="T23" i="6"/>
  <c r="S23" i="6"/>
  <c r="R23" i="6"/>
  <c r="AF23" i="6" s="1"/>
  <c r="AE22" i="6"/>
  <c r="AD22" i="6"/>
  <c r="AC22" i="6"/>
  <c r="AB22" i="6"/>
  <c r="AA22" i="6"/>
  <c r="Z22" i="6"/>
  <c r="Y22" i="6"/>
  <c r="X22" i="6"/>
  <c r="W22" i="6"/>
  <c r="V22" i="6"/>
  <c r="U22" i="6"/>
  <c r="T22" i="6"/>
  <c r="S22" i="6"/>
  <c r="R22" i="6"/>
  <c r="AF22" i="6" s="1"/>
  <c r="AE21" i="6"/>
  <c r="AD21" i="6"/>
  <c r="AC21" i="6"/>
  <c r="AB21" i="6"/>
  <c r="AA21" i="6"/>
  <c r="Z21" i="6"/>
  <c r="Y21" i="6"/>
  <c r="X21" i="6"/>
  <c r="W21" i="6"/>
  <c r="V21" i="6"/>
  <c r="U21" i="6"/>
  <c r="T21" i="6"/>
  <c r="S21" i="6"/>
  <c r="R21" i="6"/>
  <c r="AF21" i="6" s="1"/>
  <c r="AE20" i="6"/>
  <c r="AD20" i="6"/>
  <c r="AC20" i="6"/>
  <c r="AB20" i="6"/>
  <c r="AA20" i="6"/>
  <c r="Z20" i="6"/>
  <c r="Y20" i="6"/>
  <c r="X20" i="6"/>
  <c r="W20" i="6"/>
  <c r="V20" i="6"/>
  <c r="U20" i="6"/>
  <c r="T20" i="6"/>
  <c r="S20" i="6"/>
  <c r="R20" i="6"/>
  <c r="AF20" i="6" s="1"/>
  <c r="AE19" i="6"/>
  <c r="AD19" i="6"/>
  <c r="AC19" i="6"/>
  <c r="AB19" i="6"/>
  <c r="AA19" i="6"/>
  <c r="Z19" i="6"/>
  <c r="Y19" i="6"/>
  <c r="X19" i="6"/>
  <c r="W19" i="6"/>
  <c r="V19" i="6"/>
  <c r="U19" i="6"/>
  <c r="T19" i="6"/>
  <c r="S19" i="6"/>
  <c r="R19" i="6"/>
  <c r="AF19" i="6" s="1"/>
  <c r="AE18" i="6"/>
  <c r="AD18" i="6"/>
  <c r="AC18" i="6"/>
  <c r="AB18" i="6"/>
  <c r="AA18" i="6"/>
  <c r="Z18" i="6"/>
  <c r="Y18" i="6"/>
  <c r="X18" i="6"/>
  <c r="W18" i="6"/>
  <c r="V18" i="6"/>
  <c r="U18" i="6"/>
  <c r="T18" i="6"/>
  <c r="S18" i="6"/>
  <c r="R18" i="6"/>
  <c r="AF18" i="6" s="1"/>
  <c r="B15" i="6"/>
  <c r="AE11" i="6"/>
  <c r="AD11" i="6"/>
  <c r="AC11" i="6"/>
  <c r="AB11" i="6"/>
  <c r="AA11" i="6"/>
  <c r="Z11" i="6"/>
  <c r="Y11" i="6"/>
  <c r="X11" i="6"/>
  <c r="W11" i="6"/>
  <c r="V11" i="6"/>
  <c r="U11" i="6"/>
  <c r="T11" i="6"/>
  <c r="S11" i="6"/>
  <c r="R11" i="6"/>
  <c r="AF11" i="6" s="1"/>
  <c r="B11" i="6"/>
  <c r="AE10" i="6"/>
  <c r="AD10" i="6"/>
  <c r="AC10" i="6"/>
  <c r="AB10" i="6"/>
  <c r="AA10" i="6"/>
  <c r="Z10" i="6"/>
  <c r="Y10" i="6"/>
  <c r="X10" i="6"/>
  <c r="W10" i="6"/>
  <c r="V10" i="6"/>
  <c r="U10" i="6"/>
  <c r="T10" i="6"/>
  <c r="S10" i="6"/>
  <c r="R10" i="6"/>
  <c r="AF10" i="6" s="1"/>
  <c r="B10" i="6"/>
  <c r="AE9" i="6"/>
  <c r="AD9" i="6"/>
  <c r="AC9" i="6"/>
  <c r="AB9" i="6"/>
  <c r="AA9" i="6"/>
  <c r="Z9" i="6"/>
  <c r="Y9" i="6"/>
  <c r="X9" i="6"/>
  <c r="W9" i="6"/>
  <c r="V9" i="6"/>
  <c r="U9" i="6"/>
  <c r="T9" i="6"/>
  <c r="S9" i="6"/>
  <c r="R9" i="6"/>
  <c r="AF9" i="6" s="1"/>
  <c r="B9" i="6"/>
  <c r="AE8" i="6"/>
  <c r="AD8" i="6"/>
  <c r="AC8" i="6"/>
  <c r="AB8" i="6"/>
  <c r="AA8" i="6"/>
  <c r="Z8" i="6"/>
  <c r="Y8" i="6"/>
  <c r="X8" i="6"/>
  <c r="W8" i="6"/>
  <c r="V8" i="6"/>
  <c r="U8" i="6"/>
  <c r="T8" i="6"/>
  <c r="S8" i="6"/>
  <c r="R8" i="6"/>
  <c r="AF8" i="6" s="1"/>
  <c r="AE7" i="6"/>
  <c r="AD7" i="6"/>
  <c r="AC7" i="6"/>
  <c r="AB7" i="6"/>
  <c r="AA7" i="6"/>
  <c r="Z7" i="6"/>
  <c r="Y7" i="6"/>
  <c r="X7" i="6"/>
  <c r="W7" i="6"/>
  <c r="V7" i="6"/>
  <c r="U7" i="6"/>
  <c r="T7" i="6"/>
  <c r="S7" i="6"/>
  <c r="R7" i="6"/>
  <c r="AF7" i="6" s="1"/>
  <c r="AE6" i="6"/>
  <c r="AD6" i="6"/>
  <c r="AC6" i="6"/>
  <c r="AB6" i="6"/>
  <c r="AA6" i="6"/>
  <c r="Z6" i="6"/>
  <c r="Y6" i="6"/>
  <c r="X6" i="6"/>
  <c r="W6" i="6"/>
  <c r="V6" i="6"/>
  <c r="U6" i="6"/>
  <c r="T6" i="6"/>
  <c r="S6" i="6"/>
  <c r="R6" i="6"/>
  <c r="AF6" i="6" s="1"/>
  <c r="AE5" i="6"/>
  <c r="AD5" i="6"/>
  <c r="AC5" i="6"/>
  <c r="AB5" i="6"/>
  <c r="AA5" i="6"/>
  <c r="Z5" i="6"/>
  <c r="Y5" i="6"/>
  <c r="X5" i="6"/>
  <c r="W5" i="6"/>
  <c r="V5" i="6"/>
  <c r="U5" i="6"/>
  <c r="T5" i="6"/>
  <c r="S5" i="6"/>
  <c r="R5" i="6"/>
  <c r="G4" i="6"/>
  <c r="G13" i="6" s="1"/>
  <c r="F2" i="6"/>
  <c r="AE35" i="5"/>
  <c r="AD35" i="5"/>
  <c r="AC35" i="5"/>
  <c r="AB35" i="5"/>
  <c r="AA35" i="5"/>
  <c r="Z35" i="5"/>
  <c r="Y35" i="5"/>
  <c r="X35" i="5"/>
  <c r="W35" i="5"/>
  <c r="V35" i="5"/>
  <c r="U35" i="5"/>
  <c r="T35" i="5"/>
  <c r="S35" i="5"/>
  <c r="R35" i="5"/>
  <c r="AF35" i="5" s="1"/>
  <c r="AE34" i="5"/>
  <c r="AD34" i="5"/>
  <c r="AC34" i="5"/>
  <c r="AB34" i="5"/>
  <c r="AA34" i="5"/>
  <c r="Z34" i="5"/>
  <c r="Y34" i="5"/>
  <c r="X34" i="5"/>
  <c r="W34" i="5"/>
  <c r="V34" i="5"/>
  <c r="U34" i="5"/>
  <c r="T34" i="5"/>
  <c r="S34" i="5"/>
  <c r="R34" i="5"/>
  <c r="AF34" i="5" s="1"/>
  <c r="AE33" i="5"/>
  <c r="AD33" i="5"/>
  <c r="AC33" i="5"/>
  <c r="AB33" i="5"/>
  <c r="AA33" i="5"/>
  <c r="Z33" i="5"/>
  <c r="Y33" i="5"/>
  <c r="X33" i="5"/>
  <c r="W33" i="5"/>
  <c r="V33" i="5"/>
  <c r="U33" i="5"/>
  <c r="T33" i="5"/>
  <c r="S33" i="5"/>
  <c r="R33" i="5"/>
  <c r="AF33" i="5" s="1"/>
  <c r="AE32" i="5"/>
  <c r="AD32" i="5"/>
  <c r="AC32" i="5"/>
  <c r="AB32" i="5"/>
  <c r="AA32" i="5"/>
  <c r="Z32" i="5"/>
  <c r="Y32" i="5"/>
  <c r="X32" i="5"/>
  <c r="W32" i="5"/>
  <c r="V32" i="5"/>
  <c r="U32" i="5"/>
  <c r="T32" i="5"/>
  <c r="S32" i="5"/>
  <c r="R32" i="5"/>
  <c r="AF32" i="5" s="1"/>
  <c r="AE31" i="5"/>
  <c r="AD31" i="5"/>
  <c r="AC31" i="5"/>
  <c r="AB31" i="5"/>
  <c r="AA31" i="5"/>
  <c r="Z31" i="5"/>
  <c r="Y31" i="5"/>
  <c r="X31" i="5"/>
  <c r="W31" i="5"/>
  <c r="V31" i="5"/>
  <c r="U31" i="5"/>
  <c r="T31" i="5"/>
  <c r="S31" i="5"/>
  <c r="R31" i="5"/>
  <c r="AF31" i="5" s="1"/>
  <c r="AE30" i="5"/>
  <c r="AD30" i="5"/>
  <c r="AC30" i="5"/>
  <c r="AB30" i="5"/>
  <c r="AA30" i="5"/>
  <c r="Z30" i="5"/>
  <c r="Y30" i="5"/>
  <c r="X30" i="5"/>
  <c r="W30" i="5"/>
  <c r="V30" i="5"/>
  <c r="U30" i="5"/>
  <c r="T30" i="5"/>
  <c r="S30" i="5"/>
  <c r="R30" i="5"/>
  <c r="AF30" i="5" s="1"/>
  <c r="AE23" i="5"/>
  <c r="AD23" i="5"/>
  <c r="AC23" i="5"/>
  <c r="AB23" i="5"/>
  <c r="AA23" i="5"/>
  <c r="Z23" i="5"/>
  <c r="Y23" i="5"/>
  <c r="X23" i="5"/>
  <c r="W23" i="5"/>
  <c r="V23" i="5"/>
  <c r="U23" i="5"/>
  <c r="T23" i="5"/>
  <c r="S23" i="5"/>
  <c r="R23" i="5"/>
  <c r="AF23" i="5" s="1"/>
  <c r="AE22" i="5"/>
  <c r="AD22" i="5"/>
  <c r="AC22" i="5"/>
  <c r="AB22" i="5"/>
  <c r="AA22" i="5"/>
  <c r="Z22" i="5"/>
  <c r="Y22" i="5"/>
  <c r="X22" i="5"/>
  <c r="W22" i="5"/>
  <c r="V22" i="5"/>
  <c r="U22" i="5"/>
  <c r="T22" i="5"/>
  <c r="S22" i="5"/>
  <c r="R22" i="5"/>
  <c r="AF22" i="5" s="1"/>
  <c r="AE21" i="5"/>
  <c r="AD21" i="5"/>
  <c r="AC21" i="5"/>
  <c r="AB21" i="5"/>
  <c r="AA21" i="5"/>
  <c r="Z21" i="5"/>
  <c r="Y21" i="5"/>
  <c r="X21" i="5"/>
  <c r="W21" i="5"/>
  <c r="V21" i="5"/>
  <c r="U21" i="5"/>
  <c r="T21" i="5"/>
  <c r="S21" i="5"/>
  <c r="R21" i="5"/>
  <c r="AF21" i="5" s="1"/>
  <c r="AE20" i="5"/>
  <c r="AD20" i="5"/>
  <c r="AC20" i="5"/>
  <c r="AB20" i="5"/>
  <c r="AA20" i="5"/>
  <c r="Z20" i="5"/>
  <c r="Y20" i="5"/>
  <c r="X20" i="5"/>
  <c r="W20" i="5"/>
  <c r="V20" i="5"/>
  <c r="U20" i="5"/>
  <c r="T20" i="5"/>
  <c r="S20" i="5"/>
  <c r="R20" i="5"/>
  <c r="AF20" i="5" s="1"/>
  <c r="AE19" i="5"/>
  <c r="AD19" i="5"/>
  <c r="AC19" i="5"/>
  <c r="AB19" i="5"/>
  <c r="AA19" i="5"/>
  <c r="Z19" i="5"/>
  <c r="Y19" i="5"/>
  <c r="X19" i="5"/>
  <c r="W19" i="5"/>
  <c r="V19" i="5"/>
  <c r="U19" i="5"/>
  <c r="T19" i="5"/>
  <c r="S19" i="5"/>
  <c r="R19" i="5"/>
  <c r="AF19" i="5" s="1"/>
  <c r="AE18" i="5"/>
  <c r="AD18" i="5"/>
  <c r="AC18" i="5"/>
  <c r="AB18" i="5"/>
  <c r="AA18" i="5"/>
  <c r="Z18" i="5"/>
  <c r="Y18" i="5"/>
  <c r="X18" i="5"/>
  <c r="W18" i="5"/>
  <c r="V18" i="5"/>
  <c r="U18" i="5"/>
  <c r="T18" i="5"/>
  <c r="S18" i="5"/>
  <c r="R18" i="5"/>
  <c r="AF18" i="5" s="1"/>
  <c r="B15" i="5"/>
  <c r="AE11" i="5"/>
  <c r="AD11" i="5"/>
  <c r="AC11" i="5"/>
  <c r="AB11" i="5"/>
  <c r="AA11" i="5"/>
  <c r="Z11" i="5"/>
  <c r="Y11" i="5"/>
  <c r="X11" i="5"/>
  <c r="W11" i="5"/>
  <c r="V11" i="5"/>
  <c r="U11" i="5"/>
  <c r="T11" i="5"/>
  <c r="S11" i="5"/>
  <c r="R11" i="5"/>
  <c r="AF11" i="5" s="1"/>
  <c r="B11" i="5"/>
  <c r="AE10" i="5"/>
  <c r="AD10" i="5"/>
  <c r="AC10" i="5"/>
  <c r="AB10" i="5"/>
  <c r="AA10" i="5"/>
  <c r="Z10" i="5"/>
  <c r="Y10" i="5"/>
  <c r="X10" i="5"/>
  <c r="W10" i="5"/>
  <c r="V10" i="5"/>
  <c r="U10" i="5"/>
  <c r="T10" i="5"/>
  <c r="S10" i="5"/>
  <c r="R10" i="5"/>
  <c r="AF10" i="5" s="1"/>
  <c r="B10" i="5"/>
  <c r="AE9" i="5"/>
  <c r="AD9" i="5"/>
  <c r="AC9" i="5"/>
  <c r="AB9" i="5"/>
  <c r="AA9" i="5"/>
  <c r="Z9" i="5"/>
  <c r="Y9" i="5"/>
  <c r="X9" i="5"/>
  <c r="W9" i="5"/>
  <c r="V9" i="5"/>
  <c r="U9" i="5"/>
  <c r="T9" i="5"/>
  <c r="S9" i="5"/>
  <c r="R9" i="5"/>
  <c r="AF9" i="5" s="1"/>
  <c r="B9" i="5"/>
  <c r="AE8" i="5"/>
  <c r="AD8" i="5"/>
  <c r="AC8" i="5"/>
  <c r="AB8" i="5"/>
  <c r="AA8" i="5"/>
  <c r="Z8" i="5"/>
  <c r="Y8" i="5"/>
  <c r="X8" i="5"/>
  <c r="W8" i="5"/>
  <c r="V8" i="5"/>
  <c r="U8" i="5"/>
  <c r="T8" i="5"/>
  <c r="S8" i="5"/>
  <c r="R8" i="5"/>
  <c r="AF8" i="5" s="1"/>
  <c r="AE7" i="5"/>
  <c r="AD7" i="5"/>
  <c r="AC7" i="5"/>
  <c r="AB7" i="5"/>
  <c r="AA7" i="5"/>
  <c r="Z7" i="5"/>
  <c r="Y7" i="5"/>
  <c r="X7" i="5"/>
  <c r="W7" i="5"/>
  <c r="V7" i="5"/>
  <c r="U7" i="5"/>
  <c r="T7" i="5"/>
  <c r="S7" i="5"/>
  <c r="R7" i="5"/>
  <c r="AF7" i="5" s="1"/>
  <c r="AE6" i="5"/>
  <c r="AD6" i="5"/>
  <c r="AC6" i="5"/>
  <c r="AB6" i="5"/>
  <c r="AA6" i="5"/>
  <c r="Z6" i="5"/>
  <c r="Y6" i="5"/>
  <c r="X6" i="5"/>
  <c r="W6" i="5"/>
  <c r="V6" i="5"/>
  <c r="U6" i="5"/>
  <c r="T6" i="5"/>
  <c r="S6" i="5"/>
  <c r="R6" i="5"/>
  <c r="AF6" i="5" s="1"/>
  <c r="AE5" i="5"/>
  <c r="AD5" i="5"/>
  <c r="AC5" i="5"/>
  <c r="AB5" i="5"/>
  <c r="AA5" i="5"/>
  <c r="Z5" i="5"/>
  <c r="Y5" i="5"/>
  <c r="X5" i="5"/>
  <c r="W5" i="5"/>
  <c r="V5" i="5"/>
  <c r="U5" i="5"/>
  <c r="T5" i="5"/>
  <c r="S5" i="5"/>
  <c r="R5" i="5"/>
  <c r="G4" i="5"/>
  <c r="G13" i="5" s="1"/>
  <c r="F2" i="5"/>
  <c r="AE35" i="4"/>
  <c r="AD35" i="4"/>
  <c r="AC35" i="4"/>
  <c r="AB35" i="4"/>
  <c r="AA35" i="4"/>
  <c r="Z35" i="4"/>
  <c r="Y35" i="4"/>
  <c r="X35" i="4"/>
  <c r="W35" i="4"/>
  <c r="V35" i="4"/>
  <c r="U35" i="4"/>
  <c r="T35" i="4"/>
  <c r="S35" i="4"/>
  <c r="R35" i="4"/>
  <c r="AF35" i="4" s="1"/>
  <c r="AE34" i="4"/>
  <c r="AD34" i="4"/>
  <c r="AC34" i="4"/>
  <c r="AB34" i="4"/>
  <c r="AA34" i="4"/>
  <c r="Z34" i="4"/>
  <c r="Y34" i="4"/>
  <c r="X34" i="4"/>
  <c r="W34" i="4"/>
  <c r="V34" i="4"/>
  <c r="U34" i="4"/>
  <c r="T34" i="4"/>
  <c r="S34" i="4"/>
  <c r="R34" i="4"/>
  <c r="AF34" i="4" s="1"/>
  <c r="AE33" i="4"/>
  <c r="AD33" i="4"/>
  <c r="AC33" i="4"/>
  <c r="AB33" i="4"/>
  <c r="AA33" i="4"/>
  <c r="Z33" i="4"/>
  <c r="Y33" i="4"/>
  <c r="X33" i="4"/>
  <c r="W33" i="4"/>
  <c r="V33" i="4"/>
  <c r="U33" i="4"/>
  <c r="T33" i="4"/>
  <c r="S33" i="4"/>
  <c r="R33" i="4"/>
  <c r="AF33" i="4" s="1"/>
  <c r="AE32" i="4"/>
  <c r="AD32" i="4"/>
  <c r="AC32" i="4"/>
  <c r="AB32" i="4"/>
  <c r="AA32" i="4"/>
  <c r="Z32" i="4"/>
  <c r="Y32" i="4"/>
  <c r="X32" i="4"/>
  <c r="W32" i="4"/>
  <c r="V32" i="4"/>
  <c r="U32" i="4"/>
  <c r="T32" i="4"/>
  <c r="S32" i="4"/>
  <c r="R32" i="4"/>
  <c r="AF32" i="4" s="1"/>
  <c r="AE31" i="4"/>
  <c r="AD31" i="4"/>
  <c r="AC31" i="4"/>
  <c r="AB31" i="4"/>
  <c r="AA31" i="4"/>
  <c r="Z31" i="4"/>
  <c r="Y31" i="4"/>
  <c r="X31" i="4"/>
  <c r="W31" i="4"/>
  <c r="V31" i="4"/>
  <c r="U31" i="4"/>
  <c r="T31" i="4"/>
  <c r="S31" i="4"/>
  <c r="R31" i="4"/>
  <c r="AF31" i="4" s="1"/>
  <c r="AE30" i="4"/>
  <c r="AD30" i="4"/>
  <c r="AC30" i="4"/>
  <c r="AB30" i="4"/>
  <c r="AA30" i="4"/>
  <c r="Z30" i="4"/>
  <c r="Y30" i="4"/>
  <c r="X30" i="4"/>
  <c r="W30" i="4"/>
  <c r="V30" i="4"/>
  <c r="U30" i="4"/>
  <c r="T30" i="4"/>
  <c r="S30" i="4"/>
  <c r="R30" i="4"/>
  <c r="AF30" i="4" s="1"/>
  <c r="AE23" i="4"/>
  <c r="AD23" i="4"/>
  <c r="AC23" i="4"/>
  <c r="AB23" i="4"/>
  <c r="AA23" i="4"/>
  <c r="Z23" i="4"/>
  <c r="Y23" i="4"/>
  <c r="X23" i="4"/>
  <c r="W23" i="4"/>
  <c r="V23" i="4"/>
  <c r="U23" i="4"/>
  <c r="T23" i="4"/>
  <c r="S23" i="4"/>
  <c r="R23" i="4"/>
  <c r="AF23" i="4" s="1"/>
  <c r="AE22" i="4"/>
  <c r="AD22" i="4"/>
  <c r="AC22" i="4"/>
  <c r="AB22" i="4"/>
  <c r="AA22" i="4"/>
  <c r="Z22" i="4"/>
  <c r="Y22" i="4"/>
  <c r="X22" i="4"/>
  <c r="W22" i="4"/>
  <c r="V22" i="4"/>
  <c r="U22" i="4"/>
  <c r="T22" i="4"/>
  <c r="S22" i="4"/>
  <c r="R22" i="4"/>
  <c r="AF22" i="4" s="1"/>
  <c r="AE21" i="4"/>
  <c r="AD21" i="4"/>
  <c r="AC21" i="4"/>
  <c r="AB21" i="4"/>
  <c r="AA21" i="4"/>
  <c r="Z21" i="4"/>
  <c r="Y21" i="4"/>
  <c r="X21" i="4"/>
  <c r="W21" i="4"/>
  <c r="V21" i="4"/>
  <c r="U21" i="4"/>
  <c r="T21" i="4"/>
  <c r="S21" i="4"/>
  <c r="R21" i="4"/>
  <c r="AF21" i="4" s="1"/>
  <c r="AE20" i="4"/>
  <c r="AD20" i="4"/>
  <c r="AC20" i="4"/>
  <c r="AB20" i="4"/>
  <c r="AA20" i="4"/>
  <c r="Z20" i="4"/>
  <c r="Y20" i="4"/>
  <c r="X20" i="4"/>
  <c r="W20" i="4"/>
  <c r="V20" i="4"/>
  <c r="U20" i="4"/>
  <c r="T20" i="4"/>
  <c r="S20" i="4"/>
  <c r="R20" i="4"/>
  <c r="AF20" i="4" s="1"/>
  <c r="AE19" i="4"/>
  <c r="AD19" i="4"/>
  <c r="AC19" i="4"/>
  <c r="AB19" i="4"/>
  <c r="AA19" i="4"/>
  <c r="Z19" i="4"/>
  <c r="Y19" i="4"/>
  <c r="X19" i="4"/>
  <c r="W19" i="4"/>
  <c r="V19" i="4"/>
  <c r="U19" i="4"/>
  <c r="T19" i="4"/>
  <c r="S19" i="4"/>
  <c r="R19" i="4"/>
  <c r="AF19" i="4" s="1"/>
  <c r="AE18" i="4"/>
  <c r="AD18" i="4"/>
  <c r="AC18" i="4"/>
  <c r="AB18" i="4"/>
  <c r="AA18" i="4"/>
  <c r="Z18" i="4"/>
  <c r="Y18" i="4"/>
  <c r="X18" i="4"/>
  <c r="W18" i="4"/>
  <c r="V18" i="4"/>
  <c r="U18" i="4"/>
  <c r="T18" i="4"/>
  <c r="S18" i="4"/>
  <c r="R18" i="4"/>
  <c r="AF18" i="4" s="1"/>
  <c r="B15" i="4"/>
  <c r="AE11" i="4"/>
  <c r="AD11" i="4"/>
  <c r="AC11" i="4"/>
  <c r="AB11" i="4"/>
  <c r="AA11" i="4"/>
  <c r="Z11" i="4"/>
  <c r="Y11" i="4"/>
  <c r="X11" i="4"/>
  <c r="W11" i="4"/>
  <c r="V11" i="4"/>
  <c r="U11" i="4"/>
  <c r="T11" i="4"/>
  <c r="S11" i="4"/>
  <c r="R11" i="4"/>
  <c r="AF11" i="4" s="1"/>
  <c r="B11" i="4"/>
  <c r="AE10" i="4"/>
  <c r="AD10" i="4"/>
  <c r="AC10" i="4"/>
  <c r="AB10" i="4"/>
  <c r="AA10" i="4"/>
  <c r="Z10" i="4"/>
  <c r="Y10" i="4"/>
  <c r="X10" i="4"/>
  <c r="W10" i="4"/>
  <c r="V10" i="4"/>
  <c r="U10" i="4"/>
  <c r="T10" i="4"/>
  <c r="S10" i="4"/>
  <c r="R10" i="4"/>
  <c r="AF10" i="4" s="1"/>
  <c r="B10" i="4"/>
  <c r="AE9" i="4"/>
  <c r="AD9" i="4"/>
  <c r="AC9" i="4"/>
  <c r="AB9" i="4"/>
  <c r="AA9" i="4"/>
  <c r="Z9" i="4"/>
  <c r="Y9" i="4"/>
  <c r="X9" i="4"/>
  <c r="W9" i="4"/>
  <c r="V9" i="4"/>
  <c r="U9" i="4"/>
  <c r="T9" i="4"/>
  <c r="S9" i="4"/>
  <c r="R9" i="4"/>
  <c r="AF9" i="4" s="1"/>
  <c r="B9" i="4"/>
  <c r="AE8" i="4"/>
  <c r="AD8" i="4"/>
  <c r="AC8" i="4"/>
  <c r="AB8" i="4"/>
  <c r="AA8" i="4"/>
  <c r="Z8" i="4"/>
  <c r="Y8" i="4"/>
  <c r="X8" i="4"/>
  <c r="W8" i="4"/>
  <c r="V8" i="4"/>
  <c r="U8" i="4"/>
  <c r="T8" i="4"/>
  <c r="S8" i="4"/>
  <c r="R8" i="4"/>
  <c r="AF8" i="4" s="1"/>
  <c r="AE7" i="4"/>
  <c r="AD7" i="4"/>
  <c r="AC7" i="4"/>
  <c r="AB7" i="4"/>
  <c r="AA7" i="4"/>
  <c r="Z7" i="4"/>
  <c r="Y7" i="4"/>
  <c r="X7" i="4"/>
  <c r="W7" i="4"/>
  <c r="V7" i="4"/>
  <c r="U7" i="4"/>
  <c r="T7" i="4"/>
  <c r="S7" i="4"/>
  <c r="R7" i="4"/>
  <c r="AF7" i="4" s="1"/>
  <c r="AE6" i="4"/>
  <c r="AD6" i="4"/>
  <c r="AC6" i="4"/>
  <c r="AB6" i="4"/>
  <c r="AA6" i="4"/>
  <c r="Z6" i="4"/>
  <c r="Y6" i="4"/>
  <c r="X6" i="4"/>
  <c r="W6" i="4"/>
  <c r="V6" i="4"/>
  <c r="U6" i="4"/>
  <c r="T6" i="4"/>
  <c r="S6" i="4"/>
  <c r="R6" i="4"/>
  <c r="AF6" i="4" s="1"/>
  <c r="AE5" i="4"/>
  <c r="AD5" i="4"/>
  <c r="AC5" i="4"/>
  <c r="AB5" i="4"/>
  <c r="AA5" i="4"/>
  <c r="Z5" i="4"/>
  <c r="Y5" i="4"/>
  <c r="X5" i="4"/>
  <c r="W5" i="4"/>
  <c r="V5" i="4"/>
  <c r="U5" i="4"/>
  <c r="T5" i="4"/>
  <c r="S5" i="4"/>
  <c r="R5" i="4"/>
  <c r="G4" i="4"/>
  <c r="G13" i="4" s="1"/>
  <c r="F2" i="4"/>
  <c r="AE35" i="3"/>
  <c r="AD35" i="3"/>
  <c r="AC35" i="3"/>
  <c r="AB35" i="3"/>
  <c r="AA35" i="3"/>
  <c r="Z35" i="3"/>
  <c r="Y35" i="3"/>
  <c r="X35" i="3"/>
  <c r="W35" i="3"/>
  <c r="V35" i="3"/>
  <c r="U35" i="3"/>
  <c r="T35" i="3"/>
  <c r="S35" i="3"/>
  <c r="R35" i="3"/>
  <c r="AF35" i="3" s="1"/>
  <c r="AE34" i="3"/>
  <c r="AD34" i="3"/>
  <c r="AC34" i="3"/>
  <c r="AB34" i="3"/>
  <c r="AA34" i="3"/>
  <c r="Z34" i="3"/>
  <c r="Y34" i="3"/>
  <c r="X34" i="3"/>
  <c r="W34" i="3"/>
  <c r="V34" i="3"/>
  <c r="U34" i="3"/>
  <c r="T34" i="3"/>
  <c r="S34" i="3"/>
  <c r="R34" i="3"/>
  <c r="AF34" i="3" s="1"/>
  <c r="AE33" i="3"/>
  <c r="AD33" i="3"/>
  <c r="AC33" i="3"/>
  <c r="AB33" i="3"/>
  <c r="AA33" i="3"/>
  <c r="Z33" i="3"/>
  <c r="Y33" i="3"/>
  <c r="X33" i="3"/>
  <c r="W33" i="3"/>
  <c r="V33" i="3"/>
  <c r="U33" i="3"/>
  <c r="T33" i="3"/>
  <c r="S33" i="3"/>
  <c r="R33" i="3"/>
  <c r="AF33" i="3" s="1"/>
  <c r="AE32" i="3"/>
  <c r="AD32" i="3"/>
  <c r="AC32" i="3"/>
  <c r="AB32" i="3"/>
  <c r="AA32" i="3"/>
  <c r="Z32" i="3"/>
  <c r="Y32" i="3"/>
  <c r="X32" i="3"/>
  <c r="W32" i="3"/>
  <c r="V32" i="3"/>
  <c r="U32" i="3"/>
  <c r="T32" i="3"/>
  <c r="S32" i="3"/>
  <c r="R32" i="3"/>
  <c r="AF32" i="3" s="1"/>
  <c r="AE31" i="3"/>
  <c r="AD31" i="3"/>
  <c r="AC31" i="3"/>
  <c r="AB31" i="3"/>
  <c r="AA31" i="3"/>
  <c r="Z31" i="3"/>
  <c r="Y31" i="3"/>
  <c r="X31" i="3"/>
  <c r="W31" i="3"/>
  <c r="V31" i="3"/>
  <c r="U31" i="3"/>
  <c r="T31" i="3"/>
  <c r="S31" i="3"/>
  <c r="R31" i="3"/>
  <c r="AF31" i="3" s="1"/>
  <c r="AE30" i="3"/>
  <c r="AD30" i="3"/>
  <c r="AC30" i="3"/>
  <c r="AB30" i="3"/>
  <c r="AA30" i="3"/>
  <c r="Z30" i="3"/>
  <c r="Y30" i="3"/>
  <c r="X30" i="3"/>
  <c r="W30" i="3"/>
  <c r="V30" i="3"/>
  <c r="U30" i="3"/>
  <c r="T30" i="3"/>
  <c r="S30" i="3"/>
  <c r="R30" i="3"/>
  <c r="AF30" i="3" s="1"/>
  <c r="AE23" i="3"/>
  <c r="AD23" i="3"/>
  <c r="AC23" i="3"/>
  <c r="AB23" i="3"/>
  <c r="AA23" i="3"/>
  <c r="Z23" i="3"/>
  <c r="Y23" i="3"/>
  <c r="X23" i="3"/>
  <c r="W23" i="3"/>
  <c r="V23" i="3"/>
  <c r="U23" i="3"/>
  <c r="T23" i="3"/>
  <c r="S23" i="3"/>
  <c r="R23" i="3"/>
  <c r="AF23" i="3" s="1"/>
  <c r="AE22" i="3"/>
  <c r="AD22" i="3"/>
  <c r="AC22" i="3"/>
  <c r="AB22" i="3"/>
  <c r="AA22" i="3"/>
  <c r="Z22" i="3"/>
  <c r="Y22" i="3"/>
  <c r="X22" i="3"/>
  <c r="W22" i="3"/>
  <c r="V22" i="3"/>
  <c r="U22" i="3"/>
  <c r="T22" i="3"/>
  <c r="S22" i="3"/>
  <c r="R22" i="3"/>
  <c r="AF22" i="3" s="1"/>
  <c r="AE21" i="3"/>
  <c r="AD21" i="3"/>
  <c r="AC21" i="3"/>
  <c r="AB21" i="3"/>
  <c r="AA21" i="3"/>
  <c r="Z21" i="3"/>
  <c r="Y21" i="3"/>
  <c r="X21" i="3"/>
  <c r="W21" i="3"/>
  <c r="V21" i="3"/>
  <c r="U21" i="3"/>
  <c r="T21" i="3"/>
  <c r="S21" i="3"/>
  <c r="R21" i="3"/>
  <c r="AF21" i="3" s="1"/>
  <c r="AE20" i="3"/>
  <c r="AD20" i="3"/>
  <c r="AC20" i="3"/>
  <c r="AB20" i="3"/>
  <c r="AA20" i="3"/>
  <c r="Z20" i="3"/>
  <c r="Y20" i="3"/>
  <c r="X20" i="3"/>
  <c r="W20" i="3"/>
  <c r="V20" i="3"/>
  <c r="U20" i="3"/>
  <c r="T20" i="3"/>
  <c r="S20" i="3"/>
  <c r="R20" i="3"/>
  <c r="AF20" i="3" s="1"/>
  <c r="AE19" i="3"/>
  <c r="AD19" i="3"/>
  <c r="AC19" i="3"/>
  <c r="AB19" i="3"/>
  <c r="AA19" i="3"/>
  <c r="Z19" i="3"/>
  <c r="Y19" i="3"/>
  <c r="X19" i="3"/>
  <c r="W19" i="3"/>
  <c r="V19" i="3"/>
  <c r="U19" i="3"/>
  <c r="T19" i="3"/>
  <c r="S19" i="3"/>
  <c r="R19" i="3"/>
  <c r="AF19" i="3" s="1"/>
  <c r="AE18" i="3"/>
  <c r="AD18" i="3"/>
  <c r="AC18" i="3"/>
  <c r="AB18" i="3"/>
  <c r="AA18" i="3"/>
  <c r="Z18" i="3"/>
  <c r="Y18" i="3"/>
  <c r="X18" i="3"/>
  <c r="W18" i="3"/>
  <c r="V18" i="3"/>
  <c r="U18" i="3"/>
  <c r="T18" i="3"/>
  <c r="S18" i="3"/>
  <c r="R18" i="3"/>
  <c r="AF18" i="3" s="1"/>
  <c r="B15" i="3"/>
  <c r="AE11" i="3"/>
  <c r="AD11" i="3"/>
  <c r="AC11" i="3"/>
  <c r="AB11" i="3"/>
  <c r="AA11" i="3"/>
  <c r="Z11" i="3"/>
  <c r="Y11" i="3"/>
  <c r="X11" i="3"/>
  <c r="W11" i="3"/>
  <c r="V11" i="3"/>
  <c r="U11" i="3"/>
  <c r="T11" i="3"/>
  <c r="S11" i="3"/>
  <c r="R11" i="3"/>
  <c r="AF11" i="3" s="1"/>
  <c r="B11" i="3"/>
  <c r="AE10" i="3"/>
  <c r="AD10" i="3"/>
  <c r="AC10" i="3"/>
  <c r="AB10" i="3"/>
  <c r="AA10" i="3"/>
  <c r="Z10" i="3"/>
  <c r="Y10" i="3"/>
  <c r="X10" i="3"/>
  <c r="W10" i="3"/>
  <c r="V10" i="3"/>
  <c r="U10" i="3"/>
  <c r="T10" i="3"/>
  <c r="S10" i="3"/>
  <c r="R10" i="3"/>
  <c r="AF10" i="3" s="1"/>
  <c r="B10" i="3"/>
  <c r="AE9" i="3"/>
  <c r="AD9" i="3"/>
  <c r="AC9" i="3"/>
  <c r="AB9" i="3"/>
  <c r="AA9" i="3"/>
  <c r="Z9" i="3"/>
  <c r="Y9" i="3"/>
  <c r="X9" i="3"/>
  <c r="W9" i="3"/>
  <c r="V9" i="3"/>
  <c r="U9" i="3"/>
  <c r="T9" i="3"/>
  <c r="S9" i="3"/>
  <c r="R9" i="3"/>
  <c r="AF9" i="3" s="1"/>
  <c r="B9" i="3"/>
  <c r="AE8" i="3"/>
  <c r="AD8" i="3"/>
  <c r="AC8" i="3"/>
  <c r="AB8" i="3"/>
  <c r="AA8" i="3"/>
  <c r="Z8" i="3"/>
  <c r="Y8" i="3"/>
  <c r="X8" i="3"/>
  <c r="W8" i="3"/>
  <c r="V8" i="3"/>
  <c r="U8" i="3"/>
  <c r="T8" i="3"/>
  <c r="S8" i="3"/>
  <c r="R8" i="3"/>
  <c r="AF8" i="3" s="1"/>
  <c r="AE7" i="3"/>
  <c r="AD7" i="3"/>
  <c r="AC7" i="3"/>
  <c r="AB7" i="3"/>
  <c r="AA7" i="3"/>
  <c r="Z7" i="3"/>
  <c r="Y7" i="3"/>
  <c r="X7" i="3"/>
  <c r="W7" i="3"/>
  <c r="V7" i="3"/>
  <c r="U7" i="3"/>
  <c r="T7" i="3"/>
  <c r="S7" i="3"/>
  <c r="R7" i="3"/>
  <c r="AF7" i="3" s="1"/>
  <c r="AE6" i="3"/>
  <c r="AD6" i="3"/>
  <c r="AC6" i="3"/>
  <c r="AB6" i="3"/>
  <c r="AA6" i="3"/>
  <c r="Z6" i="3"/>
  <c r="Y6" i="3"/>
  <c r="X6" i="3"/>
  <c r="W6" i="3"/>
  <c r="V6" i="3"/>
  <c r="U6" i="3"/>
  <c r="T6" i="3"/>
  <c r="S6" i="3"/>
  <c r="R6" i="3"/>
  <c r="AF6" i="3" s="1"/>
  <c r="AE5" i="3"/>
  <c r="AD5" i="3"/>
  <c r="AC5" i="3"/>
  <c r="AB5" i="3"/>
  <c r="AA5" i="3"/>
  <c r="Z5" i="3"/>
  <c r="Y5" i="3"/>
  <c r="X5" i="3"/>
  <c r="W5" i="3"/>
  <c r="V5" i="3"/>
  <c r="U5" i="3"/>
  <c r="T5" i="3"/>
  <c r="S5" i="3"/>
  <c r="R5" i="3"/>
  <c r="G4" i="3"/>
  <c r="G13" i="3" s="1"/>
  <c r="F2" i="3"/>
  <c r="B14" i="3" l="1"/>
  <c r="G2" i="3" s="1"/>
  <c r="B13" i="3"/>
  <c r="B12" i="3"/>
  <c r="G28" i="3"/>
  <c r="G37" i="3" s="1"/>
  <c r="G16" i="3"/>
  <c r="G25" i="3" s="1"/>
  <c r="B14" i="4"/>
  <c r="G2" i="4" s="1"/>
  <c r="B13" i="4"/>
  <c r="B12" i="4"/>
  <c r="G28" i="4"/>
  <c r="G37" i="4" s="1"/>
  <c r="G16" i="4"/>
  <c r="G25" i="4" s="1"/>
  <c r="B14" i="5"/>
  <c r="G2" i="5" s="1"/>
  <c r="B13" i="5"/>
  <c r="B12" i="5"/>
  <c r="G28" i="5"/>
  <c r="G37" i="5" s="1"/>
  <c r="G16" i="5"/>
  <c r="G25" i="5" s="1"/>
  <c r="B14" i="6"/>
  <c r="G2" i="6" s="1"/>
  <c r="B13" i="6"/>
  <c r="B12" i="6"/>
  <c r="G28" i="6"/>
  <c r="G37" i="6" s="1"/>
  <c r="G16" i="6"/>
  <c r="G25" i="6" s="1"/>
  <c r="B14" i="7"/>
  <c r="G2" i="7" s="1"/>
  <c r="B13" i="7"/>
  <c r="B12" i="7"/>
  <c r="G28" i="7"/>
  <c r="G37" i="7" s="1"/>
  <c r="G16" i="7"/>
  <c r="G25" i="7" s="1"/>
  <c r="B14" i="8"/>
  <c r="G2" i="8" s="1"/>
  <c r="B13" i="8"/>
  <c r="B12" i="8"/>
  <c r="G28" i="8"/>
  <c r="G37" i="8" s="1"/>
  <c r="G16" i="8"/>
  <c r="G25" i="8" s="1"/>
  <c r="B14" i="9"/>
  <c r="G2" i="9" s="1"/>
  <c r="B13" i="9"/>
  <c r="B12" i="9"/>
  <c r="G28" i="9"/>
  <c r="G37" i="9" s="1"/>
  <c r="G16" i="9"/>
  <c r="G25" i="9" s="1"/>
  <c r="B14" i="10"/>
  <c r="G2" i="10" s="1"/>
  <c r="B13" i="10"/>
  <c r="B12" i="10"/>
  <c r="G28" i="10"/>
  <c r="G37" i="10" s="1"/>
  <c r="G16" i="10"/>
  <c r="G25" i="10" s="1"/>
  <c r="B14" i="11"/>
  <c r="G2" i="11" s="1"/>
  <c r="B13" i="11"/>
  <c r="B12" i="11"/>
  <c r="G28" i="11"/>
  <c r="G37" i="11" s="1"/>
  <c r="G16" i="11"/>
  <c r="G25" i="11" s="1"/>
</calcChain>
</file>

<file path=xl/sharedStrings.xml><?xml version="1.0" encoding="utf-8"?>
<sst xmlns="http://schemas.openxmlformats.org/spreadsheetml/2006/main" count="1272" uniqueCount="120">
  <si>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</si>
  <si>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</si>
  <si>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</si>
  <si>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</si>
  <si>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</si>
  <si>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</si>
  <si>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</si>
  <si>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</si>
  <si>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</si>
  <si>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</si>
  <si>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</si>
  <si>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</si>
  <si>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</si>
  <si>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</si>
  <si>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</si>
  <si>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</si>
  <si>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</si>
  <si>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</si>
  <si>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</si>
  <si>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</si>
  <si>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</si>
  <si>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</si>
  <si>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</si>
  <si>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</si>
  <si>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</si>
  <si>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b/>
        <sz val="12"/>
        <color rgb="FFFFFFFF"/>
        <rFont val="Segoe UI"/>
      </rPr>
      <t xml:space="preserve">INSTRUCTIE </t>
    </r>
    <r>
      <rPr>
        <sz val="12"/>
        <color rgb="FFFFFFFF"/>
        <rFont val="Segoe UI"/>
      </rPr>
      <t>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</si>
  <si>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</si>
  <si>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</si>
  <si>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b/>
        <sz val="12"/>
        <color rgb="FF000000"/>
        <rFont val="Segoe UI"/>
      </rPr>
      <t>A 2019</t>
    </r>
    <r>
      <rPr>
        <sz val="12"/>
        <color rgb="FF000000"/>
        <rFont val="Segoe UI"/>
      </rPr>
      <t xml:space="preserve"> of </t>
    </r>
    <r>
      <rPr>
        <b/>
        <sz val="12"/>
        <color rgb="FF000000"/>
        <rFont val="Segoe UI"/>
      </rPr>
      <t>H 2021</t>
    </r>
    <r>
      <rPr>
        <sz val="12"/>
        <color rgb="FF000000"/>
        <rFont val="Segoe UI"/>
      </rPr>
      <t xml:space="preserve">. Dat jaartal slaat op het kalenderjaar waarin een groep start met het schoolexamen (gerekend vanaf mavo-3, havo-4 of VWO-4). Voor </t>
    </r>
    <r>
      <rPr>
        <b/>
        <sz val="12"/>
        <color rgb="FF000000"/>
        <rFont val="Segoe UI"/>
      </rPr>
      <t>A 2019</t>
    </r>
    <r>
      <rPr>
        <sz val="12"/>
        <color rgb="FF000000"/>
        <rFont val="Segoe UI"/>
      </rPr>
      <t xml:space="preserve"> gaat het dus om de atheneumjaarlaag die in het schooljaar </t>
    </r>
    <r>
      <rPr>
        <i/>
        <sz val="12"/>
        <color rgb="FF000000"/>
        <rFont val="Segoe UI"/>
      </rPr>
      <t>2019-2020</t>
    </r>
    <r>
      <rPr>
        <sz val="12"/>
        <color rgb="FF000000"/>
        <rFont val="Segoe UI"/>
      </rPr>
      <t xml:space="preserve"> in klas 4 zat, in </t>
    </r>
    <r>
      <rPr>
        <i/>
        <sz val="12"/>
        <color rgb="FF000000"/>
        <rFont val="Segoe UI"/>
      </rPr>
      <t>2020-2021</t>
    </r>
    <r>
      <rPr>
        <sz val="12"/>
        <color rgb="FF000000"/>
        <rFont val="Segoe UI"/>
      </rPr>
      <t xml:space="preserve"> in klas 5 en in </t>
    </r>
    <r>
      <rPr>
        <i/>
        <sz val="12"/>
        <color rgb="FF000000"/>
        <rFont val="Segoe UI"/>
      </rPr>
      <t>2021-2022</t>
    </r>
    <r>
      <rPr>
        <sz val="12"/>
        <color rgb="FF000000"/>
        <rFont val="Segoe UI"/>
      </rPr>
      <t xml:space="preserve"> in klas 6. Het volledige </t>
    </r>
    <r>
      <rPr>
        <b/>
        <sz val="12"/>
        <color rgb="FF000000"/>
        <rFont val="Segoe UI"/>
      </rPr>
      <t>cohort</t>
    </r>
    <r>
      <rPr>
        <sz val="12"/>
        <color rgb="FF000000"/>
        <rFont val="Segoe UI"/>
      </rPr>
      <t xml:space="preserve"> is dan de periode 2019-2022. Het betreft hier dus de </t>
    </r>
    <r>
      <rPr>
        <i/>
        <sz val="12"/>
        <color rgb="FF000000"/>
        <rFont val="Segoe UI"/>
      </rPr>
      <t>huidige vwo-5</t>
    </r>
    <r>
      <rPr>
        <sz val="12"/>
        <color rgb="FF000000"/>
        <rFont val="Segoe UI"/>
      </rPr>
      <t>. Als je klikt op een tabblad wordt de bijbehorende groep vermeld.</t>
    </r>
  </si>
  <si>
    <t>SCHRIJFRECHT en leesrecht: CONTROLE</t>
  </si>
  <si>
    <r>
      <t xml:space="preserve">Voor de </t>
    </r>
    <r>
      <rPr>
        <i/>
        <sz val="12"/>
        <color rgb="FF000000"/>
        <rFont val="Segoe UI"/>
      </rPr>
      <t>huidige vwo-5</t>
    </r>
    <r>
      <rPr>
        <sz val="12"/>
        <color rgb="FF000000"/>
        <rFont val="Segoe UI"/>
      </rPr>
      <t xml:space="preserve"> liggen de leerjaren 4 en 5 van het PTA al achter ons. Daarom zijn de bijbehorende velden geblokkeerd. Wij hebben alle informatie van het huidige schooljaar overgenomen in dit nieuwe bestand. </t>
    </r>
    <r>
      <rPr>
        <b/>
        <sz val="12"/>
        <color rgb="FF5B9BD5"/>
        <rFont val="Segoe UI"/>
      </rPr>
      <t>Wil je controleren of de gegevens van het huidige schooljaar juist zijn?</t>
    </r>
    <r>
      <rPr>
        <b/>
        <sz val="12"/>
        <color rgb="FF000000"/>
        <rFont val="Segoe UI"/>
      </rPr>
      <t xml:space="preserve"> </t>
    </r>
    <r>
      <rPr>
        <sz val="12"/>
        <color rgb="FF000000"/>
        <rFont val="Segoe UI"/>
      </rPr>
      <t xml:space="preserve">Klopt er iets niet? Stuur dan een mailtje naar VNR. Velden voor het komende schooljaar zijn wel beschrijfbaar. Hier vul je het PTA verder in. Net als vorig jaar verwachten we het </t>
    </r>
    <r>
      <rPr>
        <i/>
        <sz val="12"/>
        <color rgb="FF000000"/>
        <rFont val="Segoe UI"/>
      </rPr>
      <t>volledige onderwijsprogramma</t>
    </r>
    <r>
      <rPr>
        <sz val="12"/>
        <color rgb="FF000000"/>
        <rFont val="Segoe UI"/>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</si>
  <si>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b/>
        <sz val="12"/>
        <color rgb="FFFFFFFF"/>
        <rFont val="Segoe UI"/>
      </rPr>
      <t xml:space="preserve">HEEL BELANGRIJK: </t>
    </r>
    <r>
      <rPr>
        <sz val="12"/>
        <color rgb="FFFFFFFF"/>
        <rFont val="Segoe UI"/>
      </rPr>
      <t>do's &amp; don'ts</t>
    </r>
  </si>
  <si>
    <r>
      <t xml:space="preserve">Lees dit gedeelte echt even goed door. Vorig jaar hebben we veel nawerk gehad door </t>
    </r>
    <r>
      <rPr>
        <i/>
        <sz val="12"/>
        <color rgb="FF000000"/>
        <rFont val="Segoe UI"/>
      </rPr>
      <t>afwijkende invoer</t>
    </r>
    <r>
      <rPr>
        <sz val="12"/>
        <color rgb="FF000000"/>
        <rFont val="Segoe UI"/>
      </rPr>
      <t xml:space="preserve"> in het Excelbestand, niet volledig ingevulde gegevens en niet kloppende gegevens. Allereerst: Open dit bestand niet in een verouderde Excel-versie. Openen hem op je schoollaptop of een werkstation op school </t>
    </r>
    <r>
      <rPr>
        <b/>
        <sz val="12"/>
        <color rgb="FF000000"/>
        <rFont val="Segoe UI"/>
      </rPr>
      <t>vanuit Teams</t>
    </r>
    <r>
      <rPr>
        <sz val="12"/>
        <color rgb="FF000000"/>
        <rFont val="Segoe UI"/>
      </rPr>
      <t xml:space="preserve">. Download het bestand dus </t>
    </r>
    <r>
      <rPr>
        <b/>
        <sz val="12"/>
        <color rgb="FF000000"/>
        <rFont val="Segoe UI"/>
      </rPr>
      <t>niet</t>
    </r>
    <r>
      <rPr>
        <sz val="12"/>
        <color rgb="FF000000"/>
        <rFont val="Segoe UI"/>
      </rPr>
      <t>.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</si>
  <si>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</si>
  <si>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</si>
  <si>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</si>
  <si>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b/>
        <sz val="12"/>
        <color rgb="FFC00000"/>
        <rFont val="Segoe UI"/>
      </rPr>
      <t>niet knippen</t>
    </r>
    <r>
      <rPr>
        <sz val="12"/>
        <color rgb="FF000000"/>
        <rFont val="Segoe UI"/>
      </rPr>
      <t xml:space="preserve"> (geen Ctrl-x). Daarmee verwijder je namelijk ook voor jou onzichtbare onderdelen. In plaats daarvan: het meest veilig is even overschrijven, maar als je toch wilt kopiëren: kies dan in het nieuwe veld voor het </t>
    </r>
    <r>
      <rPr>
        <i/>
        <sz val="12"/>
        <color rgb="FF000000"/>
        <rFont val="Segoe UI"/>
      </rPr>
      <t>plakken van waarden</t>
    </r>
    <r>
      <rPr>
        <sz val="12"/>
        <color rgb="FF000000"/>
        <rFont val="Segoe UI"/>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</si>
  <si>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</si>
  <si>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i/>
        <sz val="12"/>
        <color rgb="FF000000"/>
        <rFont val="Segoe UI"/>
      </rPr>
      <t>weging VD</t>
    </r>
    <r>
      <rPr>
        <sz val="12"/>
        <color rgb="FF000000"/>
        <rFont val="Segoe UI"/>
      </rPr>
      <t xml:space="preserve">, </t>
    </r>
    <r>
      <rPr>
        <i/>
        <sz val="12"/>
        <color rgb="FF000000"/>
        <rFont val="Segoe UI"/>
      </rPr>
      <t>weging SE</t>
    </r>
    <r>
      <rPr>
        <sz val="12"/>
        <color rgb="FF000000"/>
        <rFont val="Segoe UI"/>
      </rPr>
      <t xml:space="preserve"> en </t>
    </r>
    <r>
      <rPr>
        <i/>
        <sz val="12"/>
        <color rgb="FF000000"/>
        <rFont val="Segoe UI"/>
      </rPr>
      <t>duur</t>
    </r>
    <r>
      <rPr>
        <sz val="12"/>
        <color rgb="FF000000"/>
        <rFont val="Segoe UI"/>
      </rPr>
      <t xml:space="preserve"> zijn </t>
    </r>
    <r>
      <rPr>
        <b/>
        <sz val="12"/>
        <color rgb="FF000000"/>
        <rFont val="Segoe UI"/>
      </rPr>
      <t>numeriek</t>
    </r>
    <r>
      <rPr>
        <sz val="12"/>
        <color rgb="FF000000"/>
        <rFont val="Segoe UI"/>
      </rPr>
      <t xml:space="preserve">. Vul hier alleen getallen in (en dus niet dingen als </t>
    </r>
    <r>
      <rPr>
        <i/>
        <sz val="12"/>
        <color rgb="FF000000"/>
        <rFont val="Segoe UI"/>
      </rPr>
      <t xml:space="preserve">100 </t>
    </r>
    <r>
      <rPr>
        <i/>
        <sz val="12"/>
        <color rgb="FFC00000"/>
        <rFont val="Segoe UI"/>
      </rPr>
      <t>min</t>
    </r>
    <r>
      <rPr>
        <sz val="12"/>
        <color rgb="FF000000"/>
        <rFont val="Segoe UI"/>
      </rPr>
      <t xml:space="preserve">, </t>
    </r>
    <r>
      <rPr>
        <i/>
        <sz val="12"/>
        <color rgb="FF000000"/>
        <rFont val="Segoe UI"/>
      </rPr>
      <t>15</t>
    </r>
    <r>
      <rPr>
        <i/>
        <sz val="12"/>
        <color rgb="FFC00000"/>
        <rFont val="Segoe UI"/>
      </rPr>
      <t>?</t>
    </r>
    <r>
      <rPr>
        <sz val="12"/>
        <color rgb="FF000000"/>
        <rFont val="Segoe UI"/>
      </rPr>
      <t>, etc.)</t>
    </r>
  </si>
  <si>
    <r>
      <t xml:space="preserve">De kolommen G, J, M en O bevatten zogenaamde </t>
    </r>
    <r>
      <rPr>
        <i/>
        <sz val="12"/>
        <color rgb="FF000000"/>
        <rFont val="Segoe UI"/>
      </rPr>
      <t>dropdown</t>
    </r>
    <r>
      <rPr>
        <sz val="12"/>
        <color rgb="FF000000"/>
        <rFont val="Segoe UI"/>
      </rPr>
      <t xml:space="preserve">-menu's. Gebruik deze voor de invoer. Dat klinkt als een open deur, maar: </t>
    </r>
    <r>
      <rPr>
        <b/>
        <sz val="12"/>
        <color rgb="FF000000"/>
        <rFont val="Segoe UI"/>
      </rPr>
      <t>niet</t>
    </r>
    <r>
      <rPr>
        <sz val="12"/>
        <color rgb="FF000000"/>
        <rFont val="Segoe UI"/>
      </rPr>
      <t xml:space="preserve"> handmatig overschrijven!</t>
    </r>
  </si>
  <si>
    <t>Tot slot: is er toch iets mis gegaan of twijfel je? Helemaal niet erg, maar geef het even aan!</t>
  </si>
  <si>
    <t>*</t>
  </si>
  <si>
    <t>statusCode</t>
  </si>
  <si>
    <t>schrijfrecht</t>
  </si>
  <si>
    <t>fouten?</t>
  </si>
  <si>
    <t>vak</t>
  </si>
  <si>
    <t>EN</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</si>
  <si>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</si>
  <si>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</si>
  <si>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</si>
  <si>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</si>
  <si>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</si>
  <si>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</si>
  <si>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</si>
  <si>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</si>
  <si>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</si>
  <si>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</si>
  <si>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</si>
  <si>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</si>
  <si>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</si>
  <si>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</si>
  <si>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</si>
  <si>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</si>
  <si>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</si>
  <si>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</si>
  <si>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</si>
  <si>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</si>
  <si>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</si>
  <si>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</si>
  <si>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</si>
  <si>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</si>
  <si>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</si>
  <si>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 Gespreksvaardigheid</t>
  </si>
  <si>
    <t>MVT/K/2, MVT/K/6</t>
  </si>
  <si>
    <t>Schrijfvaardigheid</t>
  </si>
  <si>
    <t>Woordenboek N-E</t>
  </si>
  <si>
    <t>MVT/K/1, MVT/K/3, MVT/K/7</t>
  </si>
  <si>
    <t>Luistervaardigheid</t>
  </si>
  <si>
    <t>MVT/K/5</t>
  </si>
  <si>
    <t>Spreekvaardigheid</t>
  </si>
  <si>
    <t>MVT/V/4, MVT/K/3</t>
  </si>
  <si>
    <t>Leesvaardigheid</t>
  </si>
  <si>
    <t>Woordenboek E-N</t>
  </si>
  <si>
    <t>MVT/K/4</t>
  </si>
  <si>
    <t xml:space="preserve">                                                             Gespreksvaardigheid</t>
  </si>
  <si>
    <t>H</t>
  </si>
  <si>
    <t>Of Course Unit 1</t>
  </si>
  <si>
    <t>C2</t>
  </si>
  <si>
    <t>schrijfvaardigheid</t>
  </si>
  <si>
    <t xml:space="preserve">Woordenboek N-E </t>
  </si>
  <si>
    <t>Examenvocabulaire</t>
  </si>
  <si>
    <t>D</t>
  </si>
  <si>
    <t>Literatuur</t>
  </si>
  <si>
    <t>Reader met teksten en aantekeningen</t>
  </si>
  <si>
    <t>E1</t>
  </si>
  <si>
    <t>Kijk- en luistervaardigheid</t>
  </si>
  <si>
    <t>B</t>
  </si>
  <si>
    <t>Aantekeningen</t>
  </si>
  <si>
    <t>C1, C2</t>
  </si>
  <si>
    <t>A</t>
  </si>
  <si>
    <t>Of Course, hoofdstuktoets. Onderdelen: vocab, grammar, writing.</t>
  </si>
  <si>
    <t>Of Course, hoofdstuktoets. Onderdelen: vocab, grammar and literature.</t>
  </si>
  <si>
    <t>leesvaardigheid</t>
  </si>
  <si>
    <t>Spreekvaardigheid wordt in de fysieke lessen door het jaar heen beoordeeld d.m.v. spreekopdrachten.</t>
  </si>
  <si>
    <t>Of Course hoofdstuktoets. Onderdelen: vocab, grammar and linking words.</t>
  </si>
  <si>
    <t>Of Course hoofdstuktoets. Onderdelen: vocab, grammar and exam words.</t>
  </si>
  <si>
    <t>Literatuur / Presentatie over 3 Engelse literaire werken.</t>
  </si>
  <si>
    <t>C2, E1, E2</t>
  </si>
  <si>
    <t>Schrijfvaardigheid: Informele brief.</t>
  </si>
  <si>
    <t>Tekstverwerker met spellingscontrole</t>
  </si>
  <si>
    <t>D1, D2, F</t>
  </si>
  <si>
    <t>Spreekvaardigheid d.m.v. spreekopdrachten door het jaar heen.</t>
  </si>
  <si>
    <t>Literatuurgeschiedenis. Schriftelijke toets (maximaal 9 punten) en een klassikale opdracht (maximaal 1 punt).</t>
  </si>
  <si>
    <t>E2,3</t>
  </si>
  <si>
    <t>Essay schrijven</t>
  </si>
  <si>
    <t>D1,2, F</t>
  </si>
  <si>
    <t>Kijk- en luistertoets</t>
  </si>
  <si>
    <t>B, F</t>
  </si>
  <si>
    <t>Spreekvaardigheidstoets</t>
  </si>
  <si>
    <t>C1, C2, 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</si>
</sst>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ont>
    <font>
      <b/>
      <sz val="11"/>
      <color rgb="FF000000"/>
      <name val="Calibri"/>
    </font>
    <font>
      <sz val="12"/>
      <color rgb="FF000000"/>
      <name val="Segoe UI"/>
    </font>
    <font>
      <b/>
      <sz val="12"/>
      <color rgb="FF000000"/>
      <name val="Segoe UI"/>
    </font>
    <font>
      <sz val="11"/>
      <color rgb="FFD8D8D8"/>
      <name val="Calibri"/>
    </font>
    <font>
      <sz val="11"/>
      <color rgb="FFFFFFFF"/>
      <name val="Calibri"/>
    </font>
    <font>
      <sz val="10"/>
      <color rgb="FF000000"/>
      <name val="Segoe UI"/>
    </font>
    <font>
      <b/>
      <sz val="16"/>
      <color rgb="FF44546A"/>
      <name val="Segoe UI"/>
    </font>
    <font>
      <b/>
      <sz val="12"/>
      <color rgb="FFFFFFFF"/>
      <name val="Segoe UI"/>
    </font>
    <font>
      <sz val="12"/>
      <color rgb="FFFFFFFF"/>
      <name val="Segoe UI"/>
    </font>
    <font>
      <sz val="12"/>
      <color rgb="FFD8D8D8"/>
      <name val="Segoe UI"/>
    </font>
    <font>
      <sz val="26"/>
      <color rgb="FF000000"/>
      <name val="Segoe UI"/>
    </font>
    <font>
      <b/>
      <sz val="20"/>
      <color rgb="FF000000"/>
      <name val="Segoe UI"/>
    </font>
    <font>
      <sz val="12"/>
      <color rgb="FFF2F2F2"/>
      <name val="Segoe UI"/>
    </font>
    <font>
      <i/>
      <sz val="12"/>
      <color rgb="FF000000"/>
      <name val="Segoe UI"/>
    </font>
    <font>
      <b/>
      <sz val="12"/>
      <color rgb="FF5B9BD5"/>
      <name val="Segoe UI"/>
    </font>
    <font>
      <b/>
      <sz val="12"/>
      <color rgb="FFC00000"/>
      <name val="Segoe UI"/>
    </font>
    <font>
      <i/>
      <sz val="12"/>
      <color rgb="FFC00000"/>
      <name val="Segoe UI"/>
    </font>
  </fonts>
  <fills count="13">
    <fill>
      <patternFill patternType="none"/>
    </fill>
    <fill>
      <patternFill patternType="gray125"/>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left/>
      <right/>
      <top/>
      <bottom/>
      <diagonal/>
    </border>
    <border>
      <left style="medium">
        <color rgb="FFC00000"/>
      </left>
      <right style="medium">
        <color rgb="FFC00000"/>
      </right>
      <top style="medium">
        <color rgb="FFC00000"/>
      </top>
      <bottom style="medium">
        <color rgb="FFC00000"/>
      </bottom>
      <diagonal/>
    </border>
    <border>
      <left/>
      <right style="hair">
        <color rgb="FFF2F2F2"/>
      </right>
      <top/>
      <bottom style="hair">
        <color rgb="FFA9CD90"/>
      </bottom>
      <diagonal/>
    </border>
    <border>
      <left/>
      <right/>
      <top/>
      <bottom style="hair">
        <color rgb="FFA9CD90"/>
      </bottom>
      <diagonal/>
    </border>
    <border>
      <left style="hair">
        <color rgb="FFF2F2F2"/>
      </left>
      <right style="hair">
        <color rgb="FFF2F2F2"/>
      </right>
      <top style="hair">
        <color rgb="FFF2F2F2"/>
      </top>
      <bottom style="hair">
        <color rgb="FFA9CD90"/>
      </bottom>
      <diagonal/>
    </border>
    <border>
      <left style="thin">
        <color rgb="FFDEEAF6"/>
      </left>
      <right style="thin">
        <color rgb="FFDEEAF6"/>
      </right>
      <top style="thin">
        <color rgb="FFDEEAF6"/>
      </top>
      <bottom style="thin">
        <color rgb="FFDEEAF6"/>
      </bottom>
      <diagonal/>
    </border>
  </borders>
  <cellStyleXfs count="1">
    <xf numFmtId="0" fontId="0" fillId="0" borderId="0"/>
  </cellStyleXfs>
  <cellXfs count="59">
    <xf numFmtId="0" fontId="0" fillId="0" borderId="0" xfId="0"/>
    <xf numFmtId="0" fontId="1" fillId="0" borderId="0" xfId="0" applyFont="1"/>
    <xf numFmtId="0" fontId="2" fillId="2" borderId="0" xfId="0" applyFont="1" applyFill="1" applyAlignment="1">
      <alignment horizontal="center"/>
    </xf>
    <xf numFmtId="0" fontId="0" fillId="2" borderId="0" xfId="0" applyFill="1"/>
    <xf numFmtId="0" fontId="2" fillId="3" borderId="0" xfId="0" applyFont="1" applyFill="1" applyAlignment="1">
      <alignment horizontal="center"/>
    </xf>
    <xf numFmtId="0" fontId="0" fillId="3" borderId="0" xfId="0" applyFill="1"/>
    <xf numFmtId="22" fontId="2" fillId="3" borderId="0" xfId="0" applyNumberFormat="1"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right"/>
    </xf>
    <xf numFmtId="0" fontId="0" fillId="5" borderId="0" xfId="0" applyFill="1"/>
    <xf numFmtId="0" fontId="3" fillId="6" borderId="0" xfId="0" applyFont="1" applyFill="1" applyAlignment="1">
      <alignment horizontal="right"/>
    </xf>
    <xf numFmtId="0" fontId="2" fillId="6" borderId="0" xfId="0" applyFont="1" applyFill="1" applyAlignment="1">
      <alignment horizontal="center"/>
    </xf>
    <xf numFmtId="0" fontId="0" fillId="6" borderId="0" xfId="0" applyFill="1"/>
    <xf numFmtId="0" fontId="4" fillId="0" borderId="0" xfId="0" applyFont="1"/>
    <xf numFmtId="0" fontId="2" fillId="6" borderId="0" xfId="0" applyFont="1" applyFill="1" applyAlignment="1">
      <alignment horizontal="right"/>
    </xf>
    <xf numFmtId="0" fontId="0" fillId="7" borderId="0" xfId="0" applyFill="1"/>
    <xf numFmtId="0" fontId="0" fillId="8" borderId="0" xfId="0" applyFill="1"/>
    <xf numFmtId="0" fontId="2" fillId="4" borderId="0" xfId="0" applyFont="1" applyFill="1" applyAlignment="1">
      <alignment horizontal="left"/>
    </xf>
    <xf numFmtId="0" fontId="0" fillId="9" borderId="0" xfId="0" applyFill="1"/>
    <xf numFmtId="0" fontId="0" fillId="0" borderId="1" xfId="0" applyBorder="1"/>
    <xf numFmtId="0" fontId="5" fillId="10" borderId="0" xfId="0" applyFont="1" applyFill="1"/>
    <xf numFmtId="0" fontId="0" fillId="11" borderId="0" xfId="0" applyFill="1"/>
    <xf numFmtId="0" fontId="2" fillId="7" borderId="2" xfId="0" applyFont="1" applyFill="1" applyBorder="1" applyAlignment="1" applyProtection="1">
      <alignment horizontal="center" vertical="center"/>
      <protection locked="0"/>
    </xf>
    <xf numFmtId="0" fontId="6" fillId="7" borderId="2" xfId="0" applyFont="1" applyFill="1" applyBorder="1" applyAlignment="1" applyProtection="1">
      <alignment vertical="center" wrapText="1"/>
      <protection locked="0"/>
    </xf>
    <xf numFmtId="0" fontId="2" fillId="7" borderId="3" xfId="0" applyFont="1" applyFill="1" applyBorder="1" applyAlignment="1" applyProtection="1">
      <alignment horizontal="center" vertical="center"/>
      <protection locked="0"/>
    </xf>
    <xf numFmtId="0" fontId="6" fillId="7" borderId="4" xfId="0" applyFont="1" applyFill="1" applyBorder="1" applyAlignment="1" applyProtection="1">
      <alignment vertical="center" wrapText="1"/>
      <protection locked="0"/>
    </xf>
    <xf numFmtId="0" fontId="2" fillId="8" borderId="2" xfId="0" applyFont="1" applyFill="1" applyBorder="1" applyAlignment="1" applyProtection="1">
      <alignment horizontal="center" vertical="center"/>
      <protection locked="0"/>
    </xf>
    <xf numFmtId="0" fontId="6" fillId="8" borderId="3" xfId="0" applyFont="1" applyFill="1" applyBorder="1" applyAlignment="1" applyProtection="1">
      <alignment vertical="center" wrapText="1"/>
      <protection locked="0"/>
    </xf>
    <xf numFmtId="0" fontId="2" fillId="4" borderId="0" xfId="0" applyFont="1" applyFill="1" applyAlignment="1">
      <alignment wrapText="1"/>
    </xf>
    <xf numFmtId="0" fontId="7" fillId="4" borderId="0" xfId="0" applyFont="1" applyFill="1" applyAlignment="1">
      <alignment vertical="center"/>
    </xf>
    <xf numFmtId="0" fontId="8" fillId="12" borderId="5" xfId="0" applyFont="1" applyFill="1" applyBorder="1" applyAlignment="1">
      <alignment horizontal="center"/>
    </xf>
    <xf numFmtId="0" fontId="2" fillId="4" borderId="5" xfId="0" applyFont="1" applyFill="1" applyBorder="1" applyAlignment="1">
      <alignment wrapText="1"/>
    </xf>
    <xf numFmtId="0" fontId="9" fillId="12" borderId="5" xfId="0" applyFont="1" applyFill="1" applyBorder="1" applyAlignment="1">
      <alignment horizontal="center"/>
    </xf>
    <xf numFmtId="0" fontId="2" fillId="4" borderId="5" xfId="0" applyFont="1" applyFill="1" applyBorder="1" applyAlignment="1">
      <alignment vertical="top" wrapText="1"/>
    </xf>
    <xf numFmtId="0" fontId="3" fillId="4" borderId="0" xfId="0" applyFont="1" applyFill="1"/>
    <xf numFmtId="0" fontId="9" fillId="4" borderId="0" xfId="0" applyFont="1" applyFill="1" applyAlignment="1">
      <alignment horizontal="center"/>
    </xf>
    <xf numFmtId="1" fontId="2" fillId="7" borderId="2" xfId="0" applyNumberFormat="1" applyFont="1" applyFill="1" applyBorder="1" applyAlignment="1" applyProtection="1">
      <alignment horizontal="center" vertical="center"/>
      <protection locked="0"/>
    </xf>
    <xf numFmtId="1" fontId="2" fillId="8" borderId="2" xfId="0" applyNumberFormat="1" applyFont="1" applyFill="1" applyBorder="1" applyAlignment="1" applyProtection="1">
      <alignment horizontal="center" vertical="center"/>
      <protection locked="0"/>
    </xf>
    <xf numFmtId="0" fontId="10" fillId="4" borderId="0" xfId="0" applyFont="1" applyFill="1" applyAlignment="1">
      <alignment horizontal="center" vertical="center"/>
    </xf>
    <xf numFmtId="0" fontId="10" fillId="4" borderId="0" xfId="0" applyFont="1" applyFill="1" applyAlignment="1">
      <alignment horizontal="center"/>
    </xf>
    <xf numFmtId="0" fontId="12" fillId="4" borderId="0" xfId="0" applyFont="1" applyFill="1" applyAlignment="1">
      <alignment horizontal="left"/>
    </xf>
    <xf numFmtId="0" fontId="13" fillId="10" borderId="0" xfId="0" applyFont="1" applyFill="1" applyAlignment="1">
      <alignment horizontal="center" vertical="center" wrapText="1"/>
    </xf>
    <xf numFmtId="0" fontId="2" fillId="7" borderId="2" xfId="0" applyFont="1" applyFill="1" applyBorder="1" applyAlignment="1">
      <alignment horizontal="center" vertical="center"/>
    </xf>
    <xf numFmtId="0" fontId="13" fillId="10" borderId="0" xfId="0" applyFont="1" applyFill="1" applyAlignment="1">
      <alignment vertical="center" wrapText="1"/>
    </xf>
    <xf numFmtId="0" fontId="6" fillId="7" borderId="2" xfId="0" applyFont="1" applyFill="1" applyBorder="1" applyAlignment="1">
      <alignment vertical="center" wrapText="1"/>
    </xf>
    <xf numFmtId="1" fontId="2" fillId="7" borderId="2" xfId="0" applyNumberFormat="1" applyFont="1" applyFill="1" applyBorder="1" applyAlignment="1">
      <alignment horizontal="center" vertical="center"/>
    </xf>
    <xf numFmtId="0" fontId="2" fillId="7" borderId="3" xfId="0" applyFont="1" applyFill="1" applyBorder="1" applyAlignment="1">
      <alignment horizontal="center" vertical="center"/>
    </xf>
    <xf numFmtId="0" fontId="6" fillId="7" borderId="4" xfId="0" applyFont="1" applyFill="1" applyBorder="1" applyAlignment="1">
      <alignment vertical="center" wrapText="1"/>
    </xf>
    <xf numFmtId="1" fontId="2" fillId="8" borderId="2" xfId="0" applyNumberFormat="1" applyFont="1" applyFill="1" applyBorder="1" applyAlignment="1">
      <alignment horizontal="center" vertical="center"/>
    </xf>
    <xf numFmtId="0" fontId="2" fillId="0" borderId="0" xfId="0" applyFont="1" applyAlignment="1">
      <alignment horizontal="center"/>
    </xf>
    <xf numFmtId="0" fontId="2" fillId="8" borderId="2" xfId="0" applyFont="1" applyFill="1" applyBorder="1" applyAlignment="1">
      <alignment horizontal="center" vertical="center"/>
    </xf>
    <xf numFmtId="0" fontId="6" fillId="8" borderId="3" xfId="0" applyFont="1" applyFill="1" applyBorder="1" applyAlignment="1">
      <alignment vertical="center" wrapText="1"/>
    </xf>
    <xf numFmtId="0" fontId="2" fillId="4" borderId="0" xfId="0" applyFont="1" applyFill="1" applyAlignment="1" applyProtection="1">
      <alignment horizontal="center"/>
      <protection locked="0"/>
    </xf>
    <xf numFmtId="0" fontId="2" fillId="4" borderId="0" xfId="0" applyFont="1" applyFill="1" applyProtection="1">
      <protection locked="0"/>
    </xf>
    <xf numFmtId="0" fontId="13" fillId="10" borderId="0" xfId="0" applyFont="1" applyFill="1" applyAlignment="1">
      <alignment horizontal="left" vertical="center"/>
    </xf>
    <xf numFmtId="0" fontId="6" fillId="8" borderId="0" xfId="0" applyFont="1" applyFill="1" applyAlignment="1">
      <alignment horizontal="left" vertical="top" wrapText="1"/>
    </xf>
    <xf numFmtId="0" fontId="11" fillId="4" borderId="0" xfId="0" applyFont="1" applyFill="1" applyAlignment="1">
      <alignment horizontal="left" vertical="center"/>
    </xf>
    <xf numFmtId="0" fontId="6" fillId="8" borderId="0" xfId="0" applyFont="1" applyFill="1" applyAlignment="1" applyProtection="1">
      <alignment horizontal="left" vertical="top" wrapText="1"/>
      <protection locked="0"/>
    </xf>
  </cellXfs>
  <cellStyles count="1">
    <cellStyle name="Standaard" xfId="0" builtinId="0"/>
  </cellStyles>
  <dxfs count="90">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
  <sheetViews>
    <sheetView zoomScale="10" zoomScaleNormal="10" workbookViewId="0">
      <selection activeCell="D12" sqref="D12"/>
    </sheetView>
  </sheetViews>
  <sheetFormatPr defaultRowHeight="14.45"/>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ht="15.75" customHeight="1">
      <c r="A10" s="22"/>
      <c r="B10" t="s">
        <v>22</v>
      </c>
    </row>
    <row r="11" spans="1:9" ht="15.75" customHeight="1">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1" objects="1" scenarios="1" formatCells="0" formatColumns="0" formatRows="0" insertColumns="0" insertRows="0" insertHyperlinks="0" deleteColumns="0" deleteRows="0" selectLockedCells="1" sort="0" autoFilter="0" pivotTables="0" selectUn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38"/>
  <sheetViews>
    <sheetView zoomScale="85" zoomScaleNormal="85" workbookViewId="0">
      <pane ySplit="2" topLeftCell="A3" activePane="bottomLeft" state="frozen"/>
      <selection pane="bottomLeft" activeCell="P38" sqref="P38"/>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G1" s="40" t="s">
        <v>41</v>
      </c>
    </row>
    <row r="2" spans="1:32" ht="48" customHeight="1">
      <c r="A2" s="9" t="s">
        <v>42</v>
      </c>
      <c r="B2" s="2" t="s">
        <v>43</v>
      </c>
      <c r="F2" s="39">
        <f>SUM(AF6:AF35)</f>
        <v>2</v>
      </c>
      <c r="G2" s="57" t="str">
        <f ca="1">IF(B14&gt;6,"verouderd PTA",CONCATENATE("Dit is het programma van de huidige ",B6,B14," (cohort ",B7," - ",B9,")"))</f>
        <v>Dit is het programma van de huidige A5 (cohort 2019 - 2022)</v>
      </c>
      <c r="H2" s="57"/>
      <c r="I2" s="57"/>
      <c r="J2" s="57"/>
      <c r="K2" s="57"/>
      <c r="L2" s="57"/>
      <c r="M2" s="57"/>
      <c r="O2" s="50"/>
    </row>
    <row r="3" spans="1:32">
      <c r="A3" s="9" t="s">
        <v>44</v>
      </c>
      <c r="B3" s="4">
        <v>0</v>
      </c>
    </row>
    <row r="4" spans="1:32" ht="30" customHeight="1">
      <c r="A4" s="9" t="s">
        <v>45</v>
      </c>
      <c r="B4" s="2" t="s">
        <v>46</v>
      </c>
      <c r="C4" s="9" t="s">
        <v>47</v>
      </c>
      <c r="D4" s="2"/>
      <c r="G4" s="41" t="str">
        <f>CONCATENATE(B4," leerlaag ",B6,B15," (schooljaar ",B7," - ",B7+1,")")</f>
        <v>EN leerlaag A4 (schooljaar 2019 - 2020)</v>
      </c>
    </row>
    <row r="5" spans="1:32" ht="34.5" customHeight="1">
      <c r="A5" s="9" t="s">
        <v>48</v>
      </c>
      <c r="B5" s="2">
        <v>2</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99</v>
      </c>
      <c r="D6" s="2"/>
      <c r="E6" s="2"/>
      <c r="G6" s="43" t="s">
        <v>5</v>
      </c>
      <c r="H6" s="45"/>
      <c r="I6" s="46"/>
      <c r="J6" s="47" t="s">
        <v>5</v>
      </c>
      <c r="K6" s="48"/>
      <c r="L6" s="46"/>
      <c r="M6" s="43" t="s">
        <v>5</v>
      </c>
      <c r="N6" s="49"/>
      <c r="O6" s="51" t="s">
        <v>5</v>
      </c>
      <c r="P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ht="72" customHeight="1">
      <c r="A7" s="9" t="s">
        <v>63</v>
      </c>
      <c r="B7" s="2">
        <v>2019</v>
      </c>
      <c r="D7" s="2"/>
      <c r="E7" s="2"/>
      <c r="G7" s="43" t="s">
        <v>5</v>
      </c>
      <c r="H7" s="45"/>
      <c r="I7" s="46"/>
      <c r="J7" s="47" t="s">
        <v>5</v>
      </c>
      <c r="K7" s="48"/>
      <c r="L7" s="46"/>
      <c r="M7" s="43" t="s">
        <v>5</v>
      </c>
      <c r="N7" s="49"/>
      <c r="O7" s="51" t="s">
        <v>5</v>
      </c>
      <c r="P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ht="72" customHeight="1">
      <c r="A8" s="9" t="s">
        <v>64</v>
      </c>
      <c r="B8" s="2">
        <v>11</v>
      </c>
      <c r="D8" s="2"/>
      <c r="E8" s="2"/>
      <c r="G8" s="43" t="s">
        <v>5</v>
      </c>
      <c r="H8" s="45"/>
      <c r="I8" s="46"/>
      <c r="J8" s="47" t="s">
        <v>5</v>
      </c>
      <c r="K8" s="48"/>
      <c r="L8" s="46"/>
      <c r="M8" s="43" t="s">
        <v>5</v>
      </c>
      <c r="N8" s="49"/>
      <c r="O8" s="51" t="s">
        <v>5</v>
      </c>
      <c r="P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ht="72" customHeight="1">
      <c r="A9" s="9" t="s">
        <v>65</v>
      </c>
      <c r="B9" s="4">
        <f>IF(B6="A",B7+3,IF(B6="H",B7+2,B7+1))</f>
        <v>2022</v>
      </c>
      <c r="D9" s="2"/>
      <c r="E9" s="2"/>
      <c r="G9" s="43" t="s">
        <v>5</v>
      </c>
      <c r="H9" s="45"/>
      <c r="I9" s="46"/>
      <c r="J9" s="47" t="s">
        <v>5</v>
      </c>
      <c r="K9" s="48"/>
      <c r="L9" s="46"/>
      <c r="M9" s="43" t="s">
        <v>5</v>
      </c>
      <c r="N9" s="49"/>
      <c r="O9" s="51" t="s">
        <v>5</v>
      </c>
      <c r="P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ht="72" customHeight="1">
      <c r="A10" s="9" t="s">
        <v>66</v>
      </c>
      <c r="B10" s="6">
        <f ca="1">NOW()</f>
        <v>44363.490313310183</v>
      </c>
      <c r="D10" s="2"/>
      <c r="E10" s="2"/>
      <c r="G10" s="43" t="s">
        <v>5</v>
      </c>
      <c r="H10" s="45"/>
      <c r="I10" s="46"/>
      <c r="J10" s="47" t="s">
        <v>5</v>
      </c>
      <c r="K10" s="48"/>
      <c r="L10" s="46"/>
      <c r="M10" s="43" t="s">
        <v>5</v>
      </c>
      <c r="N10" s="49"/>
      <c r="O10" s="51" t="s">
        <v>5</v>
      </c>
      <c r="P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ht="72" customHeight="1">
      <c r="A11" s="9" t="s">
        <v>67</v>
      </c>
      <c r="B11" s="4">
        <f ca="1">IF(MONTH(NOW())&gt;7,YEAR(NOW()),YEAR(NOW())-1)</f>
        <v>2020</v>
      </c>
      <c r="D11" s="2"/>
      <c r="E11" s="2"/>
      <c r="G11" s="43" t="s">
        <v>5</v>
      </c>
      <c r="H11" s="45"/>
      <c r="I11" s="46"/>
      <c r="J11" s="47" t="s">
        <v>5</v>
      </c>
      <c r="K11" s="48"/>
      <c r="L11" s="46"/>
      <c r="M11" s="43" t="s">
        <v>5</v>
      </c>
      <c r="N11" s="49"/>
      <c r="O11" s="51" t="s">
        <v>5</v>
      </c>
      <c r="P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 ca="1">CONCATENATE(B11," - ",B11+1)</f>
        <v>2020 - 2021</v>
      </c>
      <c r="R12" s="7"/>
      <c r="S12" s="7"/>
      <c r="T12" s="7"/>
      <c r="U12" s="7"/>
      <c r="V12" s="7"/>
      <c r="W12" s="7"/>
      <c r="X12" s="7"/>
      <c r="Y12" s="7"/>
      <c r="Z12" s="7"/>
      <c r="AA12" s="7"/>
      <c r="AB12" s="7"/>
      <c r="AC12" s="7"/>
      <c r="AD12" s="7"/>
      <c r="AE12" s="7"/>
    </row>
    <row r="13" spans="1:32">
      <c r="A13" s="9" t="s">
        <v>69</v>
      </c>
      <c r="B13" s="4">
        <f ca="1">B7-B11</f>
        <v>-1</v>
      </c>
      <c r="C13" s="9" t="s">
        <v>47</v>
      </c>
      <c r="D13" s="2">
        <v>25</v>
      </c>
      <c r="G13" s="55" t="str">
        <f>CONCATENATE("Algemene opmerkingen bij het jaarprogramma van  ",G4)</f>
        <v>Algemene opmerkingen bij het jaarprogramma van  EN leerlaag A4 (schooljaar 2019 - 2020)</v>
      </c>
      <c r="H13" s="55"/>
      <c r="I13" s="55"/>
      <c r="J13" s="55"/>
      <c r="K13" s="55"/>
      <c r="L13" s="55"/>
      <c r="M13" s="55"/>
      <c r="R13" s="7"/>
      <c r="S13" s="7"/>
      <c r="T13" s="7"/>
      <c r="U13" s="7"/>
      <c r="V13" s="7"/>
      <c r="W13" s="7"/>
      <c r="X13" s="7"/>
      <c r="Y13" s="7"/>
      <c r="Z13" s="7"/>
      <c r="AA13" s="7"/>
      <c r="AB13" s="7"/>
      <c r="AC13" s="7"/>
      <c r="AD13" s="7"/>
      <c r="AE13" s="7"/>
    </row>
    <row r="14" spans="1:32" ht="72" customHeight="1">
      <c r="A14" s="9" t="s">
        <v>70</v>
      </c>
      <c r="B14" s="7">
        <f ca="1">B15+B11-B7</f>
        <v>5</v>
      </c>
      <c r="G14" s="56"/>
      <c r="H14" s="56"/>
      <c r="I14" s="56"/>
      <c r="J14" s="56"/>
      <c r="K14" s="56"/>
      <c r="L14" s="56"/>
      <c r="M14" s="56"/>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ht="30.75" customHeight="1">
      <c r="C16" s="9" t="s">
        <v>47</v>
      </c>
      <c r="D16" s="2"/>
      <c r="G16" s="41" t="str">
        <f>CONCATENATE(B4," leerlaag ",B6,B15+1," (schooljaar ",B7+1," - ",B7+2,")")</f>
        <v>EN leerlaag A5 (schooljaar 2020 - 2021)</v>
      </c>
      <c r="R16" s="7"/>
      <c r="S16" s="7"/>
      <c r="T16" s="7"/>
      <c r="U16" s="7"/>
      <c r="V16" s="7"/>
      <c r="W16" s="7"/>
      <c r="X16" s="7"/>
      <c r="Y16" s="7"/>
      <c r="Z16" s="7"/>
      <c r="AA16" s="7"/>
      <c r="AB16" s="7"/>
      <c r="AC16" s="7"/>
      <c r="AD16" s="7"/>
      <c r="AE16" s="7"/>
    </row>
    <row r="17" spans="3:32" ht="34.5" customHeight="1">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c r="D18" s="2">
        <v>54</v>
      </c>
      <c r="E18" s="2"/>
      <c r="G18" s="43">
        <v>1</v>
      </c>
      <c r="H18" s="45" t="s">
        <v>104</v>
      </c>
      <c r="I18" s="46">
        <v>2</v>
      </c>
      <c r="J18" s="47" t="s">
        <v>7</v>
      </c>
      <c r="K18" s="48"/>
      <c r="L18" s="46">
        <v>100</v>
      </c>
      <c r="M18" s="43" t="s">
        <v>11</v>
      </c>
      <c r="N18" s="49"/>
      <c r="O18" s="51">
        <v>0</v>
      </c>
      <c r="P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3:32" ht="72" customHeight="1">
      <c r="D19" s="2">
        <v>55</v>
      </c>
      <c r="E19" s="2"/>
      <c r="G19" s="43">
        <v>2</v>
      </c>
      <c r="H19" s="45" t="s">
        <v>105</v>
      </c>
      <c r="I19" s="46">
        <v>2</v>
      </c>
      <c r="J19" s="47" t="s">
        <v>7</v>
      </c>
      <c r="K19" s="48"/>
      <c r="L19" s="46">
        <v>50</v>
      </c>
      <c r="M19" s="43" t="s">
        <v>11</v>
      </c>
      <c r="N19" s="49"/>
      <c r="O19" s="51">
        <v>0</v>
      </c>
      <c r="P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3:32" ht="72" customHeight="1">
      <c r="D20" s="2">
        <v>56</v>
      </c>
      <c r="E20" s="2"/>
      <c r="G20" s="43">
        <v>2</v>
      </c>
      <c r="H20" s="45" t="s">
        <v>106</v>
      </c>
      <c r="I20" s="46">
        <v>2</v>
      </c>
      <c r="J20" s="47" t="s">
        <v>10</v>
      </c>
      <c r="K20" s="48"/>
      <c r="L20" s="46">
        <v>15</v>
      </c>
      <c r="M20" s="43" t="s">
        <v>8</v>
      </c>
      <c r="N20" s="49">
        <v>1</v>
      </c>
      <c r="O20" s="51" t="s">
        <v>11</v>
      </c>
      <c r="P20" s="52" t="s">
        <v>107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3:32" ht="72" customHeight="1">
      <c r="D21" s="2">
        <v>57</v>
      </c>
      <c r="E21" s="2"/>
      <c r="G21" s="43">
        <v>3</v>
      </c>
      <c r="H21" s="45" t="s">
        <v>108</v>
      </c>
      <c r="I21" s="46">
        <v>2</v>
      </c>
      <c r="J21" s="47" t="s">
        <v>7</v>
      </c>
      <c r="K21" s="48" t="s">
        <v>109</v>
      </c>
      <c r="L21" s="46">
        <v>100</v>
      </c>
      <c r="M21" s="43" t="s">
        <v>8</v>
      </c>
      <c r="N21" s="49">
        <v>1</v>
      </c>
      <c r="O21" s="51" t="s">
        <v>8</v>
      </c>
      <c r="P21" s="52" t="s">
        <v>110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3:32" ht="72" customHeight="1">
      <c r="D22" s="2">
        <v>58</v>
      </c>
      <c r="E22" s="2"/>
      <c r="G22" s="43">
        <v>4</v>
      </c>
      <c r="H22" s="45" t="s">
        <v>81</v>
      </c>
      <c r="I22" s="46">
        <v>3</v>
      </c>
      <c r="J22" s="47" t="s">
        <v>7</v>
      </c>
      <c r="K22" s="48"/>
      <c r="L22" s="46">
        <v>100</v>
      </c>
      <c r="M22" s="43" t="s">
        <v>8</v>
      </c>
      <c r="N22" s="49">
        <v>1</v>
      </c>
      <c r="O22" s="51" t="s">
        <v>8</v>
      </c>
      <c r="P22" s="52" t="s">
        <v>99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3:32" ht="72" customHeight="1">
      <c r="D23" s="2">
        <v>59</v>
      </c>
      <c r="E23" s="2"/>
      <c r="G23" s="43">
        <v>4</v>
      </c>
      <c r="H23" s="45" t="s">
        <v>111</v>
      </c>
      <c r="I23" s="46">
        <v>2</v>
      </c>
      <c r="J23" s="47" t="s">
        <v>10</v>
      </c>
      <c r="K23" s="48"/>
      <c r="L23" s="46"/>
      <c r="M23" s="43" t="s">
        <v>11</v>
      </c>
      <c r="N23" s="49"/>
      <c r="O23" s="51" t="s">
        <v>5</v>
      </c>
      <c r="P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1</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1</v>
      </c>
    </row>
    <row r="24" spans="3:32">
      <c r="R24" s="7"/>
      <c r="S24" s="7"/>
      <c r="T24" s="7"/>
      <c r="U24" s="7"/>
      <c r="V24" s="7"/>
      <c r="W24" s="7"/>
      <c r="X24" s="7"/>
      <c r="Y24" s="7"/>
      <c r="Z24" s="7"/>
      <c r="AA24" s="7"/>
      <c r="AB24" s="7"/>
      <c r="AC24" s="7"/>
      <c r="AD24" s="7"/>
      <c r="AE24" s="7"/>
    </row>
    <row r="25" spans="3:32">
      <c r="C25" s="9" t="s">
        <v>47</v>
      </c>
      <c r="D25" s="2">
        <v>26</v>
      </c>
      <c r="G25" s="55" t="str">
        <f>CONCATENATE("Algemene opmerkingen bij het jaarprogramma van  ",G16)</f>
        <v>Algemene opmerkingen bij het jaarprogramma van  EN leerlaag A5 (schooljaar 2020 - 2021)</v>
      </c>
      <c r="H25" s="55"/>
      <c r="I25" s="55"/>
      <c r="J25" s="55"/>
      <c r="K25" s="55"/>
      <c r="L25" s="55"/>
      <c r="M25" s="55"/>
      <c r="R25" s="7"/>
      <c r="S25" s="7"/>
      <c r="T25" s="7"/>
      <c r="U25" s="7"/>
      <c r="V25" s="7"/>
      <c r="W25" s="7"/>
      <c r="X25" s="7"/>
      <c r="Y25" s="7"/>
      <c r="Z25" s="7"/>
      <c r="AA25" s="7"/>
      <c r="AB25" s="7"/>
      <c r="AC25" s="7"/>
      <c r="AD25" s="7"/>
      <c r="AE25" s="7"/>
    </row>
    <row r="26" spans="3:32" ht="72" customHeight="1">
      <c r="G26" s="56"/>
      <c r="H26" s="56"/>
      <c r="I26" s="56"/>
      <c r="J26" s="56"/>
      <c r="K26" s="56"/>
      <c r="L26" s="56"/>
      <c r="M26" s="56"/>
      <c r="R26" s="7"/>
      <c r="S26" s="7"/>
      <c r="T26" s="7"/>
      <c r="U26" s="7"/>
      <c r="V26" s="7"/>
      <c r="W26" s="7"/>
      <c r="X26" s="7"/>
      <c r="Y26" s="7"/>
      <c r="Z26" s="7"/>
      <c r="AA26" s="7"/>
      <c r="AB26" s="7"/>
      <c r="AC26" s="7"/>
      <c r="AD26" s="7"/>
      <c r="AE26" s="7"/>
    </row>
    <row r="27" spans="3:32">
      <c r="R27" s="7"/>
      <c r="S27" s="7"/>
      <c r="T27" s="7"/>
      <c r="U27" s="7"/>
      <c r="V27" s="7"/>
      <c r="W27" s="7"/>
      <c r="X27" s="7"/>
      <c r="Y27" s="7"/>
      <c r="Z27" s="7"/>
      <c r="AA27" s="7"/>
      <c r="AB27" s="7"/>
      <c r="AC27" s="7"/>
      <c r="AD27" s="7"/>
      <c r="AE27" s="7"/>
    </row>
    <row r="28" spans="3:32" ht="30.75" customHeight="1">
      <c r="C28" s="9" t="s">
        <v>47</v>
      </c>
      <c r="D28" s="2"/>
      <c r="G28" s="41" t="str">
        <f>CONCATENATE(B4," leerlaag ",B6,B15+2," (schooljaar ",B7+2," - ",B9,")")</f>
        <v>EN leerlaag A6 (schooljaar 2021 - 2022)</v>
      </c>
      <c r="R28" s="7"/>
      <c r="S28" s="7"/>
      <c r="T28" s="7"/>
      <c r="U28" s="7"/>
      <c r="V28" s="7"/>
      <c r="W28" s="7"/>
      <c r="X28" s="7"/>
      <c r="Y28" s="7"/>
      <c r="Z28" s="7"/>
      <c r="AA28" s="7"/>
      <c r="AB28" s="7"/>
      <c r="AC28" s="7"/>
      <c r="AD28" s="7"/>
      <c r="AE28" s="7"/>
    </row>
    <row r="29" spans="3:32" ht="34.5" customHeight="1">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customHeight="1">
      <c r="D30" s="2">
        <v>606</v>
      </c>
      <c r="E30" s="2"/>
      <c r="G30" s="23">
        <v>1</v>
      </c>
      <c r="H30" s="24" t="s">
        <v>112</v>
      </c>
      <c r="I30" s="37"/>
      <c r="J30" s="25" t="s">
        <v>7</v>
      </c>
      <c r="K30" s="26"/>
      <c r="L30" s="37">
        <v>100</v>
      </c>
      <c r="M30" s="23" t="s">
        <v>8</v>
      </c>
      <c r="N30" s="38">
        <v>1</v>
      </c>
      <c r="O30" s="27" t="s">
        <v>8</v>
      </c>
      <c r="P30" s="28" t="s">
        <v>113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3:32" ht="72" customHeight="1">
      <c r="D31" s="2">
        <v>607</v>
      </c>
      <c r="E31" s="2"/>
      <c r="G31" s="23">
        <v>2</v>
      </c>
      <c r="H31" s="24" t="s">
        <v>114</v>
      </c>
      <c r="I31" s="37"/>
      <c r="J31" s="25" t="s">
        <v>7</v>
      </c>
      <c r="K31" s="26" t="s">
        <v>109</v>
      </c>
      <c r="L31" s="37">
        <v>100</v>
      </c>
      <c r="M31" s="23" t="s">
        <v>8</v>
      </c>
      <c r="N31" s="38">
        <v>1</v>
      </c>
      <c r="O31" s="27" t="s">
        <v>8</v>
      </c>
      <c r="P31" s="28" t="s">
        <v>115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3:32" ht="72" customHeight="1">
      <c r="D32" s="2">
        <v>608</v>
      </c>
      <c r="E32" s="2"/>
      <c r="G32" s="23">
        <v>2</v>
      </c>
      <c r="H32" s="24" t="s">
        <v>116</v>
      </c>
      <c r="I32" s="37"/>
      <c r="J32" s="25" t="s">
        <v>14</v>
      </c>
      <c r="K32" s="26"/>
      <c r="L32" s="37">
        <v>60</v>
      </c>
      <c r="M32" s="23" t="s">
        <v>8</v>
      </c>
      <c r="N32" s="38">
        <v>2</v>
      </c>
      <c r="O32" s="27" t="s">
        <v>11</v>
      </c>
      <c r="P32" s="28" t="s">
        <v>117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3:32" ht="72" customHeight="1">
      <c r="D33" s="2">
        <v>609</v>
      </c>
      <c r="E33" s="2"/>
      <c r="G33" s="23">
        <v>3</v>
      </c>
      <c r="H33" s="24" t="s">
        <v>118</v>
      </c>
      <c r="I33" s="37"/>
      <c r="J33" s="25" t="s">
        <v>10</v>
      </c>
      <c r="K33" s="26"/>
      <c r="L33" s="37">
        <v>15</v>
      </c>
      <c r="M33" s="23" t="s">
        <v>8</v>
      </c>
      <c r="N33" s="38">
        <v>2</v>
      </c>
      <c r="O33" s="27" t="s">
        <v>11</v>
      </c>
      <c r="P33" s="28" t="s">
        <v>119</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3:32" ht="72" customHeight="1">
      <c r="D34" s="2"/>
      <c r="E34" s="2"/>
      <c r="G34" s="23" t="s">
        <v>5</v>
      </c>
      <c r="H34" s="24"/>
      <c r="I34" s="37"/>
      <c r="J34" s="25" t="s">
        <v>5</v>
      </c>
      <c r="K34" s="26"/>
      <c r="L34" s="37"/>
      <c r="M34" s="23" t="s">
        <v>5</v>
      </c>
      <c r="N34" s="38"/>
      <c r="O34" s="27" t="s">
        <v>5</v>
      </c>
      <c r="P34" s="28"/>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3:32" ht="72" customHeight="1">
      <c r="D35" s="2"/>
      <c r="E35" s="2"/>
      <c r="G35" s="23" t="s">
        <v>5</v>
      </c>
      <c r="H35" s="24"/>
      <c r="I35" s="37"/>
      <c r="J35" s="25" t="s">
        <v>5</v>
      </c>
      <c r="K35" s="26"/>
      <c r="L35" s="37"/>
      <c r="M35" s="23" t="s">
        <v>5</v>
      </c>
      <c r="N35" s="38"/>
      <c r="O35" s="27" t="s">
        <v>5</v>
      </c>
      <c r="P35" s="28"/>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3:32">
      <c r="C37" s="9" t="s">
        <v>47</v>
      </c>
      <c r="D37" s="2">
        <v>27</v>
      </c>
      <c r="G37" s="55" t="str">
        <f>CONCATENATE("Algemene opmerkingen bij het jaarprogramma van  ",G28)</f>
        <v>Algemene opmerkingen bij het jaarprogramma van  EN leerlaag A6 (schooljaar 2021 - 2022)</v>
      </c>
      <c r="H37" s="55"/>
      <c r="I37" s="55"/>
      <c r="J37" s="55"/>
      <c r="K37" s="55"/>
      <c r="L37" s="55"/>
      <c r="M37" s="55"/>
    </row>
    <row r="38" spans="3:32" ht="72" customHeight="1">
      <c r="G38" s="58"/>
      <c r="H38" s="58"/>
      <c r="I38" s="58"/>
      <c r="J38" s="58"/>
      <c r="K38" s="58"/>
      <c r="L38" s="58"/>
      <c r="M38" s="58"/>
      <c r="N38" s="53"/>
      <c r="O38" s="53"/>
      <c r="P38" s="54"/>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19" priority="1">
      <formula>ISBLANK($J6)</formula>
    </cfRule>
  </conditionalFormatting>
  <conditionalFormatting sqref="J18:J23">
    <cfRule type="expression" dxfId="18" priority="2">
      <formula>ISBLANK($J18)</formula>
    </cfRule>
  </conditionalFormatting>
  <conditionalFormatting sqref="J30:J35">
    <cfRule type="expression" dxfId="17" priority="3">
      <formula>ISBLANK($J30)</formula>
    </cfRule>
  </conditionalFormatting>
  <conditionalFormatting sqref="M6:M11">
    <cfRule type="expression" dxfId="16" priority="4">
      <formula>ISBLANK($M6)</formula>
    </cfRule>
  </conditionalFormatting>
  <conditionalFormatting sqref="M18:M23">
    <cfRule type="expression" dxfId="15" priority="5">
      <formula>ISBLANK($M18)</formula>
    </cfRule>
  </conditionalFormatting>
  <conditionalFormatting sqref="M30:M35">
    <cfRule type="expression" dxfId="14" priority="6">
      <formula>ISBLANK($M30)</formula>
    </cfRule>
  </conditionalFormatting>
  <conditionalFormatting sqref="O6:O11">
    <cfRule type="expression" dxfId="13" priority="7">
      <formula>ISBLANK($O6)</formula>
    </cfRule>
  </conditionalFormatting>
  <conditionalFormatting sqref="O18:O23">
    <cfRule type="expression" dxfId="12" priority="8">
      <formula>ISBLANK($O18)</formula>
    </cfRule>
  </conditionalFormatting>
  <conditionalFormatting sqref="O30:O35">
    <cfRule type="expression" dxfId="11" priority="9">
      <formula>ISBLANK($O30)</formula>
    </cfRule>
  </conditionalFormatting>
  <conditionalFormatting sqref="R6:AE35">
    <cfRule type="cellIs" dxfId="10" priority="10" operator="equal">
      <formula>1</formula>
    </cfRule>
  </conditionalFormatting>
  <dataValidations count="1">
    <dataValidation type="whole" allowBlank="1" showInputMessage="1" showErrorMessage="1" sqref="I6:I11 N30:N35 N18:N23 N6:N11 L30:L35 L18:L23 L6:L11 I30:I35 I18:I23" xr:uid="{00000000-0002-0000-09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900-000000000000}">
          <x14:formula1>
            <xm:f>instellingen!$G$2:$G$6</xm:f>
          </x14:formula1>
          <xm:sqref>G6:G11 G30:G35 G18:G23</xm:sqref>
        </x14:dataValidation>
        <x14:dataValidation type="list" errorStyle="information" showInputMessage="1" showErrorMessage="1" errorTitle="ERROR" error="ongeldige waarde" xr:uid="{00000000-0002-0000-0900-000006000000}">
          <x14:formula1>
            <xm:f>instellingen!$H$2:$H$7</xm:f>
          </x14:formula1>
          <xm:sqref>J6:J11 J30:J35 J18:J23</xm:sqref>
        </x14:dataValidation>
        <x14:dataValidation type="list" errorStyle="information" showInputMessage="1" showErrorMessage="1" errorTitle="ERROR" error="ongeldige waarde" xr:uid="{00000000-0002-0000-0900-00000C000000}">
          <x14:formula1>
            <xm:f>instellingen!$I$2:$I$4</xm:f>
          </x14:formula1>
          <xm:sqref>M6:M11 O30:O35 O18:O23 O6:O11 M30:M35 M18:M23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38"/>
  <sheetViews>
    <sheetView zoomScale="85" zoomScaleNormal="85" workbookViewId="0">
      <pane ySplit="2" topLeftCell="A3" activePane="bottomLeft" state="frozen"/>
      <selection pane="bottomLeft" activeCell="Q38" sqref="Q38"/>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G1" s="40" t="s">
        <v>41</v>
      </c>
    </row>
    <row r="2" spans="1:32" ht="48" customHeight="1">
      <c r="A2" s="9" t="s">
        <v>42</v>
      </c>
      <c r="B2" s="2" t="s">
        <v>43</v>
      </c>
      <c r="F2" s="39">
        <f>SUM(AF6:AF35)</f>
        <v>1</v>
      </c>
      <c r="G2" s="57" t="str">
        <f ca="1">IF(B14&gt;6,"verouderd PTA",CONCATENATE("Dit is het programma van de huidige ",B6,B14," (cohort ",B7," - ",B9,")"))</f>
        <v>Dit is het programma van de huidige A6 (cohort 2018 - 2021)</v>
      </c>
      <c r="H2" s="57"/>
      <c r="I2" s="57"/>
      <c r="J2" s="57"/>
      <c r="K2" s="57"/>
      <c r="L2" s="57"/>
      <c r="M2" s="57"/>
      <c r="O2" s="50"/>
    </row>
    <row r="3" spans="1:32">
      <c r="A3" s="9" t="s">
        <v>44</v>
      </c>
      <c r="B3" s="4">
        <v>0</v>
      </c>
    </row>
    <row r="4" spans="1:32" ht="30" customHeight="1">
      <c r="A4" s="9" t="s">
        <v>45</v>
      </c>
      <c r="B4" s="2" t="s">
        <v>46</v>
      </c>
      <c r="C4" s="9" t="s">
        <v>47</v>
      </c>
      <c r="D4" s="2"/>
      <c r="G4" s="41" t="str">
        <f>CONCATENATE(B4," leerlaag ",B6,B15," (schooljaar ",B7," - ",B7+1,")")</f>
        <v>EN leerlaag A4 (schooljaar 2018 - 2019)</v>
      </c>
    </row>
    <row r="5" spans="1:32" ht="34.5" customHeight="1">
      <c r="A5" s="9" t="s">
        <v>48</v>
      </c>
      <c r="B5" s="2">
        <v>2</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99</v>
      </c>
      <c r="D6" s="2"/>
      <c r="E6" s="2"/>
      <c r="G6" s="43" t="s">
        <v>5</v>
      </c>
      <c r="H6" s="45"/>
      <c r="I6" s="46"/>
      <c r="J6" s="47" t="s">
        <v>5</v>
      </c>
      <c r="K6" s="48"/>
      <c r="L6" s="46"/>
      <c r="M6" s="43" t="s">
        <v>5</v>
      </c>
      <c r="N6" s="49"/>
      <c r="O6" s="51" t="s">
        <v>5</v>
      </c>
      <c r="P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ht="72" customHeight="1">
      <c r="A7" s="9" t="s">
        <v>63</v>
      </c>
      <c r="B7" s="2">
        <v>2018</v>
      </c>
      <c r="D7" s="2"/>
      <c r="E7" s="2"/>
      <c r="G7" s="43" t="s">
        <v>5</v>
      </c>
      <c r="H7" s="45"/>
      <c r="I7" s="46"/>
      <c r="J7" s="47" t="s">
        <v>5</v>
      </c>
      <c r="K7" s="48"/>
      <c r="L7" s="46"/>
      <c r="M7" s="43" t="s">
        <v>5</v>
      </c>
      <c r="N7" s="49"/>
      <c r="O7" s="51" t="s">
        <v>5</v>
      </c>
      <c r="P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ht="72" customHeight="1">
      <c r="A8" s="9" t="s">
        <v>64</v>
      </c>
      <c r="B8" s="2">
        <v>12</v>
      </c>
      <c r="D8" s="2"/>
      <c r="E8" s="2"/>
      <c r="G8" s="43" t="s">
        <v>5</v>
      </c>
      <c r="H8" s="45"/>
      <c r="I8" s="46"/>
      <c r="J8" s="47" t="s">
        <v>5</v>
      </c>
      <c r="K8" s="48"/>
      <c r="L8" s="46"/>
      <c r="M8" s="43" t="s">
        <v>5</v>
      </c>
      <c r="N8" s="49"/>
      <c r="O8" s="51" t="s">
        <v>5</v>
      </c>
      <c r="P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ht="72" customHeight="1">
      <c r="A9" s="9" t="s">
        <v>65</v>
      </c>
      <c r="B9" s="4">
        <f>IF(B6="A",B7+3,IF(B6="H",B7+2,B7+1))</f>
        <v>2021</v>
      </c>
      <c r="D9" s="2"/>
      <c r="E9" s="2"/>
      <c r="G9" s="43" t="s">
        <v>5</v>
      </c>
      <c r="H9" s="45"/>
      <c r="I9" s="46"/>
      <c r="J9" s="47" t="s">
        <v>5</v>
      </c>
      <c r="K9" s="48"/>
      <c r="L9" s="46"/>
      <c r="M9" s="43" t="s">
        <v>5</v>
      </c>
      <c r="N9" s="49"/>
      <c r="O9" s="51" t="s">
        <v>5</v>
      </c>
      <c r="P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ht="72" customHeight="1">
      <c r="A10" s="9" t="s">
        <v>66</v>
      </c>
      <c r="B10" s="6">
        <f ca="1">NOW()</f>
        <v>44363.490313310183</v>
      </c>
      <c r="D10" s="2"/>
      <c r="E10" s="2"/>
      <c r="G10" s="43" t="s">
        <v>5</v>
      </c>
      <c r="H10" s="45"/>
      <c r="I10" s="46"/>
      <c r="J10" s="47" t="s">
        <v>5</v>
      </c>
      <c r="K10" s="48"/>
      <c r="L10" s="46"/>
      <c r="M10" s="43" t="s">
        <v>5</v>
      </c>
      <c r="N10" s="49"/>
      <c r="O10" s="51" t="s">
        <v>5</v>
      </c>
      <c r="P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ht="72" customHeight="1">
      <c r="A11" s="9" t="s">
        <v>67</v>
      </c>
      <c r="B11" s="4">
        <f ca="1">IF(MONTH(NOW())&gt;7,YEAR(NOW()),YEAR(NOW())-1)</f>
        <v>2020</v>
      </c>
      <c r="D11" s="2"/>
      <c r="E11" s="2"/>
      <c r="G11" s="43" t="s">
        <v>5</v>
      </c>
      <c r="H11" s="45"/>
      <c r="I11" s="46"/>
      <c r="J11" s="47" t="s">
        <v>5</v>
      </c>
      <c r="K11" s="48"/>
      <c r="L11" s="46"/>
      <c r="M11" s="43" t="s">
        <v>5</v>
      </c>
      <c r="N11" s="49"/>
      <c r="O11" s="51" t="s">
        <v>5</v>
      </c>
      <c r="P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 ca="1">CONCATENATE(B11," - ",B11+1)</f>
        <v>2020 - 2021</v>
      </c>
      <c r="R12" s="7"/>
      <c r="S12" s="7"/>
      <c r="T12" s="7"/>
      <c r="U12" s="7"/>
      <c r="V12" s="7"/>
      <c r="W12" s="7"/>
      <c r="X12" s="7"/>
      <c r="Y12" s="7"/>
      <c r="Z12" s="7"/>
      <c r="AA12" s="7"/>
      <c r="AB12" s="7"/>
      <c r="AC12" s="7"/>
      <c r="AD12" s="7"/>
      <c r="AE12" s="7"/>
    </row>
    <row r="13" spans="1:32">
      <c r="A13" s="9" t="s">
        <v>69</v>
      </c>
      <c r="B13" s="4">
        <f ca="1">B7-B11</f>
        <v>-2</v>
      </c>
      <c r="C13" s="9" t="s">
        <v>47</v>
      </c>
      <c r="D13" s="2">
        <v>28</v>
      </c>
      <c r="G13" s="55" t="str">
        <f>CONCATENATE("Algemene opmerkingen bij het jaarprogramma van  ",G4)</f>
        <v>Algemene opmerkingen bij het jaarprogramma van  EN leerlaag A4 (schooljaar 2018 - 2019)</v>
      </c>
      <c r="H13" s="55"/>
      <c r="I13" s="55"/>
      <c r="J13" s="55"/>
      <c r="K13" s="55"/>
      <c r="L13" s="55"/>
      <c r="M13" s="55"/>
      <c r="R13" s="7"/>
      <c r="S13" s="7"/>
      <c r="T13" s="7"/>
      <c r="U13" s="7"/>
      <c r="V13" s="7"/>
      <c r="W13" s="7"/>
      <c r="X13" s="7"/>
      <c r="Y13" s="7"/>
      <c r="Z13" s="7"/>
      <c r="AA13" s="7"/>
      <c r="AB13" s="7"/>
      <c r="AC13" s="7"/>
      <c r="AD13" s="7"/>
      <c r="AE13" s="7"/>
    </row>
    <row r="14" spans="1:32" ht="72" customHeight="1">
      <c r="A14" s="9" t="s">
        <v>70</v>
      </c>
      <c r="B14" s="7">
        <f ca="1">B15+B11-B7</f>
        <v>6</v>
      </c>
      <c r="G14" s="56"/>
      <c r="H14" s="56"/>
      <c r="I14" s="56"/>
      <c r="J14" s="56"/>
      <c r="K14" s="56"/>
      <c r="L14" s="56"/>
      <c r="M14" s="56"/>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ht="30.75" customHeight="1">
      <c r="C16" s="9" t="s">
        <v>47</v>
      </c>
      <c r="D16" s="2"/>
      <c r="G16" s="41" t="str">
        <f>CONCATENATE(B4," leerlaag ",B6,B15+1," (schooljaar ",B7+1," - ",B7+2,")")</f>
        <v>EN leerlaag A5 (schooljaar 2019 - 2020)</v>
      </c>
      <c r="R16" s="7"/>
      <c r="S16" s="7"/>
      <c r="T16" s="7"/>
      <c r="U16" s="7"/>
      <c r="V16" s="7"/>
      <c r="W16" s="7"/>
      <c r="X16" s="7"/>
      <c r="Y16" s="7"/>
      <c r="Z16" s="7"/>
      <c r="AA16" s="7"/>
      <c r="AB16" s="7"/>
      <c r="AC16" s="7"/>
      <c r="AD16" s="7"/>
      <c r="AE16" s="7"/>
    </row>
    <row r="17" spans="3:32" ht="34.5" customHeight="1">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c r="D18" s="2"/>
      <c r="E18" s="2"/>
      <c r="G18" s="43" t="s">
        <v>5</v>
      </c>
      <c r="H18" s="45"/>
      <c r="I18" s="46"/>
      <c r="J18" s="47" t="s">
        <v>5</v>
      </c>
      <c r="K18" s="48"/>
      <c r="L18" s="46"/>
      <c r="M18" s="43" t="s">
        <v>5</v>
      </c>
      <c r="N18" s="49"/>
      <c r="O18" s="51" t="s">
        <v>5</v>
      </c>
      <c r="P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3:32" ht="72" customHeight="1">
      <c r="D19" s="2"/>
      <c r="E19" s="2"/>
      <c r="G19" s="43" t="s">
        <v>5</v>
      </c>
      <c r="H19" s="45"/>
      <c r="I19" s="46"/>
      <c r="J19" s="47" t="s">
        <v>5</v>
      </c>
      <c r="K19" s="48"/>
      <c r="L19" s="46"/>
      <c r="M19" s="43" t="s">
        <v>5</v>
      </c>
      <c r="N19" s="49"/>
      <c r="O19" s="51" t="s">
        <v>5</v>
      </c>
      <c r="P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3:32" ht="72" customHeight="1">
      <c r="D20" s="2"/>
      <c r="E20" s="2"/>
      <c r="G20" s="43" t="s">
        <v>5</v>
      </c>
      <c r="H20" s="45"/>
      <c r="I20" s="46"/>
      <c r="J20" s="47" t="s">
        <v>5</v>
      </c>
      <c r="K20" s="48"/>
      <c r="L20" s="46"/>
      <c r="M20" s="43" t="s">
        <v>5</v>
      </c>
      <c r="N20" s="49"/>
      <c r="O20" s="51" t="s">
        <v>5</v>
      </c>
      <c r="P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3:32" ht="72" customHeight="1">
      <c r="D21" s="2"/>
      <c r="E21" s="2"/>
      <c r="G21" s="43" t="s">
        <v>5</v>
      </c>
      <c r="H21" s="45"/>
      <c r="I21" s="46"/>
      <c r="J21" s="47" t="s">
        <v>5</v>
      </c>
      <c r="K21" s="48"/>
      <c r="L21" s="46"/>
      <c r="M21" s="43" t="s">
        <v>5</v>
      </c>
      <c r="N21" s="49"/>
      <c r="O21" s="51" t="s">
        <v>5</v>
      </c>
      <c r="P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3:32" ht="72" customHeight="1">
      <c r="D22" s="2"/>
      <c r="E22" s="2"/>
      <c r="G22" s="43" t="s">
        <v>5</v>
      </c>
      <c r="H22" s="45"/>
      <c r="I22" s="46"/>
      <c r="J22" s="47" t="s">
        <v>5</v>
      </c>
      <c r="K22" s="48"/>
      <c r="L22" s="46"/>
      <c r="M22" s="43" t="s">
        <v>5</v>
      </c>
      <c r="N22" s="49"/>
      <c r="O22" s="51" t="s">
        <v>5</v>
      </c>
      <c r="P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3:32" ht="72" customHeight="1">
      <c r="D23" s="2"/>
      <c r="E23" s="2"/>
      <c r="G23" s="43" t="s">
        <v>5</v>
      </c>
      <c r="H23" s="45"/>
      <c r="I23" s="46"/>
      <c r="J23" s="47" t="s">
        <v>5</v>
      </c>
      <c r="K23" s="48"/>
      <c r="L23" s="46"/>
      <c r="M23" s="43" t="s">
        <v>5</v>
      </c>
      <c r="N23" s="49"/>
      <c r="O23" s="51" t="s">
        <v>5</v>
      </c>
      <c r="P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3:32">
      <c r="R24" s="7"/>
      <c r="S24" s="7"/>
      <c r="T24" s="7"/>
      <c r="U24" s="7"/>
      <c r="V24" s="7"/>
      <c r="W24" s="7"/>
      <c r="X24" s="7"/>
      <c r="Y24" s="7"/>
      <c r="Z24" s="7"/>
      <c r="AA24" s="7"/>
      <c r="AB24" s="7"/>
      <c r="AC24" s="7"/>
      <c r="AD24" s="7"/>
      <c r="AE24" s="7"/>
    </row>
    <row r="25" spans="3:32">
      <c r="C25" s="9" t="s">
        <v>47</v>
      </c>
      <c r="D25" s="2">
        <v>29</v>
      </c>
      <c r="G25" s="55" t="str">
        <f>CONCATENATE("Algemene opmerkingen bij het jaarprogramma van  ",G16)</f>
        <v>Algemene opmerkingen bij het jaarprogramma van  EN leerlaag A5 (schooljaar 2019 - 2020)</v>
      </c>
      <c r="H25" s="55"/>
      <c r="I25" s="55"/>
      <c r="J25" s="55"/>
      <c r="K25" s="55"/>
      <c r="L25" s="55"/>
      <c r="M25" s="55"/>
      <c r="R25" s="7"/>
      <c r="S25" s="7"/>
      <c r="T25" s="7"/>
      <c r="U25" s="7"/>
      <c r="V25" s="7"/>
      <c r="W25" s="7"/>
      <c r="X25" s="7"/>
      <c r="Y25" s="7"/>
      <c r="Z25" s="7"/>
      <c r="AA25" s="7"/>
      <c r="AB25" s="7"/>
      <c r="AC25" s="7"/>
      <c r="AD25" s="7"/>
      <c r="AE25" s="7"/>
    </row>
    <row r="26" spans="3:32" ht="72" customHeight="1">
      <c r="G26" s="56"/>
      <c r="H26" s="56"/>
      <c r="I26" s="56"/>
      <c r="J26" s="56"/>
      <c r="K26" s="56"/>
      <c r="L26" s="56"/>
      <c r="M26" s="56"/>
      <c r="R26" s="7"/>
      <c r="S26" s="7"/>
      <c r="T26" s="7"/>
      <c r="U26" s="7"/>
      <c r="V26" s="7"/>
      <c r="W26" s="7"/>
      <c r="X26" s="7"/>
      <c r="Y26" s="7"/>
      <c r="Z26" s="7"/>
      <c r="AA26" s="7"/>
      <c r="AB26" s="7"/>
      <c r="AC26" s="7"/>
      <c r="AD26" s="7"/>
      <c r="AE26" s="7"/>
    </row>
    <row r="27" spans="3:32">
      <c r="R27" s="7"/>
      <c r="S27" s="7"/>
      <c r="T27" s="7"/>
      <c r="U27" s="7"/>
      <c r="V27" s="7"/>
      <c r="W27" s="7"/>
      <c r="X27" s="7"/>
      <c r="Y27" s="7"/>
      <c r="Z27" s="7"/>
      <c r="AA27" s="7"/>
      <c r="AB27" s="7"/>
      <c r="AC27" s="7"/>
      <c r="AD27" s="7"/>
      <c r="AE27" s="7"/>
    </row>
    <row r="28" spans="3:32" ht="30.75" customHeight="1">
      <c r="C28" s="9" t="s">
        <v>47</v>
      </c>
      <c r="D28" s="2"/>
      <c r="G28" s="41" t="str">
        <f>CONCATENATE(B4," leerlaag ",B6,B15+2," (schooljaar ",B7+2," - ",B9,")")</f>
        <v>EN leerlaag A6 (schooljaar 2020 - 2021)</v>
      </c>
      <c r="R28" s="7"/>
      <c r="S28" s="7"/>
      <c r="T28" s="7"/>
      <c r="U28" s="7"/>
      <c r="V28" s="7"/>
      <c r="W28" s="7"/>
      <c r="X28" s="7"/>
      <c r="Y28" s="7"/>
      <c r="Z28" s="7"/>
      <c r="AA28" s="7"/>
      <c r="AB28" s="7"/>
      <c r="AC28" s="7"/>
      <c r="AD28" s="7"/>
      <c r="AE28" s="7"/>
    </row>
    <row r="29" spans="3:32" ht="34.5" customHeight="1">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customHeight="1">
      <c r="D30" s="2">
        <v>60</v>
      </c>
      <c r="E30" s="2"/>
      <c r="G30" s="43">
        <v>1</v>
      </c>
      <c r="H30" s="45" t="s">
        <v>112</v>
      </c>
      <c r="I30" s="46"/>
      <c r="J30" s="47" t="s">
        <v>7</v>
      </c>
      <c r="K30" s="48"/>
      <c r="L30" s="46">
        <v>100</v>
      </c>
      <c r="M30" s="43" t="s">
        <v>8</v>
      </c>
      <c r="N30" s="49">
        <v>1</v>
      </c>
      <c r="O30" s="51" t="s">
        <v>8</v>
      </c>
      <c r="P30" s="52" t="s">
        <v>113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3:32" ht="72" customHeight="1">
      <c r="D31" s="2">
        <v>61</v>
      </c>
      <c r="E31" s="2"/>
      <c r="G31" s="43">
        <v>2</v>
      </c>
      <c r="H31" s="45" t="s">
        <v>114</v>
      </c>
      <c r="I31" s="46"/>
      <c r="J31" s="47" t="s">
        <v>7</v>
      </c>
      <c r="K31" s="48" t="s">
        <v>109</v>
      </c>
      <c r="L31" s="46">
        <v>100</v>
      </c>
      <c r="M31" s="43" t="s">
        <v>8</v>
      </c>
      <c r="N31" s="49">
        <v>1</v>
      </c>
      <c r="O31" s="51" t="s">
        <v>8</v>
      </c>
      <c r="P31" s="52" t="s">
        <v>115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3:32" ht="72" customHeight="1">
      <c r="D32" s="2">
        <v>62</v>
      </c>
      <c r="E32" s="2"/>
      <c r="G32" s="43">
        <v>2</v>
      </c>
      <c r="H32" s="45" t="s">
        <v>116</v>
      </c>
      <c r="I32" s="46"/>
      <c r="J32" s="47" t="s">
        <v>14</v>
      </c>
      <c r="K32" s="48"/>
      <c r="L32" s="46">
        <v>60</v>
      </c>
      <c r="M32" s="43" t="s">
        <v>8</v>
      </c>
      <c r="N32" s="49">
        <v>2</v>
      </c>
      <c r="O32" s="51" t="s">
        <v>11</v>
      </c>
      <c r="P32" s="52" t="s">
        <v>117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3:32" ht="72" customHeight="1">
      <c r="D33" s="2">
        <v>63</v>
      </c>
      <c r="E33" s="2"/>
      <c r="G33" s="43">
        <v>3</v>
      </c>
      <c r="H33" s="45" t="s">
        <v>118</v>
      </c>
      <c r="I33" s="46"/>
      <c r="J33" s="47" t="s">
        <v>10</v>
      </c>
      <c r="K33" s="48"/>
      <c r="L33" s="46">
        <v>15</v>
      </c>
      <c r="M33" s="43" t="s">
        <v>8</v>
      </c>
      <c r="N33" s="49">
        <v>2</v>
      </c>
      <c r="O33" s="51" t="s">
        <v>11</v>
      </c>
      <c r="P33" s="52" t="s">
        <v>119</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3:32" ht="72" customHeight="1">
      <c r="D34" s="2"/>
      <c r="E34" s="2"/>
      <c r="G34" s="43" t="s">
        <v>5</v>
      </c>
      <c r="H34" s="45"/>
      <c r="I34" s="46"/>
      <c r="J34" s="47" t="s">
        <v>5</v>
      </c>
      <c r="K34" s="48"/>
      <c r="L34" s="46"/>
      <c r="M34" s="43" t="s">
        <v>5</v>
      </c>
      <c r="N34" s="49"/>
      <c r="O34" s="51" t="s">
        <v>5</v>
      </c>
      <c r="P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3:32" ht="72" customHeight="1">
      <c r="D35" s="2"/>
      <c r="E35" s="2"/>
      <c r="G35" s="43" t="s">
        <v>5</v>
      </c>
      <c r="H35" s="45"/>
      <c r="I35" s="46"/>
      <c r="J35" s="47" t="s">
        <v>5</v>
      </c>
      <c r="K35" s="48"/>
      <c r="L35" s="46"/>
      <c r="M35" s="43" t="s">
        <v>5</v>
      </c>
      <c r="N35" s="49"/>
      <c r="O35" s="51" t="s">
        <v>5</v>
      </c>
      <c r="P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3:32">
      <c r="C37" s="9" t="s">
        <v>47</v>
      </c>
      <c r="D37" s="2">
        <v>30</v>
      </c>
      <c r="G37" s="55" t="str">
        <f>CONCATENATE("Algemene opmerkingen bij het jaarprogramma van  ",G28)</f>
        <v>Algemene opmerkingen bij het jaarprogramma van  EN leerlaag A6 (schooljaar 2020 - 2021)</v>
      </c>
      <c r="H37" s="55"/>
      <c r="I37" s="55"/>
      <c r="J37" s="55"/>
      <c r="K37" s="55"/>
      <c r="L37" s="55"/>
      <c r="M37" s="55"/>
    </row>
    <row r="38" spans="3:32" ht="72" customHeight="1">
      <c r="G38" s="56"/>
      <c r="H38" s="56"/>
      <c r="I38" s="56"/>
      <c r="J38" s="56"/>
      <c r="K38" s="56"/>
      <c r="L38" s="56"/>
      <c r="M38" s="56"/>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9" priority="1">
      <formula>ISBLANK($J6)</formula>
    </cfRule>
  </conditionalFormatting>
  <conditionalFormatting sqref="J18:J23">
    <cfRule type="expression" dxfId="8" priority="2">
      <formula>ISBLANK($J18)</formula>
    </cfRule>
  </conditionalFormatting>
  <conditionalFormatting sqref="J30:J35">
    <cfRule type="expression" dxfId="7" priority="3">
      <formula>ISBLANK($J30)</formula>
    </cfRule>
  </conditionalFormatting>
  <conditionalFormatting sqref="M6:M11">
    <cfRule type="expression" dxfId="6" priority="4">
      <formula>ISBLANK($M6)</formula>
    </cfRule>
  </conditionalFormatting>
  <conditionalFormatting sqref="M18:M23">
    <cfRule type="expression" dxfId="5" priority="5">
      <formula>ISBLANK($M18)</formula>
    </cfRule>
  </conditionalFormatting>
  <conditionalFormatting sqref="M30:M35">
    <cfRule type="expression" dxfId="4" priority="6">
      <formula>ISBLANK($M30)</formula>
    </cfRule>
  </conditionalFormatting>
  <conditionalFormatting sqref="O6:O11">
    <cfRule type="expression" dxfId="3" priority="7">
      <formula>ISBLANK($O6)</formula>
    </cfRule>
  </conditionalFormatting>
  <conditionalFormatting sqref="O18:O23">
    <cfRule type="expression" dxfId="2" priority="8">
      <formula>ISBLANK($O18)</formula>
    </cfRule>
  </conditionalFormatting>
  <conditionalFormatting sqref="O30:O35">
    <cfRule type="expression" dxfId="1" priority="9">
      <formula>ISBLANK($O30)</formula>
    </cfRule>
  </conditionalFormatting>
  <conditionalFormatting sqref="R6:AE35">
    <cfRule type="cellIs" dxfId="0" priority="10" operator="equal">
      <formula>1</formula>
    </cfRule>
  </conditionalFormatting>
  <dataValidations count="1">
    <dataValidation type="whole" allowBlank="1" showInputMessage="1" showErrorMessage="1" sqref="I6:I11 N30:N35 N18:N23 N6:N11 L30:L35 L18:L23 L6:L11 I30:I35 I18:I23" xr:uid="{00000000-0002-0000-0A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A00-000000000000}">
          <x14:formula1>
            <xm:f>instellingen!$G$2:$G$6</xm:f>
          </x14:formula1>
          <xm:sqref>G6:G11 G30:G35 G18:G23</xm:sqref>
        </x14:dataValidation>
        <x14:dataValidation type="list" errorStyle="information" showInputMessage="1" showErrorMessage="1" errorTitle="ERROR" error="ongeldige waarde" xr:uid="{00000000-0002-0000-0A00-000006000000}">
          <x14:formula1>
            <xm:f>instellingen!$H$2:$H$7</xm:f>
          </x14:formula1>
          <xm:sqref>J6:J11 J30:J35 J18:J23</xm:sqref>
        </x14:dataValidation>
        <x14:dataValidation type="list" errorStyle="information" showInputMessage="1" showErrorMessage="1" errorTitle="ERROR" error="ongeldige waarde" xr:uid="{00000000-0002-0000-0A00-00000C000000}">
          <x14:formula1>
            <xm:f>instellingen!$I$2:$I$4</xm:f>
          </x14:formula1>
          <xm:sqref>M6:M11 O30:O35 O18:O23 O6:O11 M30:M35 M18:M23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1"/>
  <sheetViews>
    <sheetView topLeftCell="A8" zoomScale="160" zoomScaleNormal="160" workbookViewId="0">
      <selection activeCell="B2" sqref="B2"/>
    </sheetView>
  </sheetViews>
  <sheetFormatPr defaultRowHeight="14.45"/>
  <cols>
    <col min="1" max="1" width="3.28515625" style="8" customWidth="1"/>
    <col min="2" max="2" width="95.140625" style="8" customWidth="1"/>
    <col min="3" max="3" width="9.140625" style="8" customWidth="1"/>
  </cols>
  <sheetData>
    <row r="1" spans="1:2">
      <c r="B1" s="33" t="s">
        <v>25</v>
      </c>
    </row>
    <row r="2" spans="1:2" ht="74.25" customHeight="1">
      <c r="B2" s="34" t="s">
        <v>26</v>
      </c>
    </row>
    <row r="3" spans="1:2">
      <c r="B3" s="31" t="s">
        <v>27</v>
      </c>
    </row>
    <row r="4" spans="1:2" ht="106.5" customHeight="1">
      <c r="B4" s="34" t="s">
        <v>28</v>
      </c>
    </row>
    <row r="5" spans="1:2">
      <c r="B5" s="31" t="s">
        <v>29</v>
      </c>
    </row>
    <row r="6" spans="1:2" ht="161.25" customHeight="1">
      <c r="B6" s="34" t="s">
        <v>30</v>
      </c>
    </row>
    <row r="7" spans="1:2">
      <c r="B7" s="33" t="s">
        <v>31</v>
      </c>
    </row>
    <row r="8" spans="1:2" ht="107.25" customHeight="1">
      <c r="B8" s="34" t="s">
        <v>32</v>
      </c>
    </row>
    <row r="9" spans="1:2">
      <c r="B9" s="31" t="s">
        <v>33</v>
      </c>
    </row>
    <row r="10" spans="1:2" ht="34.5" customHeight="1">
      <c r="A10" s="30" t="s">
        <v>34</v>
      </c>
      <c r="B10" s="32" t="s">
        <v>35</v>
      </c>
    </row>
    <row r="11" spans="1:2" s="8" customFormat="1" ht="67.5" customHeight="1">
      <c r="A11" s="30" t="s">
        <v>34</v>
      </c>
      <c r="B11" s="32" t="s">
        <v>36</v>
      </c>
    </row>
    <row r="12" spans="1:2" ht="51.75" customHeight="1">
      <c r="A12" s="30" t="s">
        <v>34</v>
      </c>
      <c r="B12" s="32" t="s">
        <v>37</v>
      </c>
    </row>
    <row r="13" spans="1:2" ht="34.5" customHeight="1">
      <c r="A13" s="30" t="s">
        <v>34</v>
      </c>
      <c r="B13" s="32" t="s">
        <v>38</v>
      </c>
    </row>
    <row r="14" spans="1:2" ht="34.5" customHeight="1">
      <c r="A14" s="30" t="s">
        <v>34</v>
      </c>
      <c r="B14" s="29" t="s">
        <v>39</v>
      </c>
    </row>
    <row r="15" spans="1:2" ht="25.5" customHeight="1">
      <c r="A15" s="30" t="s">
        <v>34</v>
      </c>
      <c r="B15" s="29" t="s">
        <v>40</v>
      </c>
    </row>
    <row r="16" spans="1:2">
      <c r="B16" s="29"/>
    </row>
    <row r="17" spans="2:2">
      <c r="B17" s="29"/>
    </row>
    <row r="18" spans="2:2">
      <c r="B18" s="29"/>
    </row>
    <row r="19" spans="2:2">
      <c r="B19" s="29"/>
    </row>
    <row r="20" spans="2:2">
      <c r="B20" s="29"/>
    </row>
    <row r="21" spans="2:2">
      <c r="B21" s="29"/>
    </row>
    <row r="22" spans="2:2">
      <c r="B22" s="29"/>
    </row>
    <row r="23" spans="2:2">
      <c r="B23" s="29"/>
    </row>
    <row r="24" spans="2:2">
      <c r="B24" s="29"/>
    </row>
    <row r="25" spans="2:2">
      <c r="B25" s="29"/>
    </row>
    <row r="26" spans="2:2">
      <c r="B26" s="29"/>
    </row>
    <row r="27" spans="2:2">
      <c r="B27" s="29"/>
    </row>
    <row r="28" spans="2:2">
      <c r="B28" s="29"/>
    </row>
    <row r="29" spans="2:2">
      <c r="B29" s="29"/>
    </row>
    <row r="30" spans="2:2">
      <c r="B30" s="29"/>
    </row>
    <row r="31" spans="2:2">
      <c r="B31" s="29"/>
    </row>
  </sheetData>
  <sheetProtection algorithmName="SHA-512" hashValue="d3VswOBugDSEcxizlCATwXTFi6niRv28FXqfpcai5ufO11YVowrXNjWqvWMa6vNZE7UYAIjZmiJwrdm2DCGv8g==" saltValue="ZguTsVH23F+wBjJXMNYuDw==" spinCount="100000" sheet="1" objects="1" scenarios="1" formatCells="0" formatColumns="0" formatRows="0" insertColumns="0" insertRows="0" insertHyperlinks="0" deleteColumns="0" deleteRows="0" sort="0" autoFilter="0" pivotTable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8"/>
  <sheetViews>
    <sheetView zoomScale="85" zoomScaleNormal="85" workbookViewId="0">
      <pane ySplit="2" topLeftCell="F19" activePane="bottomLeft" state="frozen"/>
      <selection pane="bottomLeft" activeCell="H19" sqref="H19"/>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G1" s="40" t="s">
        <v>41</v>
      </c>
    </row>
    <row r="2" spans="1:32" ht="48" customHeight="1">
      <c r="A2" s="9" t="s">
        <v>42</v>
      </c>
      <c r="B2" s="2" t="s">
        <v>43</v>
      </c>
      <c r="F2" s="39">
        <f>SUM(AF6:AF35)</f>
        <v>0</v>
      </c>
      <c r="G2" s="57" t="str">
        <f ca="1">IF(B14&gt;6,"verouderd PTA",CONCATENATE("Dit is het programma van de huidige ",B6,B14," (cohort ",B7," - ",B9,")"))</f>
        <v>Dit is het programma van de huidige M3 (cohort 2020 - 2021)</v>
      </c>
      <c r="H2" s="57"/>
      <c r="I2" s="57"/>
      <c r="J2" s="57"/>
      <c r="K2" s="57"/>
      <c r="L2" s="57"/>
      <c r="M2" s="57"/>
      <c r="O2" s="50"/>
    </row>
    <row r="3" spans="1:32" hidden="1">
      <c r="A3" s="9" t="s">
        <v>44</v>
      </c>
      <c r="B3" s="4">
        <v>0</v>
      </c>
    </row>
    <row r="4" spans="1:32" ht="30" hidden="1" customHeight="1">
      <c r="A4" s="9" t="s">
        <v>45</v>
      </c>
      <c r="B4" s="2" t="s">
        <v>46</v>
      </c>
      <c r="C4" s="9" t="s">
        <v>47</v>
      </c>
      <c r="D4" s="2"/>
      <c r="G4" s="41" t="str">
        <f>CONCATENATE(B4," leerlaag ",B6,B15," (schooljaar ",B7," - ",B7+1,")")</f>
        <v>EN leerlaag M3 (schooljaar 2020 - 2021)</v>
      </c>
    </row>
    <row r="5" spans="1:32" ht="34.5" hidden="1" customHeight="1">
      <c r="A5" s="9" t="s">
        <v>48</v>
      </c>
      <c r="B5" s="2">
        <v>2</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hidden="1" customHeight="1">
      <c r="A6" s="9" t="s">
        <v>61</v>
      </c>
      <c r="B6" s="2" t="s">
        <v>62</v>
      </c>
      <c r="D6" s="2"/>
      <c r="E6" s="2"/>
      <c r="G6" s="43" t="s">
        <v>5</v>
      </c>
      <c r="H6" s="45"/>
      <c r="I6" s="46"/>
      <c r="J6" s="47" t="s">
        <v>5</v>
      </c>
      <c r="K6" s="48"/>
      <c r="L6" s="46"/>
      <c r="M6" s="43" t="s">
        <v>5</v>
      </c>
      <c r="N6" s="49"/>
      <c r="O6" s="51" t="s">
        <v>5</v>
      </c>
      <c r="P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ht="72" hidden="1" customHeight="1">
      <c r="A7" s="9" t="s">
        <v>63</v>
      </c>
      <c r="B7" s="2">
        <v>2020</v>
      </c>
      <c r="D7" s="2"/>
      <c r="E7" s="2"/>
      <c r="G7" s="43" t="s">
        <v>5</v>
      </c>
      <c r="H7" s="45"/>
      <c r="I7" s="46"/>
      <c r="J7" s="47" t="s">
        <v>5</v>
      </c>
      <c r="K7" s="48"/>
      <c r="L7" s="46"/>
      <c r="M7" s="43" t="s">
        <v>5</v>
      </c>
      <c r="N7" s="49"/>
      <c r="O7" s="51" t="s">
        <v>5</v>
      </c>
      <c r="P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ht="72" hidden="1" customHeight="1">
      <c r="A8" s="9" t="s">
        <v>64</v>
      </c>
      <c r="B8" s="2">
        <v>275</v>
      </c>
      <c r="D8" s="2"/>
      <c r="E8" s="2"/>
      <c r="G8" s="43" t="s">
        <v>5</v>
      </c>
      <c r="H8" s="45"/>
      <c r="I8" s="46"/>
      <c r="J8" s="47" t="s">
        <v>5</v>
      </c>
      <c r="K8" s="48"/>
      <c r="L8" s="46"/>
      <c r="M8" s="43" t="s">
        <v>5</v>
      </c>
      <c r="N8" s="49"/>
      <c r="O8" s="51" t="s">
        <v>5</v>
      </c>
      <c r="P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ht="72" hidden="1" customHeight="1">
      <c r="A9" s="9" t="s">
        <v>65</v>
      </c>
      <c r="B9" s="4">
        <f>IF(B6="A",B7+3,IF(B6="H",B7+2,B7+1))</f>
        <v>2021</v>
      </c>
      <c r="D9" s="2"/>
      <c r="E9" s="2"/>
      <c r="G9" s="43" t="s">
        <v>5</v>
      </c>
      <c r="H9" s="45"/>
      <c r="I9" s="46"/>
      <c r="J9" s="47" t="s">
        <v>5</v>
      </c>
      <c r="K9" s="48"/>
      <c r="L9" s="46"/>
      <c r="M9" s="43" t="s">
        <v>5</v>
      </c>
      <c r="N9" s="49"/>
      <c r="O9" s="51" t="s">
        <v>5</v>
      </c>
      <c r="P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ht="72" hidden="1" customHeight="1">
      <c r="A10" s="9" t="s">
        <v>66</v>
      </c>
      <c r="B10" s="6">
        <f ca="1">NOW()</f>
        <v>44363.490313310183</v>
      </c>
      <c r="D10" s="2"/>
      <c r="E10" s="2"/>
      <c r="G10" s="43" t="s">
        <v>5</v>
      </c>
      <c r="H10" s="45"/>
      <c r="I10" s="46"/>
      <c r="J10" s="47" t="s">
        <v>5</v>
      </c>
      <c r="K10" s="48"/>
      <c r="L10" s="46"/>
      <c r="M10" s="43" t="s">
        <v>5</v>
      </c>
      <c r="N10" s="49"/>
      <c r="O10" s="51" t="s">
        <v>5</v>
      </c>
      <c r="P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ht="72" hidden="1" customHeight="1">
      <c r="A11" s="9" t="s">
        <v>67</v>
      </c>
      <c r="B11" s="4">
        <f ca="1">IF(MONTH(NOW())&gt;7,YEAR(NOW()),YEAR(NOW())-1)</f>
        <v>2020</v>
      </c>
      <c r="D11" s="2"/>
      <c r="E11" s="2"/>
      <c r="G11" s="43" t="s">
        <v>5</v>
      </c>
      <c r="H11" s="45"/>
      <c r="I11" s="46"/>
      <c r="J11" s="47" t="s">
        <v>5</v>
      </c>
      <c r="K11" s="48"/>
      <c r="L11" s="46"/>
      <c r="M11" s="43" t="s">
        <v>5</v>
      </c>
      <c r="N11" s="49"/>
      <c r="O11" s="51" t="s">
        <v>5</v>
      </c>
      <c r="P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1">
      <c r="A12" s="9" t="s">
        <v>68</v>
      </c>
      <c r="B12" s="4" t="str">
        <f ca="1">CONCATENATE(B11," - ",B11+1)</f>
        <v>2020 - 2021</v>
      </c>
      <c r="R12" s="7"/>
      <c r="S12" s="7"/>
      <c r="T12" s="7"/>
      <c r="U12" s="7"/>
      <c r="V12" s="7"/>
      <c r="W12" s="7"/>
      <c r="X12" s="7"/>
      <c r="Y12" s="7"/>
      <c r="Z12" s="7"/>
      <c r="AA12" s="7"/>
      <c r="AB12" s="7"/>
      <c r="AC12" s="7"/>
      <c r="AD12" s="7"/>
      <c r="AE12" s="7"/>
    </row>
    <row r="13" spans="1:32" hidden="1">
      <c r="A13" s="9" t="s">
        <v>69</v>
      </c>
      <c r="B13" s="4">
        <f ca="1">B7-B11</f>
        <v>0</v>
      </c>
      <c r="C13" s="9" t="s">
        <v>47</v>
      </c>
      <c r="D13" s="2">
        <v>672</v>
      </c>
      <c r="G13" s="55" t="str">
        <f>CONCATENATE("Algemene opmerkingen bij het jaarprogramma van  ",G4)</f>
        <v>Algemene opmerkingen bij het jaarprogramma van  EN leerlaag M3 (schooljaar 2020 - 2021)</v>
      </c>
      <c r="H13" s="55"/>
      <c r="I13" s="55"/>
      <c r="J13" s="55"/>
      <c r="K13" s="55"/>
      <c r="L13" s="55"/>
      <c r="M13" s="55"/>
      <c r="R13" s="7"/>
      <c r="S13" s="7"/>
      <c r="T13" s="7"/>
      <c r="U13" s="7"/>
      <c r="V13" s="7"/>
      <c r="W13" s="7"/>
      <c r="X13" s="7"/>
      <c r="Y13" s="7"/>
      <c r="Z13" s="7"/>
      <c r="AA13" s="7"/>
      <c r="AB13" s="7"/>
      <c r="AC13" s="7"/>
      <c r="AD13" s="7"/>
      <c r="AE13" s="7"/>
    </row>
    <row r="14" spans="1:32" ht="72" hidden="1" customHeight="1">
      <c r="A14" s="9" t="s">
        <v>70</v>
      </c>
      <c r="B14" s="7">
        <f ca="1">B15+B11-B7</f>
        <v>3</v>
      </c>
      <c r="G14" s="56"/>
      <c r="H14" s="56"/>
      <c r="I14" s="56"/>
      <c r="J14" s="56"/>
      <c r="K14" s="56"/>
      <c r="L14" s="56"/>
      <c r="M14" s="56"/>
      <c r="R14" s="7"/>
      <c r="S14" s="7"/>
      <c r="T14" s="7"/>
      <c r="U14" s="7"/>
      <c r="V14" s="7"/>
      <c r="W14" s="7"/>
      <c r="X14" s="7"/>
      <c r="Y14" s="7"/>
      <c r="Z14" s="7"/>
      <c r="AA14" s="7"/>
      <c r="AB14" s="7"/>
      <c r="AC14" s="7"/>
      <c r="AD14" s="7"/>
      <c r="AE14" s="7"/>
    </row>
    <row r="15" spans="1:32" hidden="1">
      <c r="A15" s="9" t="s">
        <v>71</v>
      </c>
      <c r="B15" s="7">
        <f>IF(B6="M",3,4)</f>
        <v>3</v>
      </c>
      <c r="R15" s="7"/>
      <c r="S15" s="7"/>
      <c r="T15" s="7"/>
      <c r="U15" s="7"/>
      <c r="V15" s="7"/>
      <c r="W15" s="7"/>
      <c r="X15" s="7"/>
      <c r="Y15" s="7"/>
      <c r="Z15" s="7"/>
      <c r="AA15" s="7"/>
      <c r="AB15" s="7"/>
      <c r="AC15" s="7"/>
      <c r="AD15" s="7"/>
      <c r="AE15" s="7"/>
    </row>
    <row r="16" spans="1:32" ht="30.75" customHeight="1">
      <c r="C16" s="9" t="s">
        <v>47</v>
      </c>
      <c r="D16" s="2"/>
      <c r="G16" s="41" t="str">
        <f>CONCATENATE(B4," leerlaag ",B6,B15+1," (schooljaar ",B7+1," - ",B7+2,")")</f>
        <v>EN leerlaag M4 (schooljaar 2021 - 2022)</v>
      </c>
      <c r="R16" s="7"/>
      <c r="S16" s="7"/>
      <c r="T16" s="7"/>
      <c r="U16" s="7"/>
      <c r="V16" s="7"/>
      <c r="W16" s="7"/>
      <c r="X16" s="7"/>
      <c r="Y16" s="7"/>
      <c r="Z16" s="7"/>
      <c r="AA16" s="7"/>
      <c r="AB16" s="7"/>
      <c r="AC16" s="7"/>
      <c r="AD16" s="7"/>
      <c r="AE16" s="7"/>
    </row>
    <row r="17" spans="3:32" ht="34.5" customHeight="1">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c r="D18" s="2">
        <v>591</v>
      </c>
      <c r="E18" s="2"/>
      <c r="G18" s="23">
        <v>1</v>
      </c>
      <c r="H18" s="24" t="s">
        <v>72</v>
      </c>
      <c r="I18" s="37"/>
      <c r="J18" s="25" t="s">
        <v>10</v>
      </c>
      <c r="K18" s="26"/>
      <c r="L18" s="37">
        <v>10</v>
      </c>
      <c r="M18" s="23" t="s">
        <v>8</v>
      </c>
      <c r="N18" s="38">
        <v>1</v>
      </c>
      <c r="O18" s="27" t="s">
        <v>11</v>
      </c>
      <c r="P18" s="28"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3:32" ht="72" customHeight="1">
      <c r="D19" s="2">
        <v>592</v>
      </c>
      <c r="E19" s="2"/>
      <c r="G19" s="23">
        <v>2</v>
      </c>
      <c r="H19" s="24" t="s">
        <v>74</v>
      </c>
      <c r="I19" s="37"/>
      <c r="J19" s="25" t="s">
        <v>7</v>
      </c>
      <c r="K19" s="26" t="s">
        <v>75</v>
      </c>
      <c r="L19" s="37">
        <v>100</v>
      </c>
      <c r="M19" s="23" t="s">
        <v>8</v>
      </c>
      <c r="N19" s="38">
        <v>2</v>
      </c>
      <c r="O19" s="27" t="s">
        <v>8</v>
      </c>
      <c r="P19" s="28"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3:32" ht="72" customHeight="1">
      <c r="D20" s="2">
        <v>593</v>
      </c>
      <c r="E20" s="2"/>
      <c r="G20" s="23">
        <v>3</v>
      </c>
      <c r="H20" s="24" t="s">
        <v>77</v>
      </c>
      <c r="I20" s="37"/>
      <c r="J20" s="25" t="s">
        <v>7</v>
      </c>
      <c r="K20" s="26"/>
      <c r="L20" s="37">
        <v>70</v>
      </c>
      <c r="M20" s="23" t="s">
        <v>8</v>
      </c>
      <c r="N20" s="38">
        <v>2</v>
      </c>
      <c r="O20" s="27" t="s">
        <v>11</v>
      </c>
      <c r="P20" s="28"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3:32" ht="72" customHeight="1">
      <c r="D21" s="2">
        <v>594</v>
      </c>
      <c r="E21" s="2"/>
      <c r="G21" s="23">
        <v>3</v>
      </c>
      <c r="H21" s="24" t="s">
        <v>79</v>
      </c>
      <c r="I21" s="37"/>
      <c r="J21" s="25" t="s">
        <v>10</v>
      </c>
      <c r="K21" s="26"/>
      <c r="L21" s="37">
        <v>5</v>
      </c>
      <c r="M21" s="23" t="s">
        <v>8</v>
      </c>
      <c r="N21" s="38">
        <v>1</v>
      </c>
      <c r="O21" s="27" t="s">
        <v>11</v>
      </c>
      <c r="P21" s="28"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3:32" ht="72" customHeight="1">
      <c r="D22" s="2">
        <v>595</v>
      </c>
      <c r="E22" s="2"/>
      <c r="G22" s="23">
        <v>3</v>
      </c>
      <c r="H22" s="24" t="s">
        <v>81</v>
      </c>
      <c r="I22" s="37"/>
      <c r="J22" s="25" t="s">
        <v>7</v>
      </c>
      <c r="K22" s="26" t="s">
        <v>82</v>
      </c>
      <c r="L22" s="37">
        <v>100</v>
      </c>
      <c r="M22" s="23" t="s">
        <v>8</v>
      </c>
      <c r="N22" s="38">
        <v>2</v>
      </c>
      <c r="O22" s="27" t="s">
        <v>8</v>
      </c>
      <c r="P22" s="28" t="s">
        <v>83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3:32" ht="72" customHeight="1">
      <c r="D23" s="2"/>
      <c r="E23" s="2"/>
      <c r="G23" s="23" t="s">
        <v>5</v>
      </c>
      <c r="H23" s="24"/>
      <c r="I23" s="37"/>
      <c r="J23" s="25" t="s">
        <v>5</v>
      </c>
      <c r="K23" s="26"/>
      <c r="L23" s="37"/>
      <c r="M23" s="23" t="s">
        <v>5</v>
      </c>
      <c r="N23" s="38"/>
      <c r="O23" s="27" t="s">
        <v>5</v>
      </c>
      <c r="P23" s="28"/>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3:32">
      <c r="R24" s="7"/>
      <c r="S24" s="7"/>
      <c r="T24" s="7"/>
      <c r="U24" s="7"/>
      <c r="V24" s="7"/>
      <c r="W24" s="7"/>
      <c r="X24" s="7"/>
      <c r="Y24" s="7"/>
      <c r="Z24" s="7"/>
      <c r="AA24" s="7"/>
      <c r="AB24" s="7"/>
      <c r="AC24" s="7"/>
      <c r="AD24" s="7"/>
      <c r="AE24" s="7"/>
    </row>
    <row r="25" spans="3:32">
      <c r="C25" s="9" t="s">
        <v>47</v>
      </c>
      <c r="D25" s="2">
        <v>673</v>
      </c>
      <c r="G25" s="55" t="str">
        <f>CONCATENATE("Algemene opmerkingen bij het jaarprogramma van  ",G16)</f>
        <v>Algemene opmerkingen bij het jaarprogramma van  EN leerlaag M4 (schooljaar 2021 - 2022)</v>
      </c>
      <c r="H25" s="55"/>
      <c r="I25" s="55"/>
      <c r="J25" s="55"/>
      <c r="K25" s="55"/>
      <c r="L25" s="55"/>
      <c r="M25" s="55"/>
      <c r="R25" s="7"/>
      <c r="S25" s="7"/>
      <c r="T25" s="7"/>
      <c r="U25" s="7"/>
      <c r="V25" s="7"/>
      <c r="W25" s="7"/>
      <c r="X25" s="7"/>
      <c r="Y25" s="7"/>
      <c r="Z25" s="7"/>
      <c r="AA25" s="7"/>
      <c r="AB25" s="7"/>
      <c r="AC25" s="7"/>
      <c r="AD25" s="7"/>
      <c r="AE25" s="7"/>
    </row>
    <row r="26" spans="3:32" ht="72" customHeight="1">
      <c r="G26" s="58"/>
      <c r="H26" s="58"/>
      <c r="I26" s="58"/>
      <c r="J26" s="58"/>
      <c r="K26" s="58"/>
      <c r="L26" s="58"/>
      <c r="M26" s="58"/>
      <c r="N26" s="53"/>
      <c r="O26" s="53"/>
      <c r="P26" s="54"/>
      <c r="R26" s="7"/>
      <c r="S26" s="7"/>
      <c r="T26" s="7"/>
      <c r="U26" s="7"/>
      <c r="V26" s="7"/>
      <c r="W26" s="7"/>
      <c r="X26" s="7"/>
      <c r="Y26" s="7"/>
      <c r="Z26" s="7"/>
      <c r="AA26" s="7"/>
      <c r="AB26" s="7"/>
      <c r="AC26" s="7"/>
      <c r="AD26" s="7"/>
      <c r="AE26" s="7"/>
    </row>
    <row r="27" spans="3:32">
      <c r="R27" s="7"/>
      <c r="S27" s="7"/>
      <c r="T27" s="7"/>
      <c r="U27" s="7"/>
      <c r="V27" s="7"/>
      <c r="W27" s="7"/>
      <c r="X27" s="7"/>
      <c r="Y27" s="7"/>
      <c r="Z27" s="7"/>
      <c r="AA27" s="7"/>
      <c r="AB27" s="7"/>
      <c r="AC27" s="7"/>
      <c r="AD27" s="7"/>
      <c r="AE27" s="7"/>
    </row>
    <row r="28" spans="3:32" ht="30.75" hidden="1" customHeight="1">
      <c r="C28" s="9" t="s">
        <v>47</v>
      </c>
      <c r="D28" s="2"/>
      <c r="G28" s="41" t="str">
        <f>CONCATENATE(B4," leerlaag ",B6,B15+2," (schooljaar ",B7+2," - ",B9,")")</f>
        <v>EN leerlaag M5 (schooljaar 2022 - 2021)</v>
      </c>
      <c r="R28" s="7"/>
      <c r="S28" s="7"/>
      <c r="T28" s="7"/>
      <c r="U28" s="7"/>
      <c r="V28" s="7"/>
      <c r="W28" s="7"/>
      <c r="X28" s="7"/>
      <c r="Y28" s="7"/>
      <c r="Z28" s="7"/>
      <c r="AA28" s="7"/>
      <c r="AB28" s="7"/>
      <c r="AC28" s="7"/>
      <c r="AD28" s="7"/>
      <c r="AE28" s="7"/>
    </row>
    <row r="29" spans="3:32" ht="34.5" hidden="1" customHeight="1">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hidden="1" customHeight="1">
      <c r="D30" s="2"/>
      <c r="E30" s="2"/>
      <c r="G30" s="43" t="s">
        <v>5</v>
      </c>
      <c r="H30" s="45"/>
      <c r="I30" s="46"/>
      <c r="J30" s="47" t="s">
        <v>5</v>
      </c>
      <c r="K30" s="48"/>
      <c r="L30" s="46"/>
      <c r="M30" s="43" t="s">
        <v>5</v>
      </c>
      <c r="N30" s="49"/>
      <c r="O30" s="51" t="s">
        <v>5</v>
      </c>
      <c r="P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3:32" ht="72" hidden="1" customHeight="1">
      <c r="D31" s="2"/>
      <c r="E31" s="2"/>
      <c r="G31" s="43" t="s">
        <v>5</v>
      </c>
      <c r="H31" s="45"/>
      <c r="I31" s="46"/>
      <c r="J31" s="47" t="s">
        <v>5</v>
      </c>
      <c r="K31" s="48"/>
      <c r="L31" s="46"/>
      <c r="M31" s="43" t="s">
        <v>5</v>
      </c>
      <c r="N31" s="49"/>
      <c r="O31" s="51" t="s">
        <v>5</v>
      </c>
      <c r="P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3:32" ht="72" hidden="1" customHeight="1">
      <c r="D32" s="2"/>
      <c r="E32" s="2"/>
      <c r="G32" s="43" t="s">
        <v>5</v>
      </c>
      <c r="H32" s="45"/>
      <c r="I32" s="46"/>
      <c r="J32" s="47" t="s">
        <v>5</v>
      </c>
      <c r="K32" s="48"/>
      <c r="L32" s="46"/>
      <c r="M32" s="43" t="s">
        <v>5</v>
      </c>
      <c r="N32" s="49"/>
      <c r="O32" s="51" t="s">
        <v>5</v>
      </c>
      <c r="P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3:32" ht="72" hidden="1" customHeight="1">
      <c r="D33" s="2"/>
      <c r="E33" s="2"/>
      <c r="G33" s="43" t="s">
        <v>5</v>
      </c>
      <c r="H33" s="45"/>
      <c r="I33" s="46"/>
      <c r="J33" s="47" t="s">
        <v>5</v>
      </c>
      <c r="K33" s="48"/>
      <c r="L33" s="46"/>
      <c r="M33" s="43" t="s">
        <v>5</v>
      </c>
      <c r="N33" s="49"/>
      <c r="O33" s="51" t="s">
        <v>5</v>
      </c>
      <c r="P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3:32" ht="72" hidden="1" customHeight="1">
      <c r="D34" s="2"/>
      <c r="E34" s="2"/>
      <c r="G34" s="43" t="s">
        <v>5</v>
      </c>
      <c r="H34" s="45"/>
      <c r="I34" s="46"/>
      <c r="J34" s="47" t="s">
        <v>5</v>
      </c>
      <c r="K34" s="48"/>
      <c r="L34" s="46"/>
      <c r="M34" s="43" t="s">
        <v>5</v>
      </c>
      <c r="N34" s="49"/>
      <c r="O34" s="51" t="s">
        <v>5</v>
      </c>
      <c r="P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3:32" ht="72" hidden="1" customHeight="1">
      <c r="D35" s="2"/>
      <c r="E35" s="2"/>
      <c r="G35" s="43" t="s">
        <v>5</v>
      </c>
      <c r="H35" s="45"/>
      <c r="I35" s="46"/>
      <c r="J35" s="47" t="s">
        <v>5</v>
      </c>
      <c r="K35" s="48"/>
      <c r="L35" s="46"/>
      <c r="M35" s="43" t="s">
        <v>5</v>
      </c>
      <c r="N35" s="49"/>
      <c r="O35" s="51" t="s">
        <v>5</v>
      </c>
      <c r="P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3:32" hidden="1"/>
    <row r="37" spans="3:32" hidden="1">
      <c r="C37" s="9" t="s">
        <v>47</v>
      </c>
      <c r="D37" s="2"/>
      <c r="G37" s="55" t="str">
        <f>CONCATENATE("Algemene opmerkingen bij het jaarprogramma van  ",G28)</f>
        <v>Algemene opmerkingen bij het jaarprogramma van  EN leerlaag M5 (schooljaar 2022 - 2021)</v>
      </c>
      <c r="H37" s="55"/>
      <c r="I37" s="55"/>
      <c r="J37" s="55"/>
      <c r="K37" s="55"/>
      <c r="L37" s="55"/>
      <c r="M37" s="55"/>
    </row>
    <row r="38" spans="3:32" ht="72" hidden="1" customHeight="1">
      <c r="G38" s="56"/>
      <c r="H38" s="56"/>
      <c r="I38" s="56"/>
      <c r="J38" s="56"/>
      <c r="K38" s="56"/>
      <c r="L38" s="56"/>
      <c r="M38" s="56"/>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89" priority="1">
      <formula>ISBLANK($J6)</formula>
    </cfRule>
  </conditionalFormatting>
  <conditionalFormatting sqref="J18:J23">
    <cfRule type="expression" dxfId="88" priority="2">
      <formula>ISBLANK($J18)</formula>
    </cfRule>
  </conditionalFormatting>
  <conditionalFormatting sqref="J30:J35">
    <cfRule type="expression" dxfId="87" priority="3">
      <formula>ISBLANK($J30)</formula>
    </cfRule>
  </conditionalFormatting>
  <conditionalFormatting sqref="M6:M11">
    <cfRule type="expression" dxfId="86" priority="4">
      <formula>ISBLANK($M6)</formula>
    </cfRule>
  </conditionalFormatting>
  <conditionalFormatting sqref="M18:M23">
    <cfRule type="expression" dxfId="85" priority="5">
      <formula>ISBLANK($M18)</formula>
    </cfRule>
  </conditionalFormatting>
  <conditionalFormatting sqref="M30:M35">
    <cfRule type="expression" dxfId="84" priority="6">
      <formula>ISBLANK($M30)</formula>
    </cfRule>
  </conditionalFormatting>
  <conditionalFormatting sqref="O6:O11">
    <cfRule type="expression" dxfId="83" priority="7">
      <formula>ISBLANK($O6)</formula>
    </cfRule>
  </conditionalFormatting>
  <conditionalFormatting sqref="O18:O23">
    <cfRule type="expression" dxfId="82" priority="8">
      <formula>ISBLANK($O18)</formula>
    </cfRule>
  </conditionalFormatting>
  <conditionalFormatting sqref="O30:O35">
    <cfRule type="expression" dxfId="81" priority="9">
      <formula>ISBLANK($O30)</formula>
    </cfRule>
  </conditionalFormatting>
  <conditionalFormatting sqref="R6:AE35">
    <cfRule type="cellIs" dxfId="80" priority="10" operator="equal">
      <formula>1</formula>
    </cfRule>
  </conditionalFormatting>
  <dataValidations count="1">
    <dataValidation type="whole" allowBlank="1" showInputMessage="1" showErrorMessage="1" sqref="I6:I11 N30:N35 N18:N23 N6:N11 L30:L35 L18:L23 L6:L11 I30:I35 I18:I23" xr:uid="{00000000-0002-0000-02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200-000000000000}">
          <x14:formula1>
            <xm:f>instellingen!$G$2:$G$6</xm:f>
          </x14:formula1>
          <xm:sqref>G6:G11 G30:G35 G18:G23</xm:sqref>
        </x14:dataValidation>
        <x14:dataValidation type="list" errorStyle="information" showInputMessage="1" showErrorMessage="1" errorTitle="ERROR" error="ongeldige waarde" xr:uid="{00000000-0002-0000-0200-000006000000}">
          <x14:formula1>
            <xm:f>instellingen!$H$2:$H$7</xm:f>
          </x14:formula1>
          <xm:sqref>J6:J11 J30:J35 J18:J23</xm:sqref>
        </x14:dataValidation>
        <x14:dataValidation type="list" errorStyle="information" showInputMessage="1" showErrorMessage="1" errorTitle="ERROR" error="ongeldige waarde" xr:uid="{00000000-0002-0000-0200-00000C000000}">
          <x14:formula1>
            <xm:f>instellingen!$I$2:$I$4</xm:f>
          </x14:formula1>
          <xm:sqref>M6:M11 O30:O35 O18:O23 O6:O11 M30:M35 M18:M23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8"/>
  <sheetViews>
    <sheetView zoomScale="85" zoomScaleNormal="85" workbookViewId="0">
      <pane ySplit="2" topLeftCell="A3" activePane="bottomLeft" state="frozen"/>
      <selection pane="bottomLeft" activeCell="Q38" sqref="Q38"/>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G1" s="40" t="s">
        <v>41</v>
      </c>
    </row>
    <row r="2" spans="1:32" ht="48" customHeight="1">
      <c r="A2" s="9" t="s">
        <v>42</v>
      </c>
      <c r="B2" s="2" t="s">
        <v>43</v>
      </c>
      <c r="F2" s="39">
        <f>SUM(AF6:AF35)</f>
        <v>0</v>
      </c>
      <c r="G2" s="57" t="str">
        <f ca="1">IF(B14&gt;6,"verouderd PTA",CONCATENATE("Dit is het programma van de huidige ",B6,B14," (cohort ",B7," - ",B9,")"))</f>
        <v>Dit is het programma van de huidige M4 (cohort 2019 - 2020)</v>
      </c>
      <c r="H2" s="57"/>
      <c r="I2" s="57"/>
      <c r="J2" s="57"/>
      <c r="K2" s="57"/>
      <c r="L2" s="57"/>
      <c r="M2" s="57"/>
      <c r="O2" s="50"/>
    </row>
    <row r="3" spans="1:32" hidden="1">
      <c r="A3" s="9" t="s">
        <v>44</v>
      </c>
      <c r="B3" s="4">
        <v>0</v>
      </c>
    </row>
    <row r="4" spans="1:32" ht="30" hidden="1" customHeight="1">
      <c r="A4" s="9" t="s">
        <v>45</v>
      </c>
      <c r="B4" s="2" t="s">
        <v>46</v>
      </c>
      <c r="C4" s="9" t="s">
        <v>47</v>
      </c>
      <c r="D4" s="2"/>
      <c r="G4" s="41" t="str">
        <f>CONCATENATE(B4," leerlaag ",B6,B15," (schooljaar ",B7," - ",B7+1,")")</f>
        <v>EN leerlaag M3 (schooljaar 2019 - 2020)</v>
      </c>
    </row>
    <row r="5" spans="1:32" ht="34.5" hidden="1" customHeight="1">
      <c r="A5" s="9" t="s">
        <v>48</v>
      </c>
      <c r="B5" s="2">
        <v>2</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hidden="1" customHeight="1">
      <c r="A6" s="9" t="s">
        <v>61</v>
      </c>
      <c r="B6" s="2" t="s">
        <v>62</v>
      </c>
      <c r="D6" s="2"/>
      <c r="E6" s="2"/>
      <c r="G6" s="43" t="s">
        <v>5</v>
      </c>
      <c r="H6" s="45"/>
      <c r="I6" s="46"/>
      <c r="J6" s="47" t="s">
        <v>5</v>
      </c>
      <c r="K6" s="48"/>
      <c r="L6" s="46"/>
      <c r="M6" s="43" t="s">
        <v>5</v>
      </c>
      <c r="N6" s="49"/>
      <c r="O6" s="51" t="s">
        <v>5</v>
      </c>
      <c r="P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ht="72" hidden="1" customHeight="1">
      <c r="A7" s="9" t="s">
        <v>63</v>
      </c>
      <c r="B7" s="2">
        <v>2019</v>
      </c>
      <c r="D7" s="2"/>
      <c r="E7" s="2"/>
      <c r="G7" s="43" t="s">
        <v>5</v>
      </c>
      <c r="H7" s="45"/>
      <c r="I7" s="46"/>
      <c r="J7" s="47" t="s">
        <v>5</v>
      </c>
      <c r="K7" s="48"/>
      <c r="L7" s="46"/>
      <c r="M7" s="43" t="s">
        <v>5</v>
      </c>
      <c r="N7" s="49"/>
      <c r="O7" s="51" t="s">
        <v>5</v>
      </c>
      <c r="P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ht="72" hidden="1" customHeight="1">
      <c r="A8" s="9" t="s">
        <v>64</v>
      </c>
      <c r="B8" s="2">
        <v>7</v>
      </c>
      <c r="D8" s="2"/>
      <c r="E8" s="2"/>
      <c r="G8" s="43" t="s">
        <v>5</v>
      </c>
      <c r="H8" s="45"/>
      <c r="I8" s="46"/>
      <c r="J8" s="47" t="s">
        <v>5</v>
      </c>
      <c r="K8" s="48"/>
      <c r="L8" s="46"/>
      <c r="M8" s="43" t="s">
        <v>5</v>
      </c>
      <c r="N8" s="49"/>
      <c r="O8" s="51" t="s">
        <v>5</v>
      </c>
      <c r="P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ht="72" hidden="1" customHeight="1">
      <c r="A9" s="9" t="s">
        <v>65</v>
      </c>
      <c r="B9" s="4">
        <f>IF(B6="A",B7+3,IF(B6="H",B7+2,B7+1))</f>
        <v>2020</v>
      </c>
      <c r="D9" s="2"/>
      <c r="E9" s="2"/>
      <c r="G9" s="43" t="s">
        <v>5</v>
      </c>
      <c r="H9" s="45"/>
      <c r="I9" s="46"/>
      <c r="J9" s="47" t="s">
        <v>5</v>
      </c>
      <c r="K9" s="48"/>
      <c r="L9" s="46"/>
      <c r="M9" s="43" t="s">
        <v>5</v>
      </c>
      <c r="N9" s="49"/>
      <c r="O9" s="51" t="s">
        <v>5</v>
      </c>
      <c r="P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ht="72" hidden="1" customHeight="1">
      <c r="A10" s="9" t="s">
        <v>66</v>
      </c>
      <c r="B10" s="6">
        <f ca="1">NOW()</f>
        <v>44363.490313310183</v>
      </c>
      <c r="D10" s="2"/>
      <c r="E10" s="2"/>
      <c r="G10" s="43" t="s">
        <v>5</v>
      </c>
      <c r="H10" s="45"/>
      <c r="I10" s="46"/>
      <c r="J10" s="47" t="s">
        <v>5</v>
      </c>
      <c r="K10" s="48"/>
      <c r="L10" s="46"/>
      <c r="M10" s="43" t="s">
        <v>5</v>
      </c>
      <c r="N10" s="49"/>
      <c r="O10" s="51" t="s">
        <v>5</v>
      </c>
      <c r="P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ht="72" hidden="1" customHeight="1">
      <c r="A11" s="9" t="s">
        <v>67</v>
      </c>
      <c r="B11" s="4">
        <f ca="1">IF(MONTH(NOW())&gt;7,YEAR(NOW()),YEAR(NOW())-1)</f>
        <v>2020</v>
      </c>
      <c r="D11" s="2"/>
      <c r="E11" s="2"/>
      <c r="G11" s="43" t="s">
        <v>5</v>
      </c>
      <c r="H11" s="45"/>
      <c r="I11" s="46"/>
      <c r="J11" s="47" t="s">
        <v>5</v>
      </c>
      <c r="K11" s="48"/>
      <c r="L11" s="46"/>
      <c r="M11" s="43" t="s">
        <v>5</v>
      </c>
      <c r="N11" s="49"/>
      <c r="O11" s="51" t="s">
        <v>5</v>
      </c>
      <c r="P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1">
      <c r="A12" s="9" t="s">
        <v>68</v>
      </c>
      <c r="B12" s="4" t="str">
        <f ca="1">CONCATENATE(B11," - ",B11+1)</f>
        <v>2020 - 2021</v>
      </c>
      <c r="R12" s="7"/>
      <c r="S12" s="7"/>
      <c r="T12" s="7"/>
      <c r="U12" s="7"/>
      <c r="V12" s="7"/>
      <c r="W12" s="7"/>
      <c r="X12" s="7"/>
      <c r="Y12" s="7"/>
      <c r="Z12" s="7"/>
      <c r="AA12" s="7"/>
      <c r="AB12" s="7"/>
      <c r="AC12" s="7"/>
      <c r="AD12" s="7"/>
      <c r="AE12" s="7"/>
    </row>
    <row r="13" spans="1:32" hidden="1">
      <c r="A13" s="9" t="s">
        <v>69</v>
      </c>
      <c r="B13" s="4">
        <f ca="1">B7-B11</f>
        <v>-1</v>
      </c>
      <c r="C13" s="9" t="s">
        <v>47</v>
      </c>
      <c r="D13" s="2">
        <v>16</v>
      </c>
      <c r="G13" s="55" t="str">
        <f>CONCATENATE("Algemene opmerkingen bij het jaarprogramma van  ",G4)</f>
        <v>Algemene opmerkingen bij het jaarprogramma van  EN leerlaag M3 (schooljaar 2019 - 2020)</v>
      </c>
      <c r="H13" s="55"/>
      <c r="I13" s="55"/>
      <c r="J13" s="55"/>
      <c r="K13" s="55"/>
      <c r="L13" s="55"/>
      <c r="M13" s="55"/>
      <c r="R13" s="7"/>
      <c r="S13" s="7"/>
      <c r="T13" s="7"/>
      <c r="U13" s="7"/>
      <c r="V13" s="7"/>
      <c r="W13" s="7"/>
      <c r="X13" s="7"/>
      <c r="Y13" s="7"/>
      <c r="Z13" s="7"/>
      <c r="AA13" s="7"/>
      <c r="AB13" s="7"/>
      <c r="AC13" s="7"/>
      <c r="AD13" s="7"/>
      <c r="AE13" s="7"/>
    </row>
    <row r="14" spans="1:32" ht="72" hidden="1" customHeight="1">
      <c r="A14" s="9" t="s">
        <v>70</v>
      </c>
      <c r="B14" s="7">
        <f ca="1">B15+B11-B7</f>
        <v>4</v>
      </c>
      <c r="G14" s="56"/>
      <c r="H14" s="56"/>
      <c r="I14" s="56"/>
      <c r="J14" s="56"/>
      <c r="K14" s="56"/>
      <c r="L14" s="56"/>
      <c r="M14" s="56"/>
      <c r="R14" s="7"/>
      <c r="S14" s="7"/>
      <c r="T14" s="7"/>
      <c r="U14" s="7"/>
      <c r="V14" s="7"/>
      <c r="W14" s="7"/>
      <c r="X14" s="7"/>
      <c r="Y14" s="7"/>
      <c r="Z14" s="7"/>
      <c r="AA14" s="7"/>
      <c r="AB14" s="7"/>
      <c r="AC14" s="7"/>
      <c r="AD14" s="7"/>
      <c r="AE14" s="7"/>
    </row>
    <row r="15" spans="1:32" hidden="1">
      <c r="A15" s="9" t="s">
        <v>71</v>
      </c>
      <c r="B15" s="7">
        <f>IF(B6="M",3,4)</f>
        <v>3</v>
      </c>
      <c r="R15" s="7"/>
      <c r="S15" s="7"/>
      <c r="T15" s="7"/>
      <c r="U15" s="7"/>
      <c r="V15" s="7"/>
      <c r="W15" s="7"/>
      <c r="X15" s="7"/>
      <c r="Y15" s="7"/>
      <c r="Z15" s="7"/>
      <c r="AA15" s="7"/>
      <c r="AB15" s="7"/>
      <c r="AC15" s="7"/>
      <c r="AD15" s="7"/>
      <c r="AE15" s="7"/>
    </row>
    <row r="16" spans="1:32" ht="30.75" customHeight="1">
      <c r="C16" s="9" t="s">
        <v>47</v>
      </c>
      <c r="D16" s="2"/>
      <c r="G16" s="41" t="str">
        <f>CONCATENATE(B4," leerlaag ",B6,B15+1," (schooljaar ",B7+1," - ",B7+2,")")</f>
        <v>EN leerlaag M4 (schooljaar 2020 - 2021)</v>
      </c>
      <c r="R16" s="7"/>
      <c r="S16" s="7"/>
      <c r="T16" s="7"/>
      <c r="U16" s="7"/>
      <c r="V16" s="7"/>
      <c r="W16" s="7"/>
      <c r="X16" s="7"/>
      <c r="Y16" s="7"/>
      <c r="Z16" s="7"/>
      <c r="AA16" s="7"/>
      <c r="AB16" s="7"/>
      <c r="AC16" s="7"/>
      <c r="AD16" s="7"/>
      <c r="AE16" s="7"/>
    </row>
    <row r="17" spans="3:32" ht="34.5" customHeight="1">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c r="D18" s="2">
        <v>34</v>
      </c>
      <c r="E18" s="2"/>
      <c r="G18" s="43">
        <v>1</v>
      </c>
      <c r="H18" s="45" t="s">
        <v>84</v>
      </c>
      <c r="I18" s="46"/>
      <c r="J18" s="47" t="s">
        <v>10</v>
      </c>
      <c r="K18" s="48"/>
      <c r="L18" s="46">
        <v>10</v>
      </c>
      <c r="M18" s="43" t="s">
        <v>8</v>
      </c>
      <c r="N18" s="49">
        <v>1</v>
      </c>
      <c r="O18" s="51" t="s">
        <v>11</v>
      </c>
      <c r="P18" s="5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3:32" ht="72" customHeight="1">
      <c r="D19" s="2">
        <v>35</v>
      </c>
      <c r="E19" s="2"/>
      <c r="G19" s="43">
        <v>2</v>
      </c>
      <c r="H19" s="45" t="s">
        <v>74</v>
      </c>
      <c r="I19" s="46"/>
      <c r="J19" s="47" t="s">
        <v>7</v>
      </c>
      <c r="K19" s="48" t="s">
        <v>75</v>
      </c>
      <c r="L19" s="46">
        <v>100</v>
      </c>
      <c r="M19" s="43" t="s">
        <v>8</v>
      </c>
      <c r="N19" s="49">
        <v>2</v>
      </c>
      <c r="O19" s="51" t="s">
        <v>8</v>
      </c>
      <c r="P19" s="5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3:32" ht="72" customHeight="1">
      <c r="D20" s="2">
        <v>36</v>
      </c>
      <c r="E20" s="2"/>
      <c r="G20" s="43">
        <v>3</v>
      </c>
      <c r="H20" s="45" t="s">
        <v>77</v>
      </c>
      <c r="I20" s="46"/>
      <c r="J20" s="47" t="s">
        <v>7</v>
      </c>
      <c r="K20" s="48"/>
      <c r="L20" s="46">
        <v>70</v>
      </c>
      <c r="M20" s="43" t="s">
        <v>8</v>
      </c>
      <c r="N20" s="49">
        <v>2</v>
      </c>
      <c r="O20" s="51" t="s">
        <v>11</v>
      </c>
      <c r="P20" s="5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3:32" ht="72" customHeight="1">
      <c r="D21" s="2">
        <v>37</v>
      </c>
      <c r="E21" s="2"/>
      <c r="G21" s="43">
        <v>3</v>
      </c>
      <c r="H21" s="45" t="s">
        <v>79</v>
      </c>
      <c r="I21" s="46"/>
      <c r="J21" s="47" t="s">
        <v>10</v>
      </c>
      <c r="K21" s="48"/>
      <c r="L21" s="46">
        <v>5</v>
      </c>
      <c r="M21" s="43" t="s">
        <v>8</v>
      </c>
      <c r="N21" s="49">
        <v>1</v>
      </c>
      <c r="O21" s="51" t="s">
        <v>11</v>
      </c>
      <c r="P21" s="5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3:32" ht="72" customHeight="1">
      <c r="D22" s="2">
        <v>38</v>
      </c>
      <c r="E22" s="2"/>
      <c r="G22" s="43">
        <v>3</v>
      </c>
      <c r="H22" s="45" t="s">
        <v>81</v>
      </c>
      <c r="I22" s="46"/>
      <c r="J22" s="47" t="s">
        <v>7</v>
      </c>
      <c r="K22" s="48" t="s">
        <v>82</v>
      </c>
      <c r="L22" s="46">
        <v>100</v>
      </c>
      <c r="M22" s="43" t="s">
        <v>8</v>
      </c>
      <c r="N22" s="49">
        <v>2</v>
      </c>
      <c r="O22" s="51" t="s">
        <v>8</v>
      </c>
      <c r="P22" s="52" t="s">
        <v>83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3:32" ht="72" customHeight="1">
      <c r="D23" s="2"/>
      <c r="E23" s="2"/>
      <c r="G23" s="43" t="s">
        <v>5</v>
      </c>
      <c r="H23" s="45"/>
      <c r="I23" s="46"/>
      <c r="J23" s="47" t="s">
        <v>5</v>
      </c>
      <c r="K23" s="48"/>
      <c r="L23" s="46"/>
      <c r="M23" s="43" t="s">
        <v>5</v>
      </c>
      <c r="N23" s="49"/>
      <c r="O23" s="51" t="s">
        <v>5</v>
      </c>
      <c r="P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3:32">
      <c r="R24" s="7"/>
      <c r="S24" s="7"/>
      <c r="T24" s="7"/>
      <c r="U24" s="7"/>
      <c r="V24" s="7"/>
      <c r="W24" s="7"/>
      <c r="X24" s="7"/>
      <c r="Y24" s="7"/>
      <c r="Z24" s="7"/>
      <c r="AA24" s="7"/>
      <c r="AB24" s="7"/>
      <c r="AC24" s="7"/>
      <c r="AD24" s="7"/>
      <c r="AE24" s="7"/>
    </row>
    <row r="25" spans="3:32">
      <c r="C25" s="9" t="s">
        <v>47</v>
      </c>
      <c r="D25" s="2">
        <v>17</v>
      </c>
      <c r="G25" s="55" t="str">
        <f>CONCATENATE("Algemene opmerkingen bij het jaarprogramma van  ",G16)</f>
        <v>Algemene opmerkingen bij het jaarprogramma van  EN leerlaag M4 (schooljaar 2020 - 2021)</v>
      </c>
      <c r="H25" s="55"/>
      <c r="I25" s="55"/>
      <c r="J25" s="55"/>
      <c r="K25" s="55"/>
      <c r="L25" s="55"/>
      <c r="M25" s="55"/>
      <c r="R25" s="7"/>
      <c r="S25" s="7"/>
      <c r="T25" s="7"/>
      <c r="U25" s="7"/>
      <c r="V25" s="7"/>
      <c r="W25" s="7"/>
      <c r="X25" s="7"/>
      <c r="Y25" s="7"/>
      <c r="Z25" s="7"/>
      <c r="AA25" s="7"/>
      <c r="AB25" s="7"/>
      <c r="AC25" s="7"/>
      <c r="AD25" s="7"/>
      <c r="AE25" s="7"/>
    </row>
    <row r="26" spans="3:32" ht="72" customHeight="1">
      <c r="G26" s="56"/>
      <c r="H26" s="56"/>
      <c r="I26" s="56"/>
      <c r="J26" s="56"/>
      <c r="K26" s="56"/>
      <c r="L26" s="56"/>
      <c r="M26" s="56"/>
      <c r="R26" s="7"/>
      <c r="S26" s="7"/>
      <c r="T26" s="7"/>
      <c r="U26" s="7"/>
      <c r="V26" s="7"/>
      <c r="W26" s="7"/>
      <c r="X26" s="7"/>
      <c r="Y26" s="7"/>
      <c r="Z26" s="7"/>
      <c r="AA26" s="7"/>
      <c r="AB26" s="7"/>
      <c r="AC26" s="7"/>
      <c r="AD26" s="7"/>
      <c r="AE26" s="7"/>
    </row>
    <row r="27" spans="3:32">
      <c r="R27" s="7"/>
      <c r="S27" s="7"/>
      <c r="T27" s="7"/>
      <c r="U27" s="7"/>
      <c r="V27" s="7"/>
      <c r="W27" s="7"/>
      <c r="X27" s="7"/>
      <c r="Y27" s="7"/>
      <c r="Z27" s="7"/>
      <c r="AA27" s="7"/>
      <c r="AB27" s="7"/>
      <c r="AC27" s="7"/>
      <c r="AD27" s="7"/>
      <c r="AE27" s="7"/>
    </row>
    <row r="28" spans="3:32" ht="30.75" hidden="1" customHeight="1">
      <c r="C28" s="9" t="s">
        <v>47</v>
      </c>
      <c r="D28" s="2"/>
      <c r="G28" s="41" t="str">
        <f>CONCATENATE(B4," leerlaag ",B6,B15+2," (schooljaar ",B7+2," - ",B9,")")</f>
        <v>EN leerlaag M5 (schooljaar 2021 - 2020)</v>
      </c>
      <c r="R28" s="7"/>
      <c r="S28" s="7"/>
      <c r="T28" s="7"/>
      <c r="U28" s="7"/>
      <c r="V28" s="7"/>
      <c r="W28" s="7"/>
      <c r="X28" s="7"/>
      <c r="Y28" s="7"/>
      <c r="Z28" s="7"/>
      <c r="AA28" s="7"/>
      <c r="AB28" s="7"/>
      <c r="AC28" s="7"/>
      <c r="AD28" s="7"/>
      <c r="AE28" s="7"/>
    </row>
    <row r="29" spans="3:32" ht="34.5" hidden="1" customHeight="1">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hidden="1" customHeight="1">
      <c r="D30" s="2"/>
      <c r="E30" s="2"/>
      <c r="G30" s="43" t="s">
        <v>5</v>
      </c>
      <c r="H30" s="45"/>
      <c r="I30" s="46"/>
      <c r="J30" s="47" t="s">
        <v>5</v>
      </c>
      <c r="K30" s="48"/>
      <c r="L30" s="46"/>
      <c r="M30" s="43" t="s">
        <v>5</v>
      </c>
      <c r="N30" s="49"/>
      <c r="O30" s="51" t="s">
        <v>5</v>
      </c>
      <c r="P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3:32" ht="72" hidden="1" customHeight="1">
      <c r="D31" s="2"/>
      <c r="E31" s="2"/>
      <c r="G31" s="43" t="s">
        <v>5</v>
      </c>
      <c r="H31" s="45"/>
      <c r="I31" s="46"/>
      <c r="J31" s="47" t="s">
        <v>5</v>
      </c>
      <c r="K31" s="48"/>
      <c r="L31" s="46"/>
      <c r="M31" s="43" t="s">
        <v>5</v>
      </c>
      <c r="N31" s="49"/>
      <c r="O31" s="51" t="s">
        <v>5</v>
      </c>
      <c r="P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3:32" ht="72" hidden="1" customHeight="1">
      <c r="D32" s="2"/>
      <c r="E32" s="2"/>
      <c r="G32" s="43" t="s">
        <v>5</v>
      </c>
      <c r="H32" s="45"/>
      <c r="I32" s="46"/>
      <c r="J32" s="47" t="s">
        <v>5</v>
      </c>
      <c r="K32" s="48"/>
      <c r="L32" s="46"/>
      <c r="M32" s="43" t="s">
        <v>5</v>
      </c>
      <c r="N32" s="49"/>
      <c r="O32" s="51" t="s">
        <v>5</v>
      </c>
      <c r="P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3:32" ht="72" hidden="1" customHeight="1">
      <c r="D33" s="2"/>
      <c r="E33" s="2"/>
      <c r="G33" s="43" t="s">
        <v>5</v>
      </c>
      <c r="H33" s="45"/>
      <c r="I33" s="46"/>
      <c r="J33" s="47" t="s">
        <v>5</v>
      </c>
      <c r="K33" s="48"/>
      <c r="L33" s="46"/>
      <c r="M33" s="43" t="s">
        <v>5</v>
      </c>
      <c r="N33" s="49"/>
      <c r="O33" s="51" t="s">
        <v>5</v>
      </c>
      <c r="P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3:32" ht="72" hidden="1" customHeight="1">
      <c r="D34" s="2"/>
      <c r="E34" s="2"/>
      <c r="G34" s="43" t="s">
        <v>5</v>
      </c>
      <c r="H34" s="45"/>
      <c r="I34" s="46"/>
      <c r="J34" s="47" t="s">
        <v>5</v>
      </c>
      <c r="K34" s="48"/>
      <c r="L34" s="46"/>
      <c r="M34" s="43" t="s">
        <v>5</v>
      </c>
      <c r="N34" s="49"/>
      <c r="O34" s="51" t="s">
        <v>5</v>
      </c>
      <c r="P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3:32" ht="72" hidden="1" customHeight="1">
      <c r="D35" s="2"/>
      <c r="E35" s="2"/>
      <c r="G35" s="43" t="s">
        <v>5</v>
      </c>
      <c r="H35" s="45"/>
      <c r="I35" s="46"/>
      <c r="J35" s="47" t="s">
        <v>5</v>
      </c>
      <c r="K35" s="48"/>
      <c r="L35" s="46"/>
      <c r="M35" s="43" t="s">
        <v>5</v>
      </c>
      <c r="N35" s="49"/>
      <c r="O35" s="51" t="s">
        <v>5</v>
      </c>
      <c r="P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3:32" hidden="1"/>
    <row r="37" spans="3:32" hidden="1">
      <c r="C37" s="9" t="s">
        <v>47</v>
      </c>
      <c r="D37" s="2"/>
      <c r="G37" s="55" t="str">
        <f>CONCATENATE("Algemene opmerkingen bij het jaarprogramma van  ",G28)</f>
        <v>Algemene opmerkingen bij het jaarprogramma van  EN leerlaag M5 (schooljaar 2021 - 2020)</v>
      </c>
      <c r="H37" s="55"/>
      <c r="I37" s="55"/>
      <c r="J37" s="55"/>
      <c r="K37" s="55"/>
      <c r="L37" s="55"/>
      <c r="M37" s="55"/>
    </row>
    <row r="38" spans="3:32" ht="72" hidden="1" customHeight="1">
      <c r="G38" s="56"/>
      <c r="H38" s="56"/>
      <c r="I38" s="56"/>
      <c r="J38" s="56"/>
      <c r="K38" s="56"/>
      <c r="L38" s="56"/>
      <c r="M38" s="56"/>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79" priority="1">
      <formula>ISBLANK($J6)</formula>
    </cfRule>
  </conditionalFormatting>
  <conditionalFormatting sqref="J18:J23">
    <cfRule type="expression" dxfId="78" priority="2">
      <formula>ISBLANK($J18)</formula>
    </cfRule>
  </conditionalFormatting>
  <conditionalFormatting sqref="J30:J35">
    <cfRule type="expression" dxfId="77" priority="3">
      <formula>ISBLANK($J30)</formula>
    </cfRule>
  </conditionalFormatting>
  <conditionalFormatting sqref="M6:M11">
    <cfRule type="expression" dxfId="76" priority="4">
      <formula>ISBLANK($M6)</formula>
    </cfRule>
  </conditionalFormatting>
  <conditionalFormatting sqref="M18:M23">
    <cfRule type="expression" dxfId="75" priority="5">
      <formula>ISBLANK($M18)</formula>
    </cfRule>
  </conditionalFormatting>
  <conditionalFormatting sqref="M30:M35">
    <cfRule type="expression" dxfId="74" priority="6">
      <formula>ISBLANK($M30)</formula>
    </cfRule>
  </conditionalFormatting>
  <conditionalFormatting sqref="O6:O11">
    <cfRule type="expression" dxfId="73" priority="7">
      <formula>ISBLANK($O6)</formula>
    </cfRule>
  </conditionalFormatting>
  <conditionalFormatting sqref="O18:O23">
    <cfRule type="expression" dxfId="72" priority="8">
      <formula>ISBLANK($O18)</formula>
    </cfRule>
  </conditionalFormatting>
  <conditionalFormatting sqref="O30:O35">
    <cfRule type="expression" dxfId="71" priority="9">
      <formula>ISBLANK($O30)</formula>
    </cfRule>
  </conditionalFormatting>
  <conditionalFormatting sqref="R6:AE35">
    <cfRule type="cellIs" dxfId="70" priority="10" operator="equal">
      <formula>1</formula>
    </cfRule>
  </conditionalFormatting>
  <dataValidations count="1">
    <dataValidation type="whole" allowBlank="1" showInputMessage="1" showErrorMessage="1" sqref="I6:I11 N30:N35 N18:N23 N6:N11 L30:L35 L18:L23 L6:L11 I30:I35 I18:I23" xr:uid="{00000000-0002-0000-03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300-000000000000}">
          <x14:formula1>
            <xm:f>instellingen!$G$2:$G$6</xm:f>
          </x14:formula1>
          <xm:sqref>G6:G11 G30:G35 G18:G23</xm:sqref>
        </x14:dataValidation>
        <x14:dataValidation type="list" errorStyle="information" showInputMessage="1" showErrorMessage="1" errorTitle="ERROR" error="ongeldige waarde" xr:uid="{00000000-0002-0000-0300-000006000000}">
          <x14:formula1>
            <xm:f>instellingen!$H$2:$H$7</xm:f>
          </x14:formula1>
          <xm:sqref>J6:J11 J30:J35 J18:J23</xm:sqref>
        </x14:dataValidation>
        <x14:dataValidation type="list" errorStyle="information" showInputMessage="1" showErrorMessage="1" errorTitle="ERROR" error="ongeldige waarde" xr:uid="{00000000-0002-0000-0300-00000C000000}">
          <x14:formula1>
            <xm:f>instellingen!$I$2:$I$4</xm:f>
          </x14:formula1>
          <xm:sqref>M6:M11 O30:O35 O18:O23 O6:O11 M30:M35 M18:M23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38"/>
  <sheetViews>
    <sheetView tabSelected="1" zoomScale="85" zoomScaleNormal="85" workbookViewId="0">
      <pane ySplit="2" topLeftCell="F4" activePane="bottomLeft" state="frozen"/>
      <selection pane="bottomLeft" activeCell="H6" sqref="H6"/>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G1" s="40" t="s">
        <v>41</v>
      </c>
    </row>
    <row r="2" spans="1:32" ht="48" customHeight="1">
      <c r="A2" s="9" t="s">
        <v>42</v>
      </c>
      <c r="B2" s="2" t="s">
        <v>43</v>
      </c>
      <c r="F2" s="39">
        <f>SUM(AF6:AF35)</f>
        <v>0</v>
      </c>
      <c r="G2" s="57" t="str">
        <f ca="1">IF(B14&gt;6,"verouderd PTA",CONCATENATE("Dit is het programma van de huidige ",B6,B14," (cohort ",B7," - ",B9,")"))</f>
        <v>Dit is het programma van de huidige H3 (cohort 2021 - 2023)</v>
      </c>
      <c r="H2" s="57"/>
      <c r="I2" s="57"/>
      <c r="J2" s="57"/>
      <c r="K2" s="57"/>
      <c r="L2" s="57"/>
      <c r="M2" s="57"/>
      <c r="O2" s="50"/>
    </row>
    <row r="3" spans="1:32">
      <c r="A3" s="9" t="s">
        <v>44</v>
      </c>
      <c r="B3" s="4">
        <v>0</v>
      </c>
    </row>
    <row r="4" spans="1:32" ht="30" customHeight="1">
      <c r="A4" s="9" t="s">
        <v>45</v>
      </c>
      <c r="B4" s="2" t="s">
        <v>46</v>
      </c>
      <c r="C4" s="9" t="s">
        <v>47</v>
      </c>
      <c r="D4" s="2"/>
      <c r="G4" s="41" t="str">
        <f>CONCATENATE(B4," leerlaag ",B6,B15," (schooljaar ",B7," - ",B7+1,")")</f>
        <v>EN leerlaag H4 (schooljaar 2021 - 2022)</v>
      </c>
    </row>
    <row r="5" spans="1:32" ht="34.5" customHeight="1">
      <c r="A5" s="9" t="s">
        <v>48</v>
      </c>
      <c r="B5" s="2">
        <v>2</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85</v>
      </c>
      <c r="D6" s="2">
        <v>600</v>
      </c>
      <c r="E6" s="2"/>
      <c r="G6" s="23">
        <v>1</v>
      </c>
      <c r="H6" s="24" t="s">
        <v>86</v>
      </c>
      <c r="I6" s="37">
        <v>2</v>
      </c>
      <c r="J6" s="25" t="s">
        <v>7</v>
      </c>
      <c r="K6" s="26"/>
      <c r="L6" s="37">
        <v>50</v>
      </c>
      <c r="M6" s="23" t="s">
        <v>11</v>
      </c>
      <c r="N6" s="38"/>
      <c r="O6" s="27">
        <v>0</v>
      </c>
      <c r="P6" s="28"/>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ht="72" customHeight="1">
      <c r="A7" s="9" t="s">
        <v>63</v>
      </c>
      <c r="B7" s="2">
        <v>2021</v>
      </c>
      <c r="D7" s="2">
        <v>601</v>
      </c>
      <c r="E7" s="2"/>
      <c r="G7" s="23">
        <v>2</v>
      </c>
      <c r="H7" s="24" t="s">
        <v>79</v>
      </c>
      <c r="I7" s="37">
        <v>2</v>
      </c>
      <c r="J7" s="25" t="s">
        <v>10</v>
      </c>
      <c r="K7" s="26"/>
      <c r="L7" s="37">
        <v>10</v>
      </c>
      <c r="M7" s="23" t="s">
        <v>8</v>
      </c>
      <c r="N7" s="38">
        <v>1</v>
      </c>
      <c r="O7" s="27" t="s">
        <v>11</v>
      </c>
      <c r="P7" s="28" t="s">
        <v>87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ht="72" customHeight="1">
      <c r="A8" s="9" t="s">
        <v>64</v>
      </c>
      <c r="B8" s="2">
        <v>185</v>
      </c>
      <c r="D8" s="2">
        <v>602</v>
      </c>
      <c r="E8" s="2"/>
      <c r="G8" s="23">
        <v>3</v>
      </c>
      <c r="H8" s="24" t="s">
        <v>88</v>
      </c>
      <c r="I8" s="37">
        <v>2</v>
      </c>
      <c r="J8" s="25" t="s">
        <v>7</v>
      </c>
      <c r="K8" s="26" t="s">
        <v>89</v>
      </c>
      <c r="L8" s="37">
        <v>100</v>
      </c>
      <c r="M8" s="23" t="s">
        <v>11</v>
      </c>
      <c r="N8" s="38"/>
      <c r="O8" s="27">
        <v>0</v>
      </c>
      <c r="P8" s="28"/>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ht="72" customHeight="1">
      <c r="A9" s="9" t="s">
        <v>65</v>
      </c>
      <c r="B9" s="4">
        <f>IF(B6="A",B7+3,IF(B6="H",B7+2,B7+1))</f>
        <v>2023</v>
      </c>
      <c r="D9" s="2">
        <v>603</v>
      </c>
      <c r="E9" s="2"/>
      <c r="G9" s="23">
        <v>4</v>
      </c>
      <c r="H9" s="24" t="s">
        <v>90</v>
      </c>
      <c r="I9" s="37">
        <v>2</v>
      </c>
      <c r="J9" s="25" t="s">
        <v>7</v>
      </c>
      <c r="K9" s="26"/>
      <c r="L9" s="37">
        <v>30</v>
      </c>
      <c r="M9" s="23" t="s">
        <v>11</v>
      </c>
      <c r="N9" s="38"/>
      <c r="O9" s="27">
        <v>0</v>
      </c>
      <c r="P9" s="28"/>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ht="72" customHeight="1">
      <c r="A10" s="9" t="s">
        <v>66</v>
      </c>
      <c r="B10" s="6">
        <f ca="1">NOW()</f>
        <v>44363.490313310183</v>
      </c>
      <c r="D10" s="2">
        <v>604</v>
      </c>
      <c r="E10" s="2"/>
      <c r="G10" s="23">
        <v>4</v>
      </c>
      <c r="H10" s="24" t="s">
        <v>81</v>
      </c>
      <c r="I10" s="37">
        <v>2</v>
      </c>
      <c r="J10" s="25" t="s">
        <v>7</v>
      </c>
      <c r="K10" s="26"/>
      <c r="L10" s="37">
        <v>100</v>
      </c>
      <c r="M10" s="23" t="s">
        <v>11</v>
      </c>
      <c r="N10" s="38"/>
      <c r="O10" s="27">
        <v>0</v>
      </c>
      <c r="P10" s="28"/>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ht="72" customHeight="1">
      <c r="A11" s="9" t="s">
        <v>67</v>
      </c>
      <c r="B11" s="4">
        <f ca="1">IF(MONTH(NOW())&gt;7,YEAR(NOW()),YEAR(NOW())-1)</f>
        <v>2020</v>
      </c>
      <c r="D11" s="2">
        <v>605</v>
      </c>
      <c r="E11" s="2"/>
      <c r="G11" s="23">
        <v>2</v>
      </c>
      <c r="H11" s="24" t="s">
        <v>77</v>
      </c>
      <c r="I11" s="37">
        <v>2</v>
      </c>
      <c r="J11" s="25" t="s">
        <v>7</v>
      </c>
      <c r="K11" s="26"/>
      <c r="L11" s="37">
        <v>50</v>
      </c>
      <c r="M11" s="23" t="s">
        <v>11</v>
      </c>
      <c r="N11" s="38"/>
      <c r="O11" s="27">
        <v>0</v>
      </c>
      <c r="P11" s="28"/>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 ca="1">CONCATENATE(B11," - ",B11+1)</f>
        <v>2020 - 2021</v>
      </c>
      <c r="R12" s="7"/>
      <c r="S12" s="7"/>
      <c r="T12" s="7"/>
      <c r="U12" s="7"/>
      <c r="V12" s="7"/>
      <c r="W12" s="7"/>
      <c r="X12" s="7"/>
      <c r="Y12" s="7"/>
      <c r="Z12" s="7"/>
      <c r="AA12" s="7"/>
      <c r="AB12" s="7"/>
      <c r="AC12" s="7"/>
      <c r="AD12" s="7"/>
      <c r="AE12" s="7"/>
    </row>
    <row r="13" spans="1:32">
      <c r="A13" s="9" t="s">
        <v>69</v>
      </c>
      <c r="B13" s="4">
        <f ca="1">B7-B11</f>
        <v>1</v>
      </c>
      <c r="C13" s="9" t="s">
        <v>47</v>
      </c>
      <c r="D13" s="2">
        <v>460</v>
      </c>
      <c r="G13" s="55" t="str">
        <f>CONCATENATE("Algemene opmerkingen bij het jaarprogramma van  ",G4)</f>
        <v>Algemene opmerkingen bij het jaarprogramma van  EN leerlaag H4 (schooljaar 2021 - 2022)</v>
      </c>
      <c r="H13" s="55"/>
      <c r="I13" s="55"/>
      <c r="J13" s="55"/>
      <c r="K13" s="55"/>
      <c r="L13" s="55"/>
      <c r="M13" s="55"/>
      <c r="R13" s="7"/>
      <c r="S13" s="7"/>
      <c r="T13" s="7"/>
      <c r="U13" s="7"/>
      <c r="V13" s="7"/>
      <c r="W13" s="7"/>
      <c r="X13" s="7"/>
      <c r="Y13" s="7"/>
      <c r="Z13" s="7"/>
      <c r="AA13" s="7"/>
      <c r="AB13" s="7"/>
      <c r="AC13" s="7"/>
      <c r="AD13" s="7"/>
      <c r="AE13" s="7"/>
    </row>
    <row r="14" spans="1:32" ht="72" customHeight="1">
      <c r="A14" s="9" t="s">
        <v>70</v>
      </c>
      <c r="B14" s="7">
        <f ca="1">B15+B11-B7</f>
        <v>3</v>
      </c>
      <c r="G14" s="58"/>
      <c r="H14" s="58"/>
      <c r="I14" s="58"/>
      <c r="J14" s="58"/>
      <c r="K14" s="58"/>
      <c r="L14" s="58"/>
      <c r="M14" s="58"/>
      <c r="N14" s="53"/>
      <c r="O14" s="53"/>
      <c r="P14" s="54"/>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ht="30.75" customHeight="1">
      <c r="C16" s="9" t="s">
        <v>47</v>
      </c>
      <c r="D16" s="2"/>
      <c r="G16" s="41" t="str">
        <f>CONCATENATE(B4," leerlaag ",B6,B15+1," (schooljaar ",B7+1," - ",B7+2,")")</f>
        <v>EN leerlaag H5 (schooljaar 2022 - 2023)</v>
      </c>
      <c r="R16" s="7"/>
      <c r="S16" s="7"/>
      <c r="T16" s="7"/>
      <c r="U16" s="7"/>
      <c r="V16" s="7"/>
      <c r="W16" s="7"/>
      <c r="X16" s="7"/>
      <c r="Y16" s="7"/>
      <c r="Z16" s="7"/>
      <c r="AA16" s="7"/>
      <c r="AB16" s="7"/>
      <c r="AC16" s="7"/>
      <c r="AD16" s="7"/>
      <c r="AE16" s="7"/>
    </row>
    <row r="17" spans="3:32" ht="34.5" customHeight="1">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c r="D18" s="2"/>
      <c r="E18" s="2"/>
      <c r="G18" s="43" t="s">
        <v>5</v>
      </c>
      <c r="H18" s="45"/>
      <c r="I18" s="46"/>
      <c r="J18" s="47" t="s">
        <v>5</v>
      </c>
      <c r="K18" s="48"/>
      <c r="L18" s="46"/>
      <c r="M18" s="43" t="s">
        <v>5</v>
      </c>
      <c r="N18" s="49"/>
      <c r="O18" s="51" t="s">
        <v>5</v>
      </c>
      <c r="P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3:32" ht="72" customHeight="1">
      <c r="D19" s="2"/>
      <c r="E19" s="2"/>
      <c r="G19" s="43" t="s">
        <v>5</v>
      </c>
      <c r="H19" s="45"/>
      <c r="I19" s="46"/>
      <c r="J19" s="47" t="s">
        <v>5</v>
      </c>
      <c r="K19" s="48"/>
      <c r="L19" s="46"/>
      <c r="M19" s="43" t="s">
        <v>5</v>
      </c>
      <c r="N19" s="49"/>
      <c r="O19" s="51" t="s">
        <v>5</v>
      </c>
      <c r="P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3:32" ht="72" customHeight="1">
      <c r="D20" s="2"/>
      <c r="E20" s="2"/>
      <c r="G20" s="43" t="s">
        <v>5</v>
      </c>
      <c r="H20" s="45"/>
      <c r="I20" s="46"/>
      <c r="J20" s="47" t="s">
        <v>5</v>
      </c>
      <c r="K20" s="48"/>
      <c r="L20" s="46"/>
      <c r="M20" s="43" t="s">
        <v>5</v>
      </c>
      <c r="N20" s="49"/>
      <c r="O20" s="51" t="s">
        <v>5</v>
      </c>
      <c r="P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3:32" ht="72" customHeight="1">
      <c r="D21" s="2"/>
      <c r="E21" s="2"/>
      <c r="G21" s="43" t="s">
        <v>5</v>
      </c>
      <c r="H21" s="45"/>
      <c r="I21" s="46"/>
      <c r="J21" s="47" t="s">
        <v>5</v>
      </c>
      <c r="K21" s="48"/>
      <c r="L21" s="46"/>
      <c r="M21" s="43" t="s">
        <v>5</v>
      </c>
      <c r="N21" s="49"/>
      <c r="O21" s="51" t="s">
        <v>5</v>
      </c>
      <c r="P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3:32" ht="72" customHeight="1">
      <c r="D22" s="2"/>
      <c r="E22" s="2"/>
      <c r="G22" s="43" t="s">
        <v>5</v>
      </c>
      <c r="H22" s="45"/>
      <c r="I22" s="46"/>
      <c r="J22" s="47" t="s">
        <v>5</v>
      </c>
      <c r="K22" s="48"/>
      <c r="L22" s="46"/>
      <c r="M22" s="43" t="s">
        <v>5</v>
      </c>
      <c r="N22" s="49"/>
      <c r="O22" s="51" t="s">
        <v>5</v>
      </c>
      <c r="P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3:32" ht="72" customHeight="1">
      <c r="D23" s="2"/>
      <c r="E23" s="2"/>
      <c r="G23" s="43" t="s">
        <v>5</v>
      </c>
      <c r="H23" s="45"/>
      <c r="I23" s="46"/>
      <c r="J23" s="47" t="s">
        <v>5</v>
      </c>
      <c r="K23" s="48"/>
      <c r="L23" s="46"/>
      <c r="M23" s="43" t="s">
        <v>5</v>
      </c>
      <c r="N23" s="49"/>
      <c r="O23" s="51" t="s">
        <v>5</v>
      </c>
      <c r="P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3:32">
      <c r="R24" s="7"/>
      <c r="S24" s="7"/>
      <c r="T24" s="7"/>
      <c r="U24" s="7"/>
      <c r="V24" s="7"/>
      <c r="W24" s="7"/>
      <c r="X24" s="7"/>
      <c r="Y24" s="7"/>
      <c r="Z24" s="7"/>
      <c r="AA24" s="7"/>
      <c r="AB24" s="7"/>
      <c r="AC24" s="7"/>
      <c r="AD24" s="7"/>
      <c r="AE24" s="7"/>
    </row>
    <row r="25" spans="3:32">
      <c r="C25" s="9" t="s">
        <v>47</v>
      </c>
      <c r="D25" s="2">
        <v>461</v>
      </c>
      <c r="G25" s="55" t="str">
        <f>CONCATENATE("Algemene opmerkingen bij het jaarprogramma van  ",G16)</f>
        <v>Algemene opmerkingen bij het jaarprogramma van  EN leerlaag H5 (schooljaar 2022 - 2023)</v>
      </c>
      <c r="H25" s="55"/>
      <c r="I25" s="55"/>
      <c r="J25" s="55"/>
      <c r="K25" s="55"/>
      <c r="L25" s="55"/>
      <c r="M25" s="55"/>
      <c r="R25" s="7"/>
      <c r="S25" s="7"/>
      <c r="T25" s="7"/>
      <c r="U25" s="7"/>
      <c r="V25" s="7"/>
      <c r="W25" s="7"/>
      <c r="X25" s="7"/>
      <c r="Y25" s="7"/>
      <c r="Z25" s="7"/>
      <c r="AA25" s="7"/>
      <c r="AB25" s="7"/>
      <c r="AC25" s="7"/>
      <c r="AD25" s="7"/>
      <c r="AE25" s="7"/>
    </row>
    <row r="26" spans="3:32" ht="72" customHeight="1">
      <c r="G26" s="56"/>
      <c r="H26" s="56"/>
      <c r="I26" s="56"/>
      <c r="J26" s="56"/>
      <c r="K26" s="56"/>
      <c r="L26" s="56"/>
      <c r="M26" s="56"/>
      <c r="R26" s="7"/>
      <c r="S26" s="7"/>
      <c r="T26" s="7"/>
      <c r="U26" s="7"/>
      <c r="V26" s="7"/>
      <c r="W26" s="7"/>
      <c r="X26" s="7"/>
      <c r="Y26" s="7"/>
      <c r="Z26" s="7"/>
      <c r="AA26" s="7"/>
      <c r="AB26" s="7"/>
      <c r="AC26" s="7"/>
      <c r="AD26" s="7"/>
      <c r="AE26" s="7"/>
    </row>
    <row r="27" spans="3:32">
      <c r="R27" s="7"/>
      <c r="S27" s="7"/>
      <c r="T27" s="7"/>
      <c r="U27" s="7"/>
      <c r="V27" s="7"/>
      <c r="W27" s="7"/>
      <c r="X27" s="7"/>
      <c r="Y27" s="7"/>
      <c r="Z27" s="7"/>
      <c r="AA27" s="7"/>
      <c r="AB27" s="7"/>
      <c r="AC27" s="7"/>
      <c r="AD27" s="7"/>
      <c r="AE27" s="7"/>
    </row>
    <row r="28" spans="3:32" ht="30.75" hidden="1" customHeight="1">
      <c r="C28" s="9" t="s">
        <v>47</v>
      </c>
      <c r="D28" s="2"/>
      <c r="G28" s="41" t="str">
        <f>CONCATENATE(B4," leerlaag ",B6,B15+2," (schooljaar ",B7+2," - ",B9,")")</f>
        <v>EN leerlaag H6 (schooljaar 2023 - 2023)</v>
      </c>
      <c r="R28" s="7"/>
      <c r="S28" s="7"/>
      <c r="T28" s="7"/>
      <c r="U28" s="7"/>
      <c r="V28" s="7"/>
      <c r="W28" s="7"/>
      <c r="X28" s="7"/>
      <c r="Y28" s="7"/>
      <c r="Z28" s="7"/>
      <c r="AA28" s="7"/>
      <c r="AB28" s="7"/>
      <c r="AC28" s="7"/>
      <c r="AD28" s="7"/>
      <c r="AE28" s="7"/>
    </row>
    <row r="29" spans="3:32" ht="34.5" hidden="1" customHeight="1">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hidden="1" customHeight="1">
      <c r="D30" s="2"/>
      <c r="E30" s="2"/>
      <c r="G30" s="43" t="s">
        <v>5</v>
      </c>
      <c r="H30" s="45"/>
      <c r="I30" s="46"/>
      <c r="J30" s="47" t="s">
        <v>5</v>
      </c>
      <c r="K30" s="48"/>
      <c r="L30" s="46"/>
      <c r="M30" s="43" t="s">
        <v>5</v>
      </c>
      <c r="N30" s="49"/>
      <c r="O30" s="51" t="s">
        <v>5</v>
      </c>
      <c r="P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3:32" ht="72" hidden="1" customHeight="1">
      <c r="D31" s="2"/>
      <c r="E31" s="2"/>
      <c r="G31" s="43" t="s">
        <v>5</v>
      </c>
      <c r="H31" s="45"/>
      <c r="I31" s="46"/>
      <c r="J31" s="47" t="s">
        <v>5</v>
      </c>
      <c r="K31" s="48"/>
      <c r="L31" s="46"/>
      <c r="M31" s="43" t="s">
        <v>5</v>
      </c>
      <c r="N31" s="49"/>
      <c r="O31" s="51" t="s">
        <v>5</v>
      </c>
      <c r="P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3:32" ht="72" hidden="1" customHeight="1">
      <c r="D32" s="2"/>
      <c r="E32" s="2"/>
      <c r="G32" s="43" t="s">
        <v>5</v>
      </c>
      <c r="H32" s="45"/>
      <c r="I32" s="46"/>
      <c r="J32" s="47" t="s">
        <v>5</v>
      </c>
      <c r="K32" s="48"/>
      <c r="L32" s="46"/>
      <c r="M32" s="43" t="s">
        <v>5</v>
      </c>
      <c r="N32" s="49"/>
      <c r="O32" s="51" t="s">
        <v>5</v>
      </c>
      <c r="P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3:32" ht="72" hidden="1" customHeight="1">
      <c r="D33" s="2"/>
      <c r="E33" s="2"/>
      <c r="G33" s="43" t="s">
        <v>5</v>
      </c>
      <c r="H33" s="45"/>
      <c r="I33" s="46"/>
      <c r="J33" s="47" t="s">
        <v>5</v>
      </c>
      <c r="K33" s="48"/>
      <c r="L33" s="46"/>
      <c r="M33" s="43" t="s">
        <v>5</v>
      </c>
      <c r="N33" s="49"/>
      <c r="O33" s="51" t="s">
        <v>5</v>
      </c>
      <c r="P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3:32" ht="72" hidden="1" customHeight="1">
      <c r="D34" s="2"/>
      <c r="E34" s="2"/>
      <c r="G34" s="43" t="s">
        <v>5</v>
      </c>
      <c r="H34" s="45"/>
      <c r="I34" s="46"/>
      <c r="J34" s="47" t="s">
        <v>5</v>
      </c>
      <c r="K34" s="48"/>
      <c r="L34" s="46"/>
      <c r="M34" s="43" t="s">
        <v>5</v>
      </c>
      <c r="N34" s="49"/>
      <c r="O34" s="51" t="s">
        <v>5</v>
      </c>
      <c r="P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3:32" ht="72" hidden="1" customHeight="1">
      <c r="D35" s="2"/>
      <c r="E35" s="2"/>
      <c r="G35" s="43" t="s">
        <v>5</v>
      </c>
      <c r="H35" s="45"/>
      <c r="I35" s="46"/>
      <c r="J35" s="47" t="s">
        <v>5</v>
      </c>
      <c r="K35" s="48"/>
      <c r="L35" s="46"/>
      <c r="M35" s="43" t="s">
        <v>5</v>
      </c>
      <c r="N35" s="49"/>
      <c r="O35" s="51" t="s">
        <v>5</v>
      </c>
      <c r="P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3:32" hidden="1"/>
    <row r="37" spans="3:32" hidden="1">
      <c r="C37" s="9" t="s">
        <v>47</v>
      </c>
      <c r="D37" s="2"/>
      <c r="G37" s="55" t="str">
        <f>CONCATENATE("Algemene opmerkingen bij het jaarprogramma van  ",G28)</f>
        <v>Algemene opmerkingen bij het jaarprogramma van  EN leerlaag H6 (schooljaar 2023 - 2023)</v>
      </c>
      <c r="H37" s="55"/>
      <c r="I37" s="55"/>
      <c r="J37" s="55"/>
      <c r="K37" s="55"/>
      <c r="L37" s="55"/>
      <c r="M37" s="55"/>
    </row>
    <row r="38" spans="3:32" ht="72" hidden="1" customHeight="1">
      <c r="G38" s="56"/>
      <c r="H38" s="56"/>
      <c r="I38" s="56"/>
      <c r="J38" s="56"/>
      <c r="K38" s="56"/>
      <c r="L38" s="56"/>
      <c r="M38" s="56"/>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69" priority="1">
      <formula>ISBLANK($J6)</formula>
    </cfRule>
  </conditionalFormatting>
  <conditionalFormatting sqref="J18:J23">
    <cfRule type="expression" dxfId="68" priority="2">
      <formula>ISBLANK($J18)</formula>
    </cfRule>
  </conditionalFormatting>
  <conditionalFormatting sqref="J30:J35">
    <cfRule type="expression" dxfId="67" priority="3">
      <formula>ISBLANK($J30)</formula>
    </cfRule>
  </conditionalFormatting>
  <conditionalFormatting sqref="M6:M11">
    <cfRule type="expression" dxfId="66" priority="4">
      <formula>ISBLANK($M6)</formula>
    </cfRule>
  </conditionalFormatting>
  <conditionalFormatting sqref="M18:M23">
    <cfRule type="expression" dxfId="65" priority="5">
      <formula>ISBLANK($M18)</formula>
    </cfRule>
  </conditionalFormatting>
  <conditionalFormatting sqref="M30:M35">
    <cfRule type="expression" dxfId="64" priority="6">
      <formula>ISBLANK($M30)</formula>
    </cfRule>
  </conditionalFormatting>
  <conditionalFormatting sqref="O6:O11">
    <cfRule type="expression" dxfId="63" priority="7">
      <formula>ISBLANK($O6)</formula>
    </cfRule>
  </conditionalFormatting>
  <conditionalFormatting sqref="O18:O23">
    <cfRule type="expression" dxfId="62" priority="8">
      <formula>ISBLANK($O18)</formula>
    </cfRule>
  </conditionalFormatting>
  <conditionalFormatting sqref="O30:O35">
    <cfRule type="expression" dxfId="61" priority="9">
      <formula>ISBLANK($O30)</formula>
    </cfRule>
  </conditionalFormatting>
  <conditionalFormatting sqref="R6:AE35">
    <cfRule type="cellIs" dxfId="60" priority="10" operator="equal">
      <formula>1</formula>
    </cfRule>
  </conditionalFormatting>
  <dataValidations count="1">
    <dataValidation type="whole" allowBlank="1" showInputMessage="1" showErrorMessage="1" sqref="I6:I11 N30:N35 N18:N23 N6:N11 L30:L35 L18:L23 L6:L11 I30:I35 I18:I23" xr:uid="{00000000-0002-0000-04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400-000000000000}">
          <x14:formula1>
            <xm:f>instellingen!$G$2:$G$6</xm:f>
          </x14:formula1>
          <xm:sqref>G6:G11 G30:G35 G18:G23</xm:sqref>
        </x14:dataValidation>
        <x14:dataValidation type="list" errorStyle="information" showInputMessage="1" showErrorMessage="1" errorTitle="ERROR" error="ongeldige waarde" xr:uid="{00000000-0002-0000-0400-000006000000}">
          <x14:formula1>
            <xm:f>instellingen!$H$2:$H$7</xm:f>
          </x14:formula1>
          <xm:sqref>J6:J11 J30:J35 J18:J23</xm:sqref>
        </x14:dataValidation>
        <x14:dataValidation type="list" errorStyle="information" showInputMessage="1" showErrorMessage="1" errorTitle="ERROR" error="ongeldige waarde" xr:uid="{00000000-0002-0000-0400-00000C000000}">
          <x14:formula1>
            <xm:f>instellingen!$I$2:$I$4</xm:f>
          </x14:formula1>
          <xm:sqref>M6:M11 O30:O35 O18:O23 O6:O11 M30:M35 M18:M23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38"/>
  <sheetViews>
    <sheetView zoomScale="85" zoomScaleNormal="85" workbookViewId="0">
      <pane ySplit="2" topLeftCell="A3" activePane="bottomLeft" state="frozen"/>
      <selection pane="bottomLeft" activeCell="P26" sqref="P26"/>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G1" s="40" t="s">
        <v>41</v>
      </c>
    </row>
    <row r="2" spans="1:32" ht="48" customHeight="1">
      <c r="A2" s="9" t="s">
        <v>42</v>
      </c>
      <c r="B2" s="2" t="s">
        <v>43</v>
      </c>
      <c r="F2" s="39">
        <f>SUM(AF6:AF35)</f>
        <v>1</v>
      </c>
      <c r="G2" s="57" t="str">
        <f ca="1">IF(B14&gt;6,"verouderd PTA",CONCATENATE("Dit is het programma van de huidige ",B6,B14," (cohort ",B7," - ",B9,")"))</f>
        <v>Dit is het programma van de huidige H4 (cohort 2020 - 2022)</v>
      </c>
      <c r="H2" s="57"/>
      <c r="I2" s="57"/>
      <c r="J2" s="57"/>
      <c r="K2" s="57"/>
      <c r="L2" s="57"/>
      <c r="M2" s="57"/>
      <c r="O2" s="50"/>
    </row>
    <row r="3" spans="1:32">
      <c r="A3" s="9" t="s">
        <v>44</v>
      </c>
      <c r="B3" s="4">
        <v>0</v>
      </c>
    </row>
    <row r="4" spans="1:32" ht="30" customHeight="1">
      <c r="A4" s="9" t="s">
        <v>45</v>
      </c>
      <c r="B4" s="2" t="s">
        <v>46</v>
      </c>
      <c r="C4" s="9" t="s">
        <v>47</v>
      </c>
      <c r="D4" s="2"/>
      <c r="G4" s="41" t="str">
        <f>CONCATENATE(B4," leerlaag ",B6,B15," (schooljaar ",B7," - ",B7+1,")")</f>
        <v>EN leerlaag H4 (schooljaar 2020 - 2021)</v>
      </c>
    </row>
    <row r="5" spans="1:32" ht="34.5" customHeight="1">
      <c r="A5" s="9" t="s">
        <v>48</v>
      </c>
      <c r="B5" s="2">
        <v>2</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85</v>
      </c>
      <c r="D6" s="2">
        <v>39</v>
      </c>
      <c r="E6" s="2"/>
      <c r="G6" s="43">
        <v>1</v>
      </c>
      <c r="H6" s="45" t="s">
        <v>86</v>
      </c>
      <c r="I6" s="46">
        <v>2</v>
      </c>
      <c r="J6" s="47" t="s">
        <v>7</v>
      </c>
      <c r="K6" s="48"/>
      <c r="L6" s="46">
        <v>50</v>
      </c>
      <c r="M6" s="43" t="s">
        <v>11</v>
      </c>
      <c r="N6" s="49"/>
      <c r="O6" s="51">
        <v>0</v>
      </c>
      <c r="P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ht="72" customHeight="1">
      <c r="A7" s="9" t="s">
        <v>63</v>
      </c>
      <c r="B7" s="2">
        <v>2020</v>
      </c>
      <c r="D7" s="2">
        <v>40</v>
      </c>
      <c r="E7" s="2"/>
      <c r="G7" s="43">
        <v>2</v>
      </c>
      <c r="H7" s="45" t="s">
        <v>79</v>
      </c>
      <c r="I7" s="46">
        <v>2</v>
      </c>
      <c r="J7" s="47" t="s">
        <v>10</v>
      </c>
      <c r="K7" s="48"/>
      <c r="L7" s="46">
        <v>10</v>
      </c>
      <c r="M7" s="43" t="s">
        <v>8</v>
      </c>
      <c r="N7" s="49">
        <v>1</v>
      </c>
      <c r="O7" s="51" t="s">
        <v>11</v>
      </c>
      <c r="P7" s="52" t="s">
        <v>87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ht="72" customHeight="1">
      <c r="A8" s="9" t="s">
        <v>64</v>
      </c>
      <c r="B8" s="2">
        <v>8</v>
      </c>
      <c r="D8" s="2">
        <v>41</v>
      </c>
      <c r="E8" s="2"/>
      <c r="G8" s="43">
        <v>3</v>
      </c>
      <c r="H8" s="45" t="s">
        <v>88</v>
      </c>
      <c r="I8" s="46">
        <v>2</v>
      </c>
      <c r="J8" s="47" t="s">
        <v>7</v>
      </c>
      <c r="K8" s="48" t="s">
        <v>89</v>
      </c>
      <c r="L8" s="46">
        <v>100</v>
      </c>
      <c r="M8" s="43" t="s">
        <v>11</v>
      </c>
      <c r="N8" s="49"/>
      <c r="O8" s="51">
        <v>0</v>
      </c>
      <c r="P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ht="72" customHeight="1">
      <c r="A9" s="9" t="s">
        <v>65</v>
      </c>
      <c r="B9" s="4">
        <f>IF(B6="A",B7+3,IF(B6="H",B7+2,B7+1))</f>
        <v>2022</v>
      </c>
      <c r="D9" s="2">
        <v>42</v>
      </c>
      <c r="E9" s="2"/>
      <c r="G9" s="43">
        <v>4</v>
      </c>
      <c r="H9" s="45" t="s">
        <v>90</v>
      </c>
      <c r="I9" s="46">
        <v>2</v>
      </c>
      <c r="J9" s="47" t="s">
        <v>7</v>
      </c>
      <c r="K9" s="48"/>
      <c r="L9" s="46">
        <v>30</v>
      </c>
      <c r="M9" s="43" t="s">
        <v>11</v>
      </c>
      <c r="N9" s="49"/>
      <c r="O9" s="51">
        <v>0</v>
      </c>
      <c r="P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ht="72" customHeight="1">
      <c r="A10" s="9" t="s">
        <v>66</v>
      </c>
      <c r="B10" s="6">
        <f ca="1">NOW()</f>
        <v>44363.490313310183</v>
      </c>
      <c r="D10" s="2">
        <v>43</v>
      </c>
      <c r="E10" s="2"/>
      <c r="G10" s="43">
        <v>4</v>
      </c>
      <c r="H10" s="45" t="s">
        <v>81</v>
      </c>
      <c r="I10" s="46">
        <v>2</v>
      </c>
      <c r="J10" s="47" t="s">
        <v>7</v>
      </c>
      <c r="K10" s="48"/>
      <c r="L10" s="46">
        <v>100</v>
      </c>
      <c r="M10" s="43" t="s">
        <v>11</v>
      </c>
      <c r="N10" s="49"/>
      <c r="O10" s="51">
        <v>0</v>
      </c>
      <c r="P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ht="72" customHeight="1">
      <c r="A11" s="9" t="s">
        <v>67</v>
      </c>
      <c r="B11" s="4">
        <f ca="1">IF(MONTH(NOW())&gt;7,YEAR(NOW()),YEAR(NOW())-1)</f>
        <v>2020</v>
      </c>
      <c r="D11" s="2">
        <v>44</v>
      </c>
      <c r="E11" s="2"/>
      <c r="G11" s="43">
        <v>2</v>
      </c>
      <c r="H11" s="45" t="s">
        <v>77</v>
      </c>
      <c r="I11" s="46">
        <v>2</v>
      </c>
      <c r="J11" s="47" t="s">
        <v>7</v>
      </c>
      <c r="K11" s="48"/>
      <c r="L11" s="46">
        <v>50</v>
      </c>
      <c r="M11" s="43" t="s">
        <v>11</v>
      </c>
      <c r="N11" s="49"/>
      <c r="O11" s="51">
        <v>0</v>
      </c>
      <c r="P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 ca="1">CONCATENATE(B11," - ",B11+1)</f>
        <v>2020 - 2021</v>
      </c>
      <c r="R12" s="7"/>
      <c r="S12" s="7"/>
      <c r="T12" s="7"/>
      <c r="U12" s="7"/>
      <c r="V12" s="7"/>
      <c r="W12" s="7"/>
      <c r="X12" s="7"/>
      <c r="Y12" s="7"/>
      <c r="Z12" s="7"/>
      <c r="AA12" s="7"/>
      <c r="AB12" s="7"/>
      <c r="AC12" s="7"/>
      <c r="AD12" s="7"/>
      <c r="AE12" s="7"/>
    </row>
    <row r="13" spans="1:32">
      <c r="A13" s="9" t="s">
        <v>69</v>
      </c>
      <c r="B13" s="4">
        <f ca="1">B7-B11</f>
        <v>0</v>
      </c>
      <c r="C13" s="9" t="s">
        <v>47</v>
      </c>
      <c r="D13" s="2">
        <v>18</v>
      </c>
      <c r="G13" s="55" t="str">
        <f>CONCATENATE("Algemene opmerkingen bij het jaarprogramma van  ",G4)</f>
        <v>Algemene opmerkingen bij het jaarprogramma van  EN leerlaag H4 (schooljaar 2020 - 2021)</v>
      </c>
      <c r="H13" s="55"/>
      <c r="I13" s="55"/>
      <c r="J13" s="55"/>
      <c r="K13" s="55"/>
      <c r="L13" s="55"/>
      <c r="M13" s="55"/>
      <c r="R13" s="7"/>
      <c r="S13" s="7"/>
      <c r="T13" s="7"/>
      <c r="U13" s="7"/>
      <c r="V13" s="7"/>
      <c r="W13" s="7"/>
      <c r="X13" s="7"/>
      <c r="Y13" s="7"/>
      <c r="Z13" s="7"/>
      <c r="AA13" s="7"/>
      <c r="AB13" s="7"/>
      <c r="AC13" s="7"/>
      <c r="AD13" s="7"/>
      <c r="AE13" s="7"/>
    </row>
    <row r="14" spans="1:32" ht="72" customHeight="1">
      <c r="A14" s="9" t="s">
        <v>70</v>
      </c>
      <c r="B14" s="7">
        <f ca="1">B15+B11-B7</f>
        <v>4</v>
      </c>
      <c r="G14" s="56"/>
      <c r="H14" s="56"/>
      <c r="I14" s="56"/>
      <c r="J14" s="56"/>
      <c r="K14" s="56"/>
      <c r="L14" s="56"/>
      <c r="M14" s="56"/>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ht="30.75" customHeight="1">
      <c r="C16" s="9" t="s">
        <v>47</v>
      </c>
      <c r="D16" s="2"/>
      <c r="G16" s="41" t="str">
        <f>CONCATENATE(B4," leerlaag ",B6,B15+1," (schooljaar ",B7+1," - ",B7+2,")")</f>
        <v>EN leerlaag H5 (schooljaar 2021 - 2022)</v>
      </c>
      <c r="R16" s="7"/>
      <c r="S16" s="7"/>
      <c r="T16" s="7"/>
      <c r="U16" s="7"/>
      <c r="V16" s="7"/>
      <c r="W16" s="7"/>
      <c r="X16" s="7"/>
      <c r="Y16" s="7"/>
      <c r="Z16" s="7"/>
      <c r="AA16" s="7"/>
      <c r="AB16" s="7"/>
      <c r="AC16" s="7"/>
      <c r="AD16" s="7"/>
      <c r="AE16" s="7"/>
    </row>
    <row r="17" spans="3:32" ht="34.5" customHeight="1">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c r="D18" s="2">
        <v>596</v>
      </c>
      <c r="E18" s="2"/>
      <c r="G18" s="23">
        <v>1</v>
      </c>
      <c r="H18" s="24" t="s">
        <v>74</v>
      </c>
      <c r="I18" s="37"/>
      <c r="J18" s="25" t="s">
        <v>7</v>
      </c>
      <c r="K18" s="26" t="s">
        <v>75</v>
      </c>
      <c r="L18" s="37">
        <v>100</v>
      </c>
      <c r="M18" s="23" t="s">
        <v>8</v>
      </c>
      <c r="N18" s="38">
        <v>2</v>
      </c>
      <c r="O18" s="27" t="s">
        <v>8</v>
      </c>
      <c r="P18" s="28"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3:32" ht="72" customHeight="1">
      <c r="D19" s="2">
        <v>597</v>
      </c>
      <c r="E19" s="2"/>
      <c r="G19" s="23">
        <v>2</v>
      </c>
      <c r="H19" s="24" t="s">
        <v>92</v>
      </c>
      <c r="I19" s="37"/>
      <c r="J19" s="25" t="s">
        <v>7</v>
      </c>
      <c r="K19" s="26" t="s">
        <v>93</v>
      </c>
      <c r="L19" s="37">
        <v>50</v>
      </c>
      <c r="M19" s="23" t="s">
        <v>8</v>
      </c>
      <c r="N19" s="38">
        <v>2</v>
      </c>
      <c r="O19" s="27" t="s">
        <v>11</v>
      </c>
      <c r="P19" s="28" t="s">
        <v>94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3:32" ht="72" customHeight="1">
      <c r="D20" s="2">
        <v>598</v>
      </c>
      <c r="E20" s="2"/>
      <c r="G20" s="23">
        <v>3</v>
      </c>
      <c r="H20" s="24" t="s">
        <v>95</v>
      </c>
      <c r="I20" s="37"/>
      <c r="J20" s="25" t="s">
        <v>14</v>
      </c>
      <c r="K20" s="26"/>
      <c r="L20" s="37">
        <v>100</v>
      </c>
      <c r="M20" s="23" t="s">
        <v>8</v>
      </c>
      <c r="N20" s="38">
        <v>2</v>
      </c>
      <c r="O20" s="27" t="s">
        <v>11</v>
      </c>
      <c r="P20" s="28" t="s">
        <v>96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3:32" ht="72" customHeight="1">
      <c r="D21" s="2">
        <v>599</v>
      </c>
      <c r="E21" s="2"/>
      <c r="G21" s="23">
        <v>3</v>
      </c>
      <c r="H21" s="24" t="s">
        <v>79</v>
      </c>
      <c r="I21" s="37"/>
      <c r="J21" s="25" t="s">
        <v>10</v>
      </c>
      <c r="K21" s="26" t="s">
        <v>97</v>
      </c>
      <c r="L21" s="37">
        <v>20</v>
      </c>
      <c r="M21" s="23" t="s">
        <v>8</v>
      </c>
      <c r="N21" s="38">
        <v>2</v>
      </c>
      <c r="O21" s="27" t="s">
        <v>11</v>
      </c>
      <c r="P21" s="28" t="s">
        <v>98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3:32" ht="72" customHeight="1">
      <c r="D22" s="2"/>
      <c r="E22" s="2"/>
      <c r="G22" s="23" t="s">
        <v>5</v>
      </c>
      <c r="H22" s="24"/>
      <c r="I22" s="37"/>
      <c r="J22" s="25" t="s">
        <v>5</v>
      </c>
      <c r="K22" s="26"/>
      <c r="L22" s="37"/>
      <c r="M22" s="23" t="s">
        <v>5</v>
      </c>
      <c r="N22" s="38"/>
      <c r="O22" s="27" t="s">
        <v>5</v>
      </c>
      <c r="P22" s="28"/>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3:32" ht="72" customHeight="1">
      <c r="D23" s="2"/>
      <c r="E23" s="2"/>
      <c r="G23" s="23" t="s">
        <v>5</v>
      </c>
      <c r="H23" s="24"/>
      <c r="I23" s="37"/>
      <c r="J23" s="25" t="s">
        <v>5</v>
      </c>
      <c r="K23" s="26"/>
      <c r="L23" s="37"/>
      <c r="M23" s="23" t="s">
        <v>5</v>
      </c>
      <c r="N23" s="38"/>
      <c r="O23" s="27" t="s">
        <v>5</v>
      </c>
      <c r="P23" s="28"/>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3:32">
      <c r="R24" s="7"/>
      <c r="S24" s="7"/>
      <c r="T24" s="7"/>
      <c r="U24" s="7"/>
      <c r="V24" s="7"/>
      <c r="W24" s="7"/>
      <c r="X24" s="7"/>
      <c r="Y24" s="7"/>
      <c r="Z24" s="7"/>
      <c r="AA24" s="7"/>
      <c r="AB24" s="7"/>
      <c r="AC24" s="7"/>
      <c r="AD24" s="7"/>
      <c r="AE24" s="7"/>
    </row>
    <row r="25" spans="3:32">
      <c r="C25" s="9" t="s">
        <v>47</v>
      </c>
      <c r="D25" s="2">
        <v>19</v>
      </c>
      <c r="G25" s="55" t="str">
        <f>CONCATENATE("Algemene opmerkingen bij het jaarprogramma van  ",G16)</f>
        <v>Algemene opmerkingen bij het jaarprogramma van  EN leerlaag H5 (schooljaar 2021 - 2022)</v>
      </c>
      <c r="H25" s="55"/>
      <c r="I25" s="55"/>
      <c r="J25" s="55"/>
      <c r="K25" s="55"/>
      <c r="L25" s="55"/>
      <c r="M25" s="55"/>
      <c r="R25" s="7"/>
      <c r="S25" s="7"/>
      <c r="T25" s="7"/>
      <c r="U25" s="7"/>
      <c r="V25" s="7"/>
      <c r="W25" s="7"/>
      <c r="X25" s="7"/>
      <c r="Y25" s="7"/>
      <c r="Z25" s="7"/>
      <c r="AA25" s="7"/>
      <c r="AB25" s="7"/>
      <c r="AC25" s="7"/>
      <c r="AD25" s="7"/>
      <c r="AE25" s="7"/>
    </row>
    <row r="26" spans="3:32" ht="72" customHeight="1">
      <c r="G26" s="58"/>
      <c r="H26" s="58"/>
      <c r="I26" s="58"/>
      <c r="J26" s="58"/>
      <c r="K26" s="58"/>
      <c r="L26" s="58"/>
      <c r="M26" s="58"/>
      <c r="N26" s="53"/>
      <c r="O26" s="53"/>
      <c r="P26" s="54"/>
      <c r="R26" s="7"/>
      <c r="S26" s="7"/>
      <c r="T26" s="7"/>
      <c r="U26" s="7"/>
      <c r="V26" s="7"/>
      <c r="W26" s="7"/>
      <c r="X26" s="7"/>
      <c r="Y26" s="7"/>
      <c r="Z26" s="7"/>
      <c r="AA26" s="7"/>
      <c r="AB26" s="7"/>
      <c r="AC26" s="7"/>
      <c r="AD26" s="7"/>
      <c r="AE26" s="7"/>
    </row>
    <row r="27" spans="3:32">
      <c r="R27" s="7"/>
      <c r="S27" s="7"/>
      <c r="T27" s="7"/>
      <c r="U27" s="7"/>
      <c r="V27" s="7"/>
      <c r="W27" s="7"/>
      <c r="X27" s="7"/>
      <c r="Y27" s="7"/>
      <c r="Z27" s="7"/>
      <c r="AA27" s="7"/>
      <c r="AB27" s="7"/>
      <c r="AC27" s="7"/>
      <c r="AD27" s="7"/>
      <c r="AE27" s="7"/>
    </row>
    <row r="28" spans="3:32" ht="30.75" hidden="1" customHeight="1">
      <c r="C28" s="9" t="s">
        <v>47</v>
      </c>
      <c r="D28" s="2"/>
      <c r="G28" s="41" t="str">
        <f>CONCATENATE(B4," leerlaag ",B6,B15+2," (schooljaar ",B7+2," - ",B9,")")</f>
        <v>EN leerlaag H6 (schooljaar 2022 - 2022)</v>
      </c>
      <c r="R28" s="7"/>
      <c r="S28" s="7"/>
      <c r="T28" s="7"/>
      <c r="U28" s="7"/>
      <c r="V28" s="7"/>
      <c r="W28" s="7"/>
      <c r="X28" s="7"/>
      <c r="Y28" s="7"/>
      <c r="Z28" s="7"/>
      <c r="AA28" s="7"/>
      <c r="AB28" s="7"/>
      <c r="AC28" s="7"/>
      <c r="AD28" s="7"/>
      <c r="AE28" s="7"/>
    </row>
    <row r="29" spans="3:32" ht="34.5" hidden="1" customHeight="1">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hidden="1" customHeight="1">
      <c r="D30" s="2"/>
      <c r="E30" s="2"/>
      <c r="G30" s="43" t="s">
        <v>5</v>
      </c>
      <c r="H30" s="45"/>
      <c r="I30" s="46"/>
      <c r="J30" s="47" t="s">
        <v>5</v>
      </c>
      <c r="K30" s="48"/>
      <c r="L30" s="46"/>
      <c r="M30" s="43" t="s">
        <v>5</v>
      </c>
      <c r="N30" s="49"/>
      <c r="O30" s="51" t="s">
        <v>5</v>
      </c>
      <c r="P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3:32" ht="72" hidden="1" customHeight="1">
      <c r="D31" s="2"/>
      <c r="E31" s="2"/>
      <c r="G31" s="43" t="s">
        <v>5</v>
      </c>
      <c r="H31" s="45"/>
      <c r="I31" s="46"/>
      <c r="J31" s="47" t="s">
        <v>5</v>
      </c>
      <c r="K31" s="48"/>
      <c r="L31" s="46"/>
      <c r="M31" s="43" t="s">
        <v>5</v>
      </c>
      <c r="N31" s="49"/>
      <c r="O31" s="51" t="s">
        <v>5</v>
      </c>
      <c r="P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3:32" ht="72" hidden="1" customHeight="1">
      <c r="D32" s="2"/>
      <c r="E32" s="2"/>
      <c r="G32" s="43" t="s">
        <v>5</v>
      </c>
      <c r="H32" s="45"/>
      <c r="I32" s="46"/>
      <c r="J32" s="47" t="s">
        <v>5</v>
      </c>
      <c r="K32" s="48"/>
      <c r="L32" s="46"/>
      <c r="M32" s="43" t="s">
        <v>5</v>
      </c>
      <c r="N32" s="49"/>
      <c r="O32" s="51" t="s">
        <v>5</v>
      </c>
      <c r="P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3:32" ht="72" hidden="1" customHeight="1">
      <c r="D33" s="2"/>
      <c r="E33" s="2"/>
      <c r="G33" s="43" t="s">
        <v>5</v>
      </c>
      <c r="H33" s="45"/>
      <c r="I33" s="46"/>
      <c r="J33" s="47" t="s">
        <v>5</v>
      </c>
      <c r="K33" s="48"/>
      <c r="L33" s="46"/>
      <c r="M33" s="43" t="s">
        <v>5</v>
      </c>
      <c r="N33" s="49"/>
      <c r="O33" s="51" t="s">
        <v>5</v>
      </c>
      <c r="P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3:32" ht="72" hidden="1" customHeight="1">
      <c r="D34" s="2"/>
      <c r="E34" s="2"/>
      <c r="G34" s="43" t="s">
        <v>5</v>
      </c>
      <c r="H34" s="45"/>
      <c r="I34" s="46"/>
      <c r="J34" s="47" t="s">
        <v>5</v>
      </c>
      <c r="K34" s="48"/>
      <c r="L34" s="46"/>
      <c r="M34" s="43" t="s">
        <v>5</v>
      </c>
      <c r="N34" s="49"/>
      <c r="O34" s="51" t="s">
        <v>5</v>
      </c>
      <c r="P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3:32" ht="72" hidden="1" customHeight="1">
      <c r="D35" s="2"/>
      <c r="E35" s="2"/>
      <c r="G35" s="43" t="s">
        <v>5</v>
      </c>
      <c r="H35" s="45"/>
      <c r="I35" s="46"/>
      <c r="J35" s="47" t="s">
        <v>5</v>
      </c>
      <c r="K35" s="48"/>
      <c r="L35" s="46"/>
      <c r="M35" s="43" t="s">
        <v>5</v>
      </c>
      <c r="N35" s="49"/>
      <c r="O35" s="51" t="s">
        <v>5</v>
      </c>
      <c r="P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3:32" hidden="1"/>
    <row r="37" spans="3:32" hidden="1">
      <c r="C37" s="9" t="s">
        <v>47</v>
      </c>
      <c r="D37" s="2"/>
      <c r="G37" s="55" t="str">
        <f>CONCATENATE("Algemene opmerkingen bij het jaarprogramma van  ",G28)</f>
        <v>Algemene opmerkingen bij het jaarprogramma van  EN leerlaag H6 (schooljaar 2022 - 2022)</v>
      </c>
      <c r="H37" s="55"/>
      <c r="I37" s="55"/>
      <c r="J37" s="55"/>
      <c r="K37" s="55"/>
      <c r="L37" s="55"/>
      <c r="M37" s="55"/>
    </row>
    <row r="38" spans="3:32" ht="72" hidden="1" customHeight="1">
      <c r="G38" s="56"/>
      <c r="H38" s="56"/>
      <c r="I38" s="56"/>
      <c r="J38" s="56"/>
      <c r="K38" s="56"/>
      <c r="L38" s="56"/>
      <c r="M38" s="56"/>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59" priority="1">
      <formula>ISBLANK($J6)</formula>
    </cfRule>
  </conditionalFormatting>
  <conditionalFormatting sqref="J18:J23">
    <cfRule type="expression" dxfId="58" priority="2">
      <formula>ISBLANK($J18)</formula>
    </cfRule>
  </conditionalFormatting>
  <conditionalFormatting sqref="J30:J35">
    <cfRule type="expression" dxfId="57" priority="3">
      <formula>ISBLANK($J30)</formula>
    </cfRule>
  </conditionalFormatting>
  <conditionalFormatting sqref="M6:M11">
    <cfRule type="expression" dxfId="56" priority="4">
      <formula>ISBLANK($M6)</formula>
    </cfRule>
  </conditionalFormatting>
  <conditionalFormatting sqref="M18:M23">
    <cfRule type="expression" dxfId="55" priority="5">
      <formula>ISBLANK($M18)</formula>
    </cfRule>
  </conditionalFormatting>
  <conditionalFormatting sqref="M30:M35">
    <cfRule type="expression" dxfId="54" priority="6">
      <formula>ISBLANK($M30)</formula>
    </cfRule>
  </conditionalFormatting>
  <conditionalFormatting sqref="O6:O11">
    <cfRule type="expression" dxfId="53" priority="7">
      <formula>ISBLANK($O6)</formula>
    </cfRule>
  </conditionalFormatting>
  <conditionalFormatting sqref="O18:O23">
    <cfRule type="expression" dxfId="52" priority="8">
      <formula>ISBLANK($O18)</formula>
    </cfRule>
  </conditionalFormatting>
  <conditionalFormatting sqref="O30:O35">
    <cfRule type="expression" dxfId="51" priority="9">
      <formula>ISBLANK($O30)</formula>
    </cfRule>
  </conditionalFormatting>
  <conditionalFormatting sqref="R6:AE35">
    <cfRule type="cellIs" dxfId="50" priority="10" operator="equal">
      <formula>1</formula>
    </cfRule>
  </conditionalFormatting>
  <dataValidations count="1">
    <dataValidation type="whole" allowBlank="1" showInputMessage="1" showErrorMessage="1" sqref="I6:I11 N30:N35 N18:N23 N6:N11 L30:L35 L18:L23 L6:L11 I30:I35 I18:I23" xr:uid="{00000000-0002-0000-05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500-000000000000}">
          <x14:formula1>
            <xm:f>instellingen!$G$2:$G$6</xm:f>
          </x14:formula1>
          <xm:sqref>G6:G11 G30:G35 G18:G23</xm:sqref>
        </x14:dataValidation>
        <x14:dataValidation type="list" errorStyle="information" showInputMessage="1" showErrorMessage="1" errorTitle="ERROR" error="ongeldige waarde" xr:uid="{00000000-0002-0000-0500-000006000000}">
          <x14:formula1>
            <xm:f>instellingen!$H$2:$H$7</xm:f>
          </x14:formula1>
          <xm:sqref>J6:J11 J30:J35 J18:J23</xm:sqref>
        </x14:dataValidation>
        <x14:dataValidation type="list" errorStyle="information" showInputMessage="1" showErrorMessage="1" errorTitle="ERROR" error="ongeldige waarde" xr:uid="{00000000-0002-0000-0500-00000C000000}">
          <x14:formula1>
            <xm:f>instellingen!$I$2:$I$4</xm:f>
          </x14:formula1>
          <xm:sqref>M6:M11 O30:O35 O18:O23 O6:O11 M30:M35 M18:M23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38"/>
  <sheetViews>
    <sheetView zoomScale="85" zoomScaleNormal="85" workbookViewId="0">
      <pane ySplit="2" topLeftCell="A3" activePane="bottomLeft" state="frozen"/>
      <selection pane="bottomLeft" activeCell="Q38" sqref="Q38"/>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G1" s="40" t="s">
        <v>41</v>
      </c>
    </row>
    <row r="2" spans="1:32" ht="48" customHeight="1">
      <c r="A2" s="9" t="s">
        <v>42</v>
      </c>
      <c r="B2" s="2" t="s">
        <v>43</v>
      </c>
      <c r="F2" s="39">
        <f>SUM(AF6:AF35)</f>
        <v>1</v>
      </c>
      <c r="G2" s="57" t="str">
        <f ca="1">IF(B14&gt;6,"verouderd PTA",CONCATENATE("Dit is het programma van de huidige ",B6,B14," (cohort ",B7," - ",B9,")"))</f>
        <v>Dit is het programma van de huidige H5 (cohort 2019 - 2021)</v>
      </c>
      <c r="H2" s="57"/>
      <c r="I2" s="57"/>
      <c r="J2" s="57"/>
      <c r="K2" s="57"/>
      <c r="L2" s="57"/>
      <c r="M2" s="57"/>
      <c r="O2" s="50"/>
    </row>
    <row r="3" spans="1:32">
      <c r="A3" s="9" t="s">
        <v>44</v>
      </c>
      <c r="B3" s="4">
        <v>0</v>
      </c>
    </row>
    <row r="4" spans="1:32" ht="30" customHeight="1">
      <c r="A4" s="9" t="s">
        <v>45</v>
      </c>
      <c r="B4" s="2" t="s">
        <v>46</v>
      </c>
      <c r="C4" s="9" t="s">
        <v>47</v>
      </c>
      <c r="D4" s="2"/>
      <c r="G4" s="41" t="str">
        <f>CONCATENATE(B4," leerlaag ",B6,B15," (schooljaar ",B7," - ",B7+1,")")</f>
        <v>EN leerlaag H4 (schooljaar 2019 - 2020)</v>
      </c>
    </row>
    <row r="5" spans="1:32" ht="34.5" customHeight="1">
      <c r="A5" s="9" t="s">
        <v>48</v>
      </c>
      <c r="B5" s="2">
        <v>2</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85</v>
      </c>
      <c r="D6" s="2"/>
      <c r="E6" s="2"/>
      <c r="G6" s="43" t="s">
        <v>5</v>
      </c>
      <c r="H6" s="45"/>
      <c r="I6" s="46"/>
      <c r="J6" s="47" t="s">
        <v>5</v>
      </c>
      <c r="K6" s="48"/>
      <c r="L6" s="46"/>
      <c r="M6" s="43" t="s">
        <v>5</v>
      </c>
      <c r="N6" s="49"/>
      <c r="O6" s="51" t="s">
        <v>5</v>
      </c>
      <c r="P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ht="72" customHeight="1">
      <c r="A7" s="9" t="s">
        <v>63</v>
      </c>
      <c r="B7" s="2">
        <v>2019</v>
      </c>
      <c r="D7" s="2"/>
      <c r="E7" s="2"/>
      <c r="G7" s="43" t="s">
        <v>5</v>
      </c>
      <c r="H7" s="45"/>
      <c r="I7" s="46"/>
      <c r="J7" s="47" t="s">
        <v>5</v>
      </c>
      <c r="K7" s="48"/>
      <c r="L7" s="46"/>
      <c r="M7" s="43" t="s">
        <v>5</v>
      </c>
      <c r="N7" s="49"/>
      <c r="O7" s="51" t="s">
        <v>5</v>
      </c>
      <c r="P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ht="72" customHeight="1">
      <c r="A8" s="9" t="s">
        <v>64</v>
      </c>
      <c r="B8" s="2">
        <v>9</v>
      </c>
      <c r="D8" s="2"/>
      <c r="E8" s="2"/>
      <c r="G8" s="43" t="s">
        <v>5</v>
      </c>
      <c r="H8" s="45"/>
      <c r="I8" s="46"/>
      <c r="J8" s="47" t="s">
        <v>5</v>
      </c>
      <c r="K8" s="48"/>
      <c r="L8" s="46"/>
      <c r="M8" s="43" t="s">
        <v>5</v>
      </c>
      <c r="N8" s="49"/>
      <c r="O8" s="51" t="s">
        <v>5</v>
      </c>
      <c r="P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ht="72" customHeight="1">
      <c r="A9" s="9" t="s">
        <v>65</v>
      </c>
      <c r="B9" s="4">
        <f>IF(B6="A",B7+3,IF(B6="H",B7+2,B7+1))</f>
        <v>2021</v>
      </c>
      <c r="D9" s="2"/>
      <c r="E9" s="2"/>
      <c r="G9" s="43" t="s">
        <v>5</v>
      </c>
      <c r="H9" s="45"/>
      <c r="I9" s="46"/>
      <c r="J9" s="47" t="s">
        <v>5</v>
      </c>
      <c r="K9" s="48"/>
      <c r="L9" s="46"/>
      <c r="M9" s="43" t="s">
        <v>5</v>
      </c>
      <c r="N9" s="49"/>
      <c r="O9" s="51" t="s">
        <v>5</v>
      </c>
      <c r="P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ht="72" customHeight="1">
      <c r="A10" s="9" t="s">
        <v>66</v>
      </c>
      <c r="B10" s="6">
        <f ca="1">NOW()</f>
        <v>44363.490313310183</v>
      </c>
      <c r="D10" s="2"/>
      <c r="E10" s="2"/>
      <c r="G10" s="43" t="s">
        <v>5</v>
      </c>
      <c r="H10" s="45"/>
      <c r="I10" s="46"/>
      <c r="J10" s="47" t="s">
        <v>5</v>
      </c>
      <c r="K10" s="48"/>
      <c r="L10" s="46"/>
      <c r="M10" s="43" t="s">
        <v>5</v>
      </c>
      <c r="N10" s="49"/>
      <c r="O10" s="51" t="s">
        <v>5</v>
      </c>
      <c r="P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ht="72" customHeight="1">
      <c r="A11" s="9" t="s">
        <v>67</v>
      </c>
      <c r="B11" s="4">
        <f ca="1">IF(MONTH(NOW())&gt;7,YEAR(NOW()),YEAR(NOW())-1)</f>
        <v>2020</v>
      </c>
      <c r="D11" s="2"/>
      <c r="E11" s="2"/>
      <c r="G11" s="43" t="s">
        <v>5</v>
      </c>
      <c r="H11" s="45"/>
      <c r="I11" s="46"/>
      <c r="J11" s="47" t="s">
        <v>5</v>
      </c>
      <c r="K11" s="48"/>
      <c r="L11" s="46"/>
      <c r="M11" s="43" t="s">
        <v>5</v>
      </c>
      <c r="N11" s="49"/>
      <c r="O11" s="51" t="s">
        <v>5</v>
      </c>
      <c r="P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 ca="1">CONCATENATE(B11," - ",B11+1)</f>
        <v>2020 - 2021</v>
      </c>
      <c r="R12" s="7"/>
      <c r="S12" s="7"/>
      <c r="T12" s="7"/>
      <c r="U12" s="7"/>
      <c r="V12" s="7"/>
      <c r="W12" s="7"/>
      <c r="X12" s="7"/>
      <c r="Y12" s="7"/>
      <c r="Z12" s="7"/>
      <c r="AA12" s="7"/>
      <c r="AB12" s="7"/>
      <c r="AC12" s="7"/>
      <c r="AD12" s="7"/>
      <c r="AE12" s="7"/>
    </row>
    <row r="13" spans="1:32">
      <c r="A13" s="9" t="s">
        <v>69</v>
      </c>
      <c r="B13" s="4">
        <f ca="1">B7-B11</f>
        <v>-1</v>
      </c>
      <c r="C13" s="9" t="s">
        <v>47</v>
      </c>
      <c r="D13" s="2">
        <v>20</v>
      </c>
      <c r="G13" s="55" t="str">
        <f>CONCATENATE("Algemene opmerkingen bij het jaarprogramma van  ",G4)</f>
        <v>Algemene opmerkingen bij het jaarprogramma van  EN leerlaag H4 (schooljaar 2019 - 2020)</v>
      </c>
      <c r="H13" s="55"/>
      <c r="I13" s="55"/>
      <c r="J13" s="55"/>
      <c r="K13" s="55"/>
      <c r="L13" s="55"/>
      <c r="M13" s="55"/>
      <c r="R13" s="7"/>
      <c r="S13" s="7"/>
      <c r="T13" s="7"/>
      <c r="U13" s="7"/>
      <c r="V13" s="7"/>
      <c r="W13" s="7"/>
      <c r="X13" s="7"/>
      <c r="Y13" s="7"/>
      <c r="Z13" s="7"/>
      <c r="AA13" s="7"/>
      <c r="AB13" s="7"/>
      <c r="AC13" s="7"/>
      <c r="AD13" s="7"/>
      <c r="AE13" s="7"/>
    </row>
    <row r="14" spans="1:32" ht="72" customHeight="1">
      <c r="A14" s="9" t="s">
        <v>70</v>
      </c>
      <c r="B14" s="7">
        <f ca="1">B15+B11-B7</f>
        <v>5</v>
      </c>
      <c r="G14" s="56"/>
      <c r="H14" s="56"/>
      <c r="I14" s="56"/>
      <c r="J14" s="56"/>
      <c r="K14" s="56"/>
      <c r="L14" s="56"/>
      <c r="M14" s="56"/>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ht="30.75" customHeight="1">
      <c r="C16" s="9" t="s">
        <v>47</v>
      </c>
      <c r="D16" s="2"/>
      <c r="G16" s="41" t="str">
        <f>CONCATENATE(B4," leerlaag ",B6,B15+1," (schooljaar ",B7+1," - ",B7+2,")")</f>
        <v>EN leerlaag H5 (schooljaar 2020 - 2021)</v>
      </c>
      <c r="R16" s="7"/>
      <c r="S16" s="7"/>
      <c r="T16" s="7"/>
      <c r="U16" s="7"/>
      <c r="V16" s="7"/>
      <c r="W16" s="7"/>
      <c r="X16" s="7"/>
      <c r="Y16" s="7"/>
      <c r="Z16" s="7"/>
      <c r="AA16" s="7"/>
      <c r="AB16" s="7"/>
      <c r="AC16" s="7"/>
      <c r="AD16" s="7"/>
      <c r="AE16" s="7"/>
    </row>
    <row r="17" spans="3:32" ht="34.5" customHeight="1">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c r="D18" s="2">
        <v>45</v>
      </c>
      <c r="E18" s="2"/>
      <c r="G18" s="43">
        <v>1</v>
      </c>
      <c r="H18" s="45" t="s">
        <v>74</v>
      </c>
      <c r="I18" s="46"/>
      <c r="J18" s="47" t="s">
        <v>7</v>
      </c>
      <c r="K18" s="48" t="s">
        <v>75</v>
      </c>
      <c r="L18" s="46">
        <v>100</v>
      </c>
      <c r="M18" s="43" t="s">
        <v>8</v>
      </c>
      <c r="N18" s="49">
        <v>2</v>
      </c>
      <c r="O18" s="51" t="s">
        <v>8</v>
      </c>
      <c r="P18" s="5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3:32" ht="72" customHeight="1">
      <c r="D19" s="2">
        <v>46</v>
      </c>
      <c r="E19" s="2"/>
      <c r="G19" s="43">
        <v>2</v>
      </c>
      <c r="H19" s="45" t="s">
        <v>92</v>
      </c>
      <c r="I19" s="46"/>
      <c r="J19" s="47" t="s">
        <v>7</v>
      </c>
      <c r="K19" s="48" t="s">
        <v>93</v>
      </c>
      <c r="L19" s="46">
        <v>50</v>
      </c>
      <c r="M19" s="43" t="s">
        <v>8</v>
      </c>
      <c r="N19" s="49">
        <v>2</v>
      </c>
      <c r="O19" s="51" t="s">
        <v>11</v>
      </c>
      <c r="P19" s="52" t="s">
        <v>94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3:32" ht="72" customHeight="1">
      <c r="D20" s="2">
        <v>47</v>
      </c>
      <c r="E20" s="2"/>
      <c r="G20" s="43">
        <v>3</v>
      </c>
      <c r="H20" s="45" t="s">
        <v>95</v>
      </c>
      <c r="I20" s="46"/>
      <c r="J20" s="47" t="s">
        <v>14</v>
      </c>
      <c r="K20" s="48"/>
      <c r="L20" s="46">
        <v>100</v>
      </c>
      <c r="M20" s="43" t="s">
        <v>8</v>
      </c>
      <c r="N20" s="49">
        <v>2</v>
      </c>
      <c r="O20" s="51" t="s">
        <v>11</v>
      </c>
      <c r="P20" s="52" t="s">
        <v>96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3:32" ht="72" customHeight="1">
      <c r="D21" s="2">
        <v>48</v>
      </c>
      <c r="E21" s="2"/>
      <c r="G21" s="43">
        <v>3</v>
      </c>
      <c r="H21" s="45" t="s">
        <v>79</v>
      </c>
      <c r="I21" s="46"/>
      <c r="J21" s="47" t="s">
        <v>10</v>
      </c>
      <c r="K21" s="48" t="s">
        <v>97</v>
      </c>
      <c r="L21" s="46">
        <v>20</v>
      </c>
      <c r="M21" s="43" t="s">
        <v>8</v>
      </c>
      <c r="N21" s="49">
        <v>2</v>
      </c>
      <c r="O21" s="51" t="s">
        <v>11</v>
      </c>
      <c r="P21" s="52" t="s">
        <v>98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3:32" ht="72" customHeight="1">
      <c r="D22" s="2"/>
      <c r="E22" s="2"/>
      <c r="G22" s="43" t="s">
        <v>5</v>
      </c>
      <c r="H22" s="45"/>
      <c r="I22" s="46"/>
      <c r="J22" s="47" t="s">
        <v>5</v>
      </c>
      <c r="K22" s="48"/>
      <c r="L22" s="46"/>
      <c r="M22" s="43" t="s">
        <v>5</v>
      </c>
      <c r="N22" s="49"/>
      <c r="O22" s="51" t="s">
        <v>5</v>
      </c>
      <c r="P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3:32" ht="72" customHeight="1">
      <c r="D23" s="2"/>
      <c r="E23" s="2"/>
      <c r="G23" s="43" t="s">
        <v>5</v>
      </c>
      <c r="H23" s="45"/>
      <c r="I23" s="46"/>
      <c r="J23" s="47" t="s">
        <v>5</v>
      </c>
      <c r="K23" s="48"/>
      <c r="L23" s="46"/>
      <c r="M23" s="43" t="s">
        <v>5</v>
      </c>
      <c r="N23" s="49"/>
      <c r="O23" s="51" t="s">
        <v>5</v>
      </c>
      <c r="P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3:32">
      <c r="R24" s="7"/>
      <c r="S24" s="7"/>
      <c r="T24" s="7"/>
      <c r="U24" s="7"/>
      <c r="V24" s="7"/>
      <c r="W24" s="7"/>
      <c r="X24" s="7"/>
      <c r="Y24" s="7"/>
      <c r="Z24" s="7"/>
      <c r="AA24" s="7"/>
      <c r="AB24" s="7"/>
      <c r="AC24" s="7"/>
      <c r="AD24" s="7"/>
      <c r="AE24" s="7"/>
    </row>
    <row r="25" spans="3:32">
      <c r="C25" s="9" t="s">
        <v>47</v>
      </c>
      <c r="D25" s="2">
        <v>21</v>
      </c>
      <c r="G25" s="55" t="str">
        <f>CONCATENATE("Algemene opmerkingen bij het jaarprogramma van  ",G16)</f>
        <v>Algemene opmerkingen bij het jaarprogramma van  EN leerlaag H5 (schooljaar 2020 - 2021)</v>
      </c>
      <c r="H25" s="55"/>
      <c r="I25" s="55"/>
      <c r="J25" s="55"/>
      <c r="K25" s="55"/>
      <c r="L25" s="55"/>
      <c r="M25" s="55"/>
      <c r="R25" s="7"/>
      <c r="S25" s="7"/>
      <c r="T25" s="7"/>
      <c r="U25" s="7"/>
      <c r="V25" s="7"/>
      <c r="W25" s="7"/>
      <c r="X25" s="7"/>
      <c r="Y25" s="7"/>
      <c r="Z25" s="7"/>
      <c r="AA25" s="7"/>
      <c r="AB25" s="7"/>
      <c r="AC25" s="7"/>
      <c r="AD25" s="7"/>
      <c r="AE25" s="7"/>
    </row>
    <row r="26" spans="3:32" ht="72" customHeight="1">
      <c r="G26" s="56"/>
      <c r="H26" s="56"/>
      <c r="I26" s="56"/>
      <c r="J26" s="56"/>
      <c r="K26" s="56"/>
      <c r="L26" s="56"/>
      <c r="M26" s="56"/>
      <c r="R26" s="7"/>
      <c r="S26" s="7"/>
      <c r="T26" s="7"/>
      <c r="U26" s="7"/>
      <c r="V26" s="7"/>
      <c r="W26" s="7"/>
      <c r="X26" s="7"/>
      <c r="Y26" s="7"/>
      <c r="Z26" s="7"/>
      <c r="AA26" s="7"/>
      <c r="AB26" s="7"/>
      <c r="AC26" s="7"/>
      <c r="AD26" s="7"/>
      <c r="AE26" s="7"/>
    </row>
    <row r="27" spans="3:32">
      <c r="R27" s="7"/>
      <c r="S27" s="7"/>
      <c r="T27" s="7"/>
      <c r="U27" s="7"/>
      <c r="V27" s="7"/>
      <c r="W27" s="7"/>
      <c r="X27" s="7"/>
      <c r="Y27" s="7"/>
      <c r="Z27" s="7"/>
      <c r="AA27" s="7"/>
      <c r="AB27" s="7"/>
      <c r="AC27" s="7"/>
      <c r="AD27" s="7"/>
      <c r="AE27" s="7"/>
    </row>
    <row r="28" spans="3:32" ht="30.75" hidden="1" customHeight="1">
      <c r="C28" s="9" t="s">
        <v>47</v>
      </c>
      <c r="D28" s="2"/>
      <c r="G28" s="41" t="str">
        <f>CONCATENATE(B4," leerlaag ",B6,B15+2," (schooljaar ",B7+2," - ",B9,")")</f>
        <v>EN leerlaag H6 (schooljaar 2021 - 2021)</v>
      </c>
      <c r="R28" s="7"/>
      <c r="S28" s="7"/>
      <c r="T28" s="7"/>
      <c r="U28" s="7"/>
      <c r="V28" s="7"/>
      <c r="W28" s="7"/>
      <c r="X28" s="7"/>
      <c r="Y28" s="7"/>
      <c r="Z28" s="7"/>
      <c r="AA28" s="7"/>
      <c r="AB28" s="7"/>
      <c r="AC28" s="7"/>
      <c r="AD28" s="7"/>
      <c r="AE28" s="7"/>
    </row>
    <row r="29" spans="3:32" ht="34.5" hidden="1" customHeight="1">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hidden="1" customHeight="1">
      <c r="D30" s="2"/>
      <c r="E30" s="2"/>
      <c r="G30" s="43" t="s">
        <v>5</v>
      </c>
      <c r="H30" s="45"/>
      <c r="I30" s="46"/>
      <c r="J30" s="47" t="s">
        <v>5</v>
      </c>
      <c r="K30" s="48"/>
      <c r="L30" s="46"/>
      <c r="M30" s="43" t="s">
        <v>5</v>
      </c>
      <c r="N30" s="49"/>
      <c r="O30" s="51" t="s">
        <v>5</v>
      </c>
      <c r="P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3:32" ht="72" hidden="1" customHeight="1">
      <c r="D31" s="2"/>
      <c r="E31" s="2"/>
      <c r="G31" s="43" t="s">
        <v>5</v>
      </c>
      <c r="H31" s="45"/>
      <c r="I31" s="46"/>
      <c r="J31" s="47" t="s">
        <v>5</v>
      </c>
      <c r="K31" s="48"/>
      <c r="L31" s="46"/>
      <c r="M31" s="43" t="s">
        <v>5</v>
      </c>
      <c r="N31" s="49"/>
      <c r="O31" s="51" t="s">
        <v>5</v>
      </c>
      <c r="P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3:32" ht="72" hidden="1" customHeight="1">
      <c r="D32" s="2"/>
      <c r="E32" s="2"/>
      <c r="G32" s="43" t="s">
        <v>5</v>
      </c>
      <c r="H32" s="45"/>
      <c r="I32" s="46"/>
      <c r="J32" s="47" t="s">
        <v>5</v>
      </c>
      <c r="K32" s="48"/>
      <c r="L32" s="46"/>
      <c r="M32" s="43" t="s">
        <v>5</v>
      </c>
      <c r="N32" s="49"/>
      <c r="O32" s="51" t="s">
        <v>5</v>
      </c>
      <c r="P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3:32" ht="72" hidden="1" customHeight="1">
      <c r="D33" s="2"/>
      <c r="E33" s="2"/>
      <c r="G33" s="43" t="s">
        <v>5</v>
      </c>
      <c r="H33" s="45"/>
      <c r="I33" s="46"/>
      <c r="J33" s="47" t="s">
        <v>5</v>
      </c>
      <c r="K33" s="48"/>
      <c r="L33" s="46"/>
      <c r="M33" s="43" t="s">
        <v>5</v>
      </c>
      <c r="N33" s="49"/>
      <c r="O33" s="51" t="s">
        <v>5</v>
      </c>
      <c r="P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3:32" ht="72" hidden="1" customHeight="1">
      <c r="D34" s="2"/>
      <c r="E34" s="2"/>
      <c r="G34" s="43" t="s">
        <v>5</v>
      </c>
      <c r="H34" s="45"/>
      <c r="I34" s="46"/>
      <c r="J34" s="47" t="s">
        <v>5</v>
      </c>
      <c r="K34" s="48"/>
      <c r="L34" s="46"/>
      <c r="M34" s="43" t="s">
        <v>5</v>
      </c>
      <c r="N34" s="49"/>
      <c r="O34" s="51" t="s">
        <v>5</v>
      </c>
      <c r="P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3:32" ht="72" hidden="1" customHeight="1">
      <c r="D35" s="2"/>
      <c r="E35" s="2"/>
      <c r="G35" s="43" t="s">
        <v>5</v>
      </c>
      <c r="H35" s="45"/>
      <c r="I35" s="46"/>
      <c r="J35" s="47" t="s">
        <v>5</v>
      </c>
      <c r="K35" s="48"/>
      <c r="L35" s="46"/>
      <c r="M35" s="43" t="s">
        <v>5</v>
      </c>
      <c r="N35" s="49"/>
      <c r="O35" s="51" t="s">
        <v>5</v>
      </c>
      <c r="P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3:32" hidden="1"/>
    <row r="37" spans="3:32" hidden="1">
      <c r="C37" s="9" t="s">
        <v>47</v>
      </c>
      <c r="D37" s="2"/>
      <c r="G37" s="55" t="str">
        <f>CONCATENATE("Algemene opmerkingen bij het jaarprogramma van  ",G28)</f>
        <v>Algemene opmerkingen bij het jaarprogramma van  EN leerlaag H6 (schooljaar 2021 - 2021)</v>
      </c>
      <c r="H37" s="55"/>
      <c r="I37" s="55"/>
      <c r="J37" s="55"/>
      <c r="K37" s="55"/>
      <c r="L37" s="55"/>
      <c r="M37" s="55"/>
    </row>
    <row r="38" spans="3:32" ht="72" hidden="1" customHeight="1">
      <c r="G38" s="56"/>
      <c r="H38" s="56"/>
      <c r="I38" s="56"/>
      <c r="J38" s="56"/>
      <c r="K38" s="56"/>
      <c r="L38" s="56"/>
      <c r="M38" s="56"/>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49" priority="1">
      <formula>ISBLANK($J6)</formula>
    </cfRule>
  </conditionalFormatting>
  <conditionalFormatting sqref="J18:J23">
    <cfRule type="expression" dxfId="48" priority="2">
      <formula>ISBLANK($J18)</formula>
    </cfRule>
  </conditionalFormatting>
  <conditionalFormatting sqref="J30:J35">
    <cfRule type="expression" dxfId="47" priority="3">
      <formula>ISBLANK($J30)</formula>
    </cfRule>
  </conditionalFormatting>
  <conditionalFormatting sqref="M6:M11">
    <cfRule type="expression" dxfId="46" priority="4">
      <formula>ISBLANK($M6)</formula>
    </cfRule>
  </conditionalFormatting>
  <conditionalFormatting sqref="M18:M23">
    <cfRule type="expression" dxfId="45" priority="5">
      <formula>ISBLANK($M18)</formula>
    </cfRule>
  </conditionalFormatting>
  <conditionalFormatting sqref="M30:M35">
    <cfRule type="expression" dxfId="44" priority="6">
      <formula>ISBLANK($M30)</formula>
    </cfRule>
  </conditionalFormatting>
  <conditionalFormatting sqref="O6:O11">
    <cfRule type="expression" dxfId="43" priority="7">
      <formula>ISBLANK($O6)</formula>
    </cfRule>
  </conditionalFormatting>
  <conditionalFormatting sqref="O18:O23">
    <cfRule type="expression" dxfId="42" priority="8">
      <formula>ISBLANK($O18)</formula>
    </cfRule>
  </conditionalFormatting>
  <conditionalFormatting sqref="O30:O35">
    <cfRule type="expression" dxfId="41" priority="9">
      <formula>ISBLANK($O30)</formula>
    </cfRule>
  </conditionalFormatting>
  <conditionalFormatting sqref="R6:AE35">
    <cfRule type="cellIs" dxfId="40" priority="10" operator="equal">
      <formula>1</formula>
    </cfRule>
  </conditionalFormatting>
  <dataValidations count="1">
    <dataValidation type="whole" allowBlank="1" showInputMessage="1" showErrorMessage="1" sqref="I6:I11 N30:N35 N18:N23 N6:N11 L30:L35 L18:L23 L6:L11 I30:I35 I18:I23" xr:uid="{00000000-0002-0000-06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600-000000000000}">
          <x14:formula1>
            <xm:f>instellingen!$G$2:$G$6</xm:f>
          </x14:formula1>
          <xm:sqref>G6:G11 G30:G35 G18:G23</xm:sqref>
        </x14:dataValidation>
        <x14:dataValidation type="list" errorStyle="information" showInputMessage="1" showErrorMessage="1" errorTitle="ERROR" error="ongeldige waarde" xr:uid="{00000000-0002-0000-0600-000006000000}">
          <x14:formula1>
            <xm:f>instellingen!$H$2:$H$7</xm:f>
          </x14:formula1>
          <xm:sqref>J6:J11 J30:J35 J18:J23</xm:sqref>
        </x14:dataValidation>
        <x14:dataValidation type="list" errorStyle="information" showInputMessage="1" showErrorMessage="1" errorTitle="ERROR" error="ongeldige waarde" xr:uid="{00000000-0002-0000-0600-00000C000000}">
          <x14:formula1>
            <xm:f>instellingen!$I$2:$I$4</xm:f>
          </x14:formula1>
          <xm:sqref>M6:M11 O30:O35 O18:O23 O6:O11 M30:M35 M18:M23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38"/>
  <sheetViews>
    <sheetView zoomScale="85" zoomScaleNormal="85" workbookViewId="0">
      <pane ySplit="2" topLeftCell="A3" activePane="bottomLeft" state="frozen"/>
      <selection pane="bottomLeft" activeCell="P14" sqref="P14"/>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G1" s="40" t="s">
        <v>41</v>
      </c>
    </row>
    <row r="2" spans="1:32" ht="48" customHeight="1">
      <c r="A2" s="9" t="s">
        <v>42</v>
      </c>
      <c r="B2" s="2" t="s">
        <v>43</v>
      </c>
      <c r="F2" s="39">
        <f>SUM(AF6:AF35)</f>
        <v>1</v>
      </c>
      <c r="G2" s="57" t="str">
        <f ca="1">IF(B14&gt;6,"verouderd PTA",CONCATENATE("Dit is het programma van de huidige ",B6,B14," (cohort ",B7," - ",B9,")"))</f>
        <v>Dit is het programma van de huidige A3 (cohort 2021 - 2024)</v>
      </c>
      <c r="H2" s="57"/>
      <c r="I2" s="57"/>
      <c r="J2" s="57"/>
      <c r="K2" s="57"/>
      <c r="L2" s="57"/>
      <c r="M2" s="57"/>
      <c r="O2" s="50"/>
    </row>
    <row r="3" spans="1:32">
      <c r="A3" s="9" t="s">
        <v>44</v>
      </c>
      <c r="B3" s="4">
        <v>0</v>
      </c>
    </row>
    <row r="4" spans="1:32" ht="30" customHeight="1">
      <c r="A4" s="9" t="s">
        <v>45</v>
      </c>
      <c r="B4" s="2" t="s">
        <v>46</v>
      </c>
      <c r="C4" s="9" t="s">
        <v>47</v>
      </c>
      <c r="D4" s="2"/>
      <c r="G4" s="41" t="str">
        <f>CONCATENATE(B4," leerlaag ",B6,B15," (schooljaar ",B7," - ",B7+1,")")</f>
        <v>EN leerlaag A4 (schooljaar 2021 - 2022)</v>
      </c>
    </row>
    <row r="5" spans="1:32" ht="34.5" customHeight="1">
      <c r="A5" s="9" t="s">
        <v>48</v>
      </c>
      <c r="B5" s="2">
        <v>2</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99</v>
      </c>
      <c r="D6" s="2">
        <v>616</v>
      </c>
      <c r="E6" s="2"/>
      <c r="G6" s="23">
        <v>1</v>
      </c>
      <c r="H6" s="24" t="s">
        <v>100</v>
      </c>
      <c r="I6" s="37">
        <v>2</v>
      </c>
      <c r="J6" s="25" t="s">
        <v>7</v>
      </c>
      <c r="K6" s="26"/>
      <c r="L6" s="37">
        <v>100</v>
      </c>
      <c r="M6" s="23" t="s">
        <v>11</v>
      </c>
      <c r="N6" s="38"/>
      <c r="O6" s="27">
        <v>0</v>
      </c>
      <c r="P6" s="28"/>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ht="72" customHeight="1">
      <c r="A7" s="9" t="s">
        <v>63</v>
      </c>
      <c r="B7" s="2">
        <v>2021</v>
      </c>
      <c r="D7" s="2">
        <v>617</v>
      </c>
      <c r="E7" s="2"/>
      <c r="G7" s="23">
        <v>2</v>
      </c>
      <c r="H7" s="24" t="s">
        <v>100</v>
      </c>
      <c r="I7" s="37">
        <v>2</v>
      </c>
      <c r="J7" s="25" t="s">
        <v>7</v>
      </c>
      <c r="K7" s="26"/>
      <c r="L7" s="37">
        <v>100</v>
      </c>
      <c r="M7" s="23" t="s">
        <v>11</v>
      </c>
      <c r="N7" s="38"/>
      <c r="O7" s="27">
        <v>0</v>
      </c>
      <c r="P7" s="28"/>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ht="72" customHeight="1">
      <c r="A8" s="9" t="s">
        <v>64</v>
      </c>
      <c r="B8" s="2">
        <v>186</v>
      </c>
      <c r="D8" s="2">
        <v>618</v>
      </c>
      <c r="E8" s="2"/>
      <c r="G8" s="23">
        <v>3</v>
      </c>
      <c r="H8" s="24" t="s">
        <v>101</v>
      </c>
      <c r="I8" s="37">
        <v>2</v>
      </c>
      <c r="J8" s="25" t="s">
        <v>7</v>
      </c>
      <c r="K8" s="26"/>
      <c r="L8" s="37">
        <v>100</v>
      </c>
      <c r="M8" s="23" t="s">
        <v>11</v>
      </c>
      <c r="N8" s="38"/>
      <c r="O8" s="27">
        <v>0</v>
      </c>
      <c r="P8" s="28"/>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ht="72" customHeight="1">
      <c r="A9" s="9" t="s">
        <v>65</v>
      </c>
      <c r="B9" s="4">
        <f>IF(B6="A",B7+3,IF(B6="H",B7+2,B7+1))</f>
        <v>2024</v>
      </c>
      <c r="D9" s="2">
        <v>619</v>
      </c>
      <c r="E9" s="2"/>
      <c r="G9" s="23">
        <v>4</v>
      </c>
      <c r="H9" s="24" t="s">
        <v>102</v>
      </c>
      <c r="I9" s="37">
        <v>3</v>
      </c>
      <c r="J9" s="25" t="s">
        <v>7</v>
      </c>
      <c r="K9" s="26"/>
      <c r="L9" s="37">
        <v>100</v>
      </c>
      <c r="M9" s="23" t="s">
        <v>11</v>
      </c>
      <c r="N9" s="38"/>
      <c r="O9" s="27">
        <v>0</v>
      </c>
      <c r="P9" s="28"/>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ht="72" customHeight="1">
      <c r="A10" s="9" t="s">
        <v>66</v>
      </c>
      <c r="B10" s="6">
        <f ca="1">NOW()</f>
        <v>44363.490313310183</v>
      </c>
      <c r="D10" s="2">
        <v>620</v>
      </c>
      <c r="E10" s="2"/>
      <c r="G10" s="23">
        <v>4</v>
      </c>
      <c r="H10" s="24" t="s">
        <v>103</v>
      </c>
      <c r="I10" s="37">
        <v>2</v>
      </c>
      <c r="J10" s="25" t="s">
        <v>10</v>
      </c>
      <c r="K10" s="26"/>
      <c r="L10" s="37"/>
      <c r="M10" s="23" t="s">
        <v>11</v>
      </c>
      <c r="N10" s="38"/>
      <c r="O10" s="27">
        <v>0</v>
      </c>
      <c r="P10" s="28"/>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1</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ht="72" customHeight="1">
      <c r="A11" s="9" t="s">
        <v>67</v>
      </c>
      <c r="B11" s="4">
        <f ca="1">IF(MONTH(NOW())&gt;7,YEAR(NOW()),YEAR(NOW())-1)</f>
        <v>2020</v>
      </c>
      <c r="D11" s="2"/>
      <c r="E11" s="2"/>
      <c r="G11" s="23" t="s">
        <v>5</v>
      </c>
      <c r="H11" s="24"/>
      <c r="I11" s="37"/>
      <c r="J11" s="25" t="s">
        <v>5</v>
      </c>
      <c r="K11" s="26"/>
      <c r="L11" s="37"/>
      <c r="M11" s="23" t="s">
        <v>5</v>
      </c>
      <c r="N11" s="38"/>
      <c r="O11" s="27" t="s">
        <v>5</v>
      </c>
      <c r="P11" s="28"/>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 ca="1">CONCATENATE(B11," - ",B11+1)</f>
        <v>2020 - 2021</v>
      </c>
      <c r="R12" s="7"/>
      <c r="S12" s="7"/>
      <c r="T12" s="7"/>
      <c r="U12" s="7"/>
      <c r="V12" s="7"/>
      <c r="W12" s="7"/>
      <c r="X12" s="7"/>
      <c r="Y12" s="7"/>
      <c r="Z12" s="7"/>
      <c r="AA12" s="7"/>
      <c r="AB12" s="7"/>
      <c r="AC12" s="7"/>
      <c r="AD12" s="7"/>
      <c r="AE12" s="7"/>
    </row>
    <row r="13" spans="1:32">
      <c r="A13" s="9" t="s">
        <v>69</v>
      </c>
      <c r="B13" s="4">
        <f ca="1">B7-B11</f>
        <v>1</v>
      </c>
      <c r="C13" s="9" t="s">
        <v>47</v>
      </c>
      <c r="D13" s="2">
        <v>462</v>
      </c>
      <c r="G13" s="55" t="str">
        <f>CONCATENATE("Algemene opmerkingen bij het jaarprogramma van  ",G4)</f>
        <v>Algemene opmerkingen bij het jaarprogramma van  EN leerlaag A4 (schooljaar 2021 - 2022)</v>
      </c>
      <c r="H13" s="55"/>
      <c r="I13" s="55"/>
      <c r="J13" s="55"/>
      <c r="K13" s="55"/>
      <c r="L13" s="55"/>
      <c r="M13" s="55"/>
      <c r="R13" s="7"/>
      <c r="S13" s="7"/>
      <c r="T13" s="7"/>
      <c r="U13" s="7"/>
      <c r="V13" s="7"/>
      <c r="W13" s="7"/>
      <c r="X13" s="7"/>
      <c r="Y13" s="7"/>
      <c r="Z13" s="7"/>
      <c r="AA13" s="7"/>
      <c r="AB13" s="7"/>
      <c r="AC13" s="7"/>
      <c r="AD13" s="7"/>
      <c r="AE13" s="7"/>
    </row>
    <row r="14" spans="1:32" ht="72" customHeight="1">
      <c r="A14" s="9" t="s">
        <v>70</v>
      </c>
      <c r="B14" s="7">
        <f ca="1">B15+B11-B7</f>
        <v>3</v>
      </c>
      <c r="G14" s="58"/>
      <c r="H14" s="58"/>
      <c r="I14" s="58"/>
      <c r="J14" s="58"/>
      <c r="K14" s="58"/>
      <c r="L14" s="58"/>
      <c r="M14" s="58"/>
      <c r="N14" s="53"/>
      <c r="O14" s="53"/>
      <c r="P14" s="54"/>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ht="30.75" customHeight="1">
      <c r="C16" s="9" t="s">
        <v>47</v>
      </c>
      <c r="D16" s="2"/>
      <c r="G16" s="41" t="str">
        <f>CONCATENATE(B4," leerlaag ",B6,B15+1," (schooljaar ",B7+1," - ",B7+2,")")</f>
        <v>EN leerlaag A5 (schooljaar 2022 - 2023)</v>
      </c>
      <c r="R16" s="7"/>
      <c r="S16" s="7"/>
      <c r="T16" s="7"/>
      <c r="U16" s="7"/>
      <c r="V16" s="7"/>
      <c r="W16" s="7"/>
      <c r="X16" s="7"/>
      <c r="Y16" s="7"/>
      <c r="Z16" s="7"/>
      <c r="AA16" s="7"/>
      <c r="AB16" s="7"/>
      <c r="AC16" s="7"/>
      <c r="AD16" s="7"/>
      <c r="AE16" s="7"/>
    </row>
    <row r="17" spans="3:32" ht="34.5" customHeight="1">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c r="D18" s="2"/>
      <c r="E18" s="2"/>
      <c r="G18" s="43" t="s">
        <v>5</v>
      </c>
      <c r="H18" s="45"/>
      <c r="I18" s="46"/>
      <c r="J18" s="47" t="s">
        <v>5</v>
      </c>
      <c r="K18" s="48"/>
      <c r="L18" s="46"/>
      <c r="M18" s="43" t="s">
        <v>5</v>
      </c>
      <c r="N18" s="49"/>
      <c r="O18" s="51" t="s">
        <v>5</v>
      </c>
      <c r="P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3:32" ht="72" customHeight="1">
      <c r="D19" s="2"/>
      <c r="E19" s="2"/>
      <c r="G19" s="43" t="s">
        <v>5</v>
      </c>
      <c r="H19" s="45"/>
      <c r="I19" s="46"/>
      <c r="J19" s="47" t="s">
        <v>5</v>
      </c>
      <c r="K19" s="48"/>
      <c r="L19" s="46"/>
      <c r="M19" s="43" t="s">
        <v>5</v>
      </c>
      <c r="N19" s="49"/>
      <c r="O19" s="51" t="s">
        <v>5</v>
      </c>
      <c r="P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3:32" ht="72" customHeight="1">
      <c r="D20" s="2"/>
      <c r="E20" s="2"/>
      <c r="G20" s="43" t="s">
        <v>5</v>
      </c>
      <c r="H20" s="45"/>
      <c r="I20" s="46"/>
      <c r="J20" s="47" t="s">
        <v>5</v>
      </c>
      <c r="K20" s="48"/>
      <c r="L20" s="46"/>
      <c r="M20" s="43" t="s">
        <v>5</v>
      </c>
      <c r="N20" s="49"/>
      <c r="O20" s="51" t="s">
        <v>5</v>
      </c>
      <c r="P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3:32" ht="72" customHeight="1">
      <c r="D21" s="2"/>
      <c r="E21" s="2"/>
      <c r="G21" s="43" t="s">
        <v>5</v>
      </c>
      <c r="H21" s="45"/>
      <c r="I21" s="46"/>
      <c r="J21" s="47" t="s">
        <v>5</v>
      </c>
      <c r="K21" s="48"/>
      <c r="L21" s="46"/>
      <c r="M21" s="43" t="s">
        <v>5</v>
      </c>
      <c r="N21" s="49"/>
      <c r="O21" s="51" t="s">
        <v>5</v>
      </c>
      <c r="P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3:32" ht="72" customHeight="1">
      <c r="D22" s="2"/>
      <c r="E22" s="2"/>
      <c r="G22" s="43" t="s">
        <v>5</v>
      </c>
      <c r="H22" s="45"/>
      <c r="I22" s="46"/>
      <c r="J22" s="47" t="s">
        <v>5</v>
      </c>
      <c r="K22" s="48"/>
      <c r="L22" s="46"/>
      <c r="M22" s="43" t="s">
        <v>5</v>
      </c>
      <c r="N22" s="49"/>
      <c r="O22" s="51" t="s">
        <v>5</v>
      </c>
      <c r="P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3:32" ht="72" customHeight="1">
      <c r="D23" s="2"/>
      <c r="E23" s="2"/>
      <c r="G23" s="43" t="s">
        <v>5</v>
      </c>
      <c r="H23" s="45"/>
      <c r="I23" s="46"/>
      <c r="J23" s="47" t="s">
        <v>5</v>
      </c>
      <c r="K23" s="48"/>
      <c r="L23" s="46"/>
      <c r="M23" s="43" t="s">
        <v>5</v>
      </c>
      <c r="N23" s="49"/>
      <c r="O23" s="51" t="s">
        <v>5</v>
      </c>
      <c r="P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3:32">
      <c r="R24" s="7"/>
      <c r="S24" s="7"/>
      <c r="T24" s="7"/>
      <c r="U24" s="7"/>
      <c r="V24" s="7"/>
      <c r="W24" s="7"/>
      <c r="X24" s="7"/>
      <c r="Y24" s="7"/>
      <c r="Z24" s="7"/>
      <c r="AA24" s="7"/>
      <c r="AB24" s="7"/>
      <c r="AC24" s="7"/>
      <c r="AD24" s="7"/>
      <c r="AE24" s="7"/>
    </row>
    <row r="25" spans="3:32">
      <c r="C25" s="9" t="s">
        <v>47</v>
      </c>
      <c r="D25" s="2">
        <v>463</v>
      </c>
      <c r="G25" s="55" t="str">
        <f>CONCATENATE("Algemene opmerkingen bij het jaarprogramma van  ",G16)</f>
        <v>Algemene opmerkingen bij het jaarprogramma van  EN leerlaag A5 (schooljaar 2022 - 2023)</v>
      </c>
      <c r="H25" s="55"/>
      <c r="I25" s="55"/>
      <c r="J25" s="55"/>
      <c r="K25" s="55"/>
      <c r="L25" s="55"/>
      <c r="M25" s="55"/>
      <c r="R25" s="7"/>
      <c r="S25" s="7"/>
      <c r="T25" s="7"/>
      <c r="U25" s="7"/>
      <c r="V25" s="7"/>
      <c r="W25" s="7"/>
      <c r="X25" s="7"/>
      <c r="Y25" s="7"/>
      <c r="Z25" s="7"/>
      <c r="AA25" s="7"/>
      <c r="AB25" s="7"/>
      <c r="AC25" s="7"/>
      <c r="AD25" s="7"/>
      <c r="AE25" s="7"/>
    </row>
    <row r="26" spans="3:32" ht="72" customHeight="1">
      <c r="G26" s="56"/>
      <c r="H26" s="56"/>
      <c r="I26" s="56"/>
      <c r="J26" s="56"/>
      <c r="K26" s="56"/>
      <c r="L26" s="56"/>
      <c r="M26" s="56"/>
      <c r="R26" s="7"/>
      <c r="S26" s="7"/>
      <c r="T26" s="7"/>
      <c r="U26" s="7"/>
      <c r="V26" s="7"/>
      <c r="W26" s="7"/>
      <c r="X26" s="7"/>
      <c r="Y26" s="7"/>
      <c r="Z26" s="7"/>
      <c r="AA26" s="7"/>
      <c r="AB26" s="7"/>
      <c r="AC26" s="7"/>
      <c r="AD26" s="7"/>
      <c r="AE26" s="7"/>
    </row>
    <row r="27" spans="3:32">
      <c r="R27" s="7"/>
      <c r="S27" s="7"/>
      <c r="T27" s="7"/>
      <c r="U27" s="7"/>
      <c r="V27" s="7"/>
      <c r="W27" s="7"/>
      <c r="X27" s="7"/>
      <c r="Y27" s="7"/>
      <c r="Z27" s="7"/>
      <c r="AA27" s="7"/>
      <c r="AB27" s="7"/>
      <c r="AC27" s="7"/>
      <c r="AD27" s="7"/>
      <c r="AE27" s="7"/>
    </row>
    <row r="28" spans="3:32" ht="30.75" customHeight="1">
      <c r="C28" s="9" t="s">
        <v>47</v>
      </c>
      <c r="D28" s="2"/>
      <c r="G28" s="41" t="str">
        <f>CONCATENATE(B4," leerlaag ",B6,B15+2," (schooljaar ",B7+2," - ",B9,")")</f>
        <v>EN leerlaag A6 (schooljaar 2023 - 2024)</v>
      </c>
      <c r="R28" s="7"/>
      <c r="S28" s="7"/>
      <c r="T28" s="7"/>
      <c r="U28" s="7"/>
      <c r="V28" s="7"/>
      <c r="W28" s="7"/>
      <c r="X28" s="7"/>
      <c r="Y28" s="7"/>
      <c r="Z28" s="7"/>
      <c r="AA28" s="7"/>
      <c r="AB28" s="7"/>
      <c r="AC28" s="7"/>
      <c r="AD28" s="7"/>
      <c r="AE28" s="7"/>
    </row>
    <row r="29" spans="3:32" ht="34.5" customHeight="1">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customHeight="1">
      <c r="D30" s="2"/>
      <c r="E30" s="2"/>
      <c r="G30" s="43" t="s">
        <v>5</v>
      </c>
      <c r="H30" s="45"/>
      <c r="I30" s="46"/>
      <c r="J30" s="47" t="s">
        <v>5</v>
      </c>
      <c r="K30" s="48"/>
      <c r="L30" s="46"/>
      <c r="M30" s="43" t="s">
        <v>5</v>
      </c>
      <c r="N30" s="49"/>
      <c r="O30" s="51" t="s">
        <v>5</v>
      </c>
      <c r="P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3:32" ht="72" customHeight="1">
      <c r="D31" s="2"/>
      <c r="E31" s="2"/>
      <c r="G31" s="43" t="s">
        <v>5</v>
      </c>
      <c r="H31" s="45"/>
      <c r="I31" s="46"/>
      <c r="J31" s="47" t="s">
        <v>5</v>
      </c>
      <c r="K31" s="48"/>
      <c r="L31" s="46"/>
      <c r="M31" s="43" t="s">
        <v>5</v>
      </c>
      <c r="N31" s="49"/>
      <c r="O31" s="51" t="s">
        <v>5</v>
      </c>
      <c r="P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3:32" ht="72" customHeight="1">
      <c r="D32" s="2"/>
      <c r="E32" s="2"/>
      <c r="G32" s="43" t="s">
        <v>5</v>
      </c>
      <c r="H32" s="45"/>
      <c r="I32" s="46"/>
      <c r="J32" s="47" t="s">
        <v>5</v>
      </c>
      <c r="K32" s="48"/>
      <c r="L32" s="46"/>
      <c r="M32" s="43" t="s">
        <v>5</v>
      </c>
      <c r="N32" s="49"/>
      <c r="O32" s="51" t="s">
        <v>5</v>
      </c>
      <c r="P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3:32" ht="72" customHeight="1">
      <c r="D33" s="2"/>
      <c r="E33" s="2"/>
      <c r="G33" s="43" t="s">
        <v>5</v>
      </c>
      <c r="H33" s="45"/>
      <c r="I33" s="46"/>
      <c r="J33" s="47" t="s">
        <v>5</v>
      </c>
      <c r="K33" s="48"/>
      <c r="L33" s="46"/>
      <c r="M33" s="43" t="s">
        <v>5</v>
      </c>
      <c r="N33" s="49"/>
      <c r="O33" s="51" t="s">
        <v>5</v>
      </c>
      <c r="P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3:32" ht="72" customHeight="1">
      <c r="D34" s="2"/>
      <c r="E34" s="2"/>
      <c r="G34" s="43" t="s">
        <v>5</v>
      </c>
      <c r="H34" s="45"/>
      <c r="I34" s="46"/>
      <c r="J34" s="47" t="s">
        <v>5</v>
      </c>
      <c r="K34" s="48"/>
      <c r="L34" s="46"/>
      <c r="M34" s="43" t="s">
        <v>5</v>
      </c>
      <c r="N34" s="49"/>
      <c r="O34" s="51" t="s">
        <v>5</v>
      </c>
      <c r="P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3:32" ht="72" customHeight="1">
      <c r="D35" s="2"/>
      <c r="E35" s="2"/>
      <c r="G35" s="43" t="s">
        <v>5</v>
      </c>
      <c r="H35" s="45"/>
      <c r="I35" s="46"/>
      <c r="J35" s="47" t="s">
        <v>5</v>
      </c>
      <c r="K35" s="48"/>
      <c r="L35" s="46"/>
      <c r="M35" s="43" t="s">
        <v>5</v>
      </c>
      <c r="N35" s="49"/>
      <c r="O35" s="51" t="s">
        <v>5</v>
      </c>
      <c r="P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3:32">
      <c r="C37" s="9" t="s">
        <v>47</v>
      </c>
      <c r="D37" s="2">
        <v>464</v>
      </c>
      <c r="G37" s="55" t="str">
        <f>CONCATENATE("Algemene opmerkingen bij het jaarprogramma van  ",G28)</f>
        <v>Algemene opmerkingen bij het jaarprogramma van  EN leerlaag A6 (schooljaar 2023 - 2024)</v>
      </c>
      <c r="H37" s="55"/>
      <c r="I37" s="55"/>
      <c r="J37" s="55"/>
      <c r="K37" s="55"/>
      <c r="L37" s="55"/>
      <c r="M37" s="55"/>
    </row>
    <row r="38" spans="3:32" ht="72" customHeight="1">
      <c r="G38" s="56"/>
      <c r="H38" s="56"/>
      <c r="I38" s="56"/>
      <c r="J38" s="56"/>
      <c r="K38" s="56"/>
      <c r="L38" s="56"/>
      <c r="M38" s="56"/>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39" priority="1">
      <formula>ISBLANK($J6)</formula>
    </cfRule>
  </conditionalFormatting>
  <conditionalFormatting sqref="J18:J23">
    <cfRule type="expression" dxfId="38" priority="2">
      <formula>ISBLANK($J18)</formula>
    </cfRule>
  </conditionalFormatting>
  <conditionalFormatting sqref="J30:J35">
    <cfRule type="expression" dxfId="37" priority="3">
      <formula>ISBLANK($J30)</formula>
    </cfRule>
  </conditionalFormatting>
  <conditionalFormatting sqref="M6:M11">
    <cfRule type="expression" dxfId="36" priority="4">
      <formula>ISBLANK($M6)</formula>
    </cfRule>
  </conditionalFormatting>
  <conditionalFormatting sqref="M18:M23">
    <cfRule type="expression" dxfId="35" priority="5">
      <formula>ISBLANK($M18)</formula>
    </cfRule>
  </conditionalFormatting>
  <conditionalFormatting sqref="M30:M35">
    <cfRule type="expression" dxfId="34" priority="6">
      <formula>ISBLANK($M30)</formula>
    </cfRule>
  </conditionalFormatting>
  <conditionalFormatting sqref="O6:O11">
    <cfRule type="expression" dxfId="33" priority="7">
      <formula>ISBLANK($O6)</formula>
    </cfRule>
  </conditionalFormatting>
  <conditionalFormatting sqref="O18:O23">
    <cfRule type="expression" dxfId="32" priority="8">
      <formula>ISBLANK($O18)</formula>
    </cfRule>
  </conditionalFormatting>
  <conditionalFormatting sqref="O30:O35">
    <cfRule type="expression" dxfId="31" priority="9">
      <formula>ISBLANK($O30)</formula>
    </cfRule>
  </conditionalFormatting>
  <conditionalFormatting sqref="R6:AE35">
    <cfRule type="cellIs" dxfId="30" priority="10" operator="equal">
      <formula>1</formula>
    </cfRule>
  </conditionalFormatting>
  <dataValidations count="1">
    <dataValidation type="whole" allowBlank="1" showInputMessage="1" showErrorMessage="1" sqref="I6:I11 N30:N35 N18:N23 N6:N11 L30:L35 L18:L23 L6:L11 I30:I35 I18:I23" xr:uid="{00000000-0002-0000-07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700-000000000000}">
          <x14:formula1>
            <xm:f>instellingen!$G$2:$G$6</xm:f>
          </x14:formula1>
          <xm:sqref>G6:G11 G30:G35 G18:G23</xm:sqref>
        </x14:dataValidation>
        <x14:dataValidation type="list" errorStyle="information" showInputMessage="1" showErrorMessage="1" errorTitle="ERROR" error="ongeldige waarde" xr:uid="{00000000-0002-0000-0700-000006000000}">
          <x14:formula1>
            <xm:f>instellingen!$H$2:$H$7</xm:f>
          </x14:formula1>
          <xm:sqref>J6:J11 J30:J35 J18:J23</xm:sqref>
        </x14:dataValidation>
        <x14:dataValidation type="list" errorStyle="information" showInputMessage="1" showErrorMessage="1" errorTitle="ERROR" error="ongeldige waarde" xr:uid="{00000000-0002-0000-0700-00000C000000}">
          <x14:formula1>
            <xm:f>instellingen!$I$2:$I$4</xm:f>
          </x14:formula1>
          <xm:sqref>M6:M11 O30:O35 O18:O23 O6:O11 M30:M35 M18:M23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F38"/>
  <sheetViews>
    <sheetView zoomScale="85" zoomScaleNormal="85" workbookViewId="0">
      <pane ySplit="2" topLeftCell="A3" activePane="bottomLeft" state="frozen"/>
      <selection pane="bottomLeft" activeCell="P26" sqref="P26"/>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G1" s="40" t="s">
        <v>41</v>
      </c>
    </row>
    <row r="2" spans="1:32" ht="48" customHeight="1">
      <c r="A2" s="9" t="s">
        <v>42</v>
      </c>
      <c r="B2" s="2" t="s">
        <v>43</v>
      </c>
      <c r="F2" s="39">
        <f>SUM(AF6:AF35)</f>
        <v>2</v>
      </c>
      <c r="G2" s="57" t="str">
        <f ca="1">IF(B14&gt;6,"verouderd PTA",CONCATENATE("Dit is het programma van de huidige ",B6,B14," (cohort ",B7," - ",B9,")"))</f>
        <v>Dit is het programma van de huidige A4 (cohort 2020 - 2023)</v>
      </c>
      <c r="H2" s="57"/>
      <c r="I2" s="57"/>
      <c r="J2" s="57"/>
      <c r="K2" s="57"/>
      <c r="L2" s="57"/>
      <c r="M2" s="57"/>
      <c r="O2" s="50"/>
    </row>
    <row r="3" spans="1:32">
      <c r="A3" s="9" t="s">
        <v>44</v>
      </c>
      <c r="B3" s="4">
        <v>0</v>
      </c>
    </row>
    <row r="4" spans="1:32" ht="30" customHeight="1">
      <c r="A4" s="9" t="s">
        <v>45</v>
      </c>
      <c r="B4" s="2" t="s">
        <v>46</v>
      </c>
      <c r="C4" s="9" t="s">
        <v>47</v>
      </c>
      <c r="D4" s="2"/>
      <c r="G4" s="41" t="str">
        <f>CONCATENATE(B4," leerlaag ",B6,B15," (schooljaar ",B7," - ",B7+1,")")</f>
        <v>EN leerlaag A4 (schooljaar 2020 - 2021)</v>
      </c>
    </row>
    <row r="5" spans="1:32" ht="34.5" customHeight="1">
      <c r="A5" s="9" t="s">
        <v>48</v>
      </c>
      <c r="B5" s="2">
        <v>2</v>
      </c>
      <c r="D5" s="7" t="s">
        <v>49</v>
      </c>
      <c r="E5" s="18" t="s">
        <v>50</v>
      </c>
      <c r="G5" s="42" t="s">
        <v>1</v>
      </c>
      <c r="H5" s="44" t="s">
        <v>51</v>
      </c>
      <c r="I5" s="42" t="s">
        <v>52</v>
      </c>
      <c r="J5" s="42" t="s">
        <v>53</v>
      </c>
      <c r="K5" s="44" t="s">
        <v>54</v>
      </c>
      <c r="L5" s="42" t="s">
        <v>55</v>
      </c>
      <c r="M5" s="42" t="s">
        <v>56</v>
      </c>
      <c r="N5" s="42" t="s">
        <v>57</v>
      </c>
      <c r="O5" s="42" t="s">
        <v>58</v>
      </c>
      <c r="P5" s="44"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99</v>
      </c>
      <c r="D6" s="2">
        <v>49</v>
      </c>
      <c r="E6" s="2"/>
      <c r="G6" s="43">
        <v>1</v>
      </c>
      <c r="H6" s="45" t="s">
        <v>100</v>
      </c>
      <c r="I6" s="46">
        <v>2</v>
      </c>
      <c r="J6" s="47" t="s">
        <v>7</v>
      </c>
      <c r="K6" s="48"/>
      <c r="L6" s="46">
        <v>100</v>
      </c>
      <c r="M6" s="43" t="s">
        <v>11</v>
      </c>
      <c r="N6" s="49"/>
      <c r="O6" s="51">
        <v>0</v>
      </c>
      <c r="P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ht="72" customHeight="1">
      <c r="A7" s="9" t="s">
        <v>63</v>
      </c>
      <c r="B7" s="2">
        <v>2020</v>
      </c>
      <c r="D7" s="2">
        <v>50</v>
      </c>
      <c r="E7" s="2"/>
      <c r="G7" s="43">
        <v>2</v>
      </c>
      <c r="H7" s="45" t="s">
        <v>100</v>
      </c>
      <c r="I7" s="46">
        <v>2</v>
      </c>
      <c r="J7" s="47" t="s">
        <v>7</v>
      </c>
      <c r="K7" s="48"/>
      <c r="L7" s="46">
        <v>100</v>
      </c>
      <c r="M7" s="43" t="s">
        <v>11</v>
      </c>
      <c r="N7" s="49"/>
      <c r="O7" s="51">
        <v>0</v>
      </c>
      <c r="P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ht="72" customHeight="1">
      <c r="A8" s="9" t="s">
        <v>64</v>
      </c>
      <c r="B8" s="2">
        <v>10</v>
      </c>
      <c r="D8" s="2">
        <v>51</v>
      </c>
      <c r="E8" s="2"/>
      <c r="G8" s="43">
        <v>3</v>
      </c>
      <c r="H8" s="45" t="s">
        <v>101</v>
      </c>
      <c r="I8" s="46">
        <v>2</v>
      </c>
      <c r="J8" s="47" t="s">
        <v>7</v>
      </c>
      <c r="K8" s="48"/>
      <c r="L8" s="46">
        <v>100</v>
      </c>
      <c r="M8" s="43" t="s">
        <v>11</v>
      </c>
      <c r="N8" s="49"/>
      <c r="O8" s="51">
        <v>0</v>
      </c>
      <c r="P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ht="72" customHeight="1">
      <c r="A9" s="9" t="s">
        <v>65</v>
      </c>
      <c r="B9" s="4">
        <f>IF(B6="A",B7+3,IF(B6="H",B7+2,B7+1))</f>
        <v>2023</v>
      </c>
      <c r="D9" s="2">
        <v>52</v>
      </c>
      <c r="E9" s="2"/>
      <c r="G9" s="43">
        <v>4</v>
      </c>
      <c r="H9" s="45" t="s">
        <v>102</v>
      </c>
      <c r="I9" s="46">
        <v>3</v>
      </c>
      <c r="J9" s="47" t="s">
        <v>7</v>
      </c>
      <c r="K9" s="48"/>
      <c r="L9" s="46">
        <v>100</v>
      </c>
      <c r="M9" s="43" t="s">
        <v>11</v>
      </c>
      <c r="N9" s="49"/>
      <c r="O9" s="51">
        <v>0</v>
      </c>
      <c r="P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ht="72" customHeight="1">
      <c r="A10" s="9" t="s">
        <v>66</v>
      </c>
      <c r="B10" s="6">
        <f ca="1">NOW()</f>
        <v>44363.490313310183</v>
      </c>
      <c r="D10" s="2">
        <v>53</v>
      </c>
      <c r="E10" s="2"/>
      <c r="G10" s="43">
        <v>4</v>
      </c>
      <c r="H10" s="45" t="s">
        <v>103</v>
      </c>
      <c r="I10" s="46">
        <v>2</v>
      </c>
      <c r="J10" s="47" t="s">
        <v>10</v>
      </c>
      <c r="K10" s="48"/>
      <c r="L10" s="46"/>
      <c r="M10" s="43" t="s">
        <v>11</v>
      </c>
      <c r="N10" s="49"/>
      <c r="O10" s="51">
        <v>0</v>
      </c>
      <c r="P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1</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ht="72" customHeight="1">
      <c r="A11" s="9" t="s">
        <v>67</v>
      </c>
      <c r="B11" s="4">
        <f ca="1">IF(MONTH(NOW())&gt;7,YEAR(NOW()),YEAR(NOW())-1)</f>
        <v>2020</v>
      </c>
      <c r="D11" s="2"/>
      <c r="E11" s="2"/>
      <c r="G11" s="43" t="s">
        <v>5</v>
      </c>
      <c r="H11" s="45"/>
      <c r="I11" s="46"/>
      <c r="J11" s="47" t="s">
        <v>5</v>
      </c>
      <c r="K11" s="48"/>
      <c r="L11" s="46"/>
      <c r="M11" s="43" t="s">
        <v>5</v>
      </c>
      <c r="N11" s="49"/>
      <c r="O11" s="51" t="s">
        <v>5</v>
      </c>
      <c r="P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 ca="1">CONCATENATE(B11," - ",B11+1)</f>
        <v>2020 - 2021</v>
      </c>
      <c r="R12" s="7"/>
      <c r="S12" s="7"/>
      <c r="T12" s="7"/>
      <c r="U12" s="7"/>
      <c r="V12" s="7"/>
      <c r="W12" s="7"/>
      <c r="X12" s="7"/>
      <c r="Y12" s="7"/>
      <c r="Z12" s="7"/>
      <c r="AA12" s="7"/>
      <c r="AB12" s="7"/>
      <c r="AC12" s="7"/>
      <c r="AD12" s="7"/>
      <c r="AE12" s="7"/>
    </row>
    <row r="13" spans="1:32">
      <c r="A13" s="9" t="s">
        <v>69</v>
      </c>
      <c r="B13" s="4">
        <f ca="1">B7-B11</f>
        <v>0</v>
      </c>
      <c r="C13" s="9" t="s">
        <v>47</v>
      </c>
      <c r="D13" s="2">
        <v>22</v>
      </c>
      <c r="G13" s="55" t="str">
        <f>CONCATENATE("Algemene opmerkingen bij het jaarprogramma van  ",G4)</f>
        <v>Algemene opmerkingen bij het jaarprogramma van  EN leerlaag A4 (schooljaar 2020 - 2021)</v>
      </c>
      <c r="H13" s="55"/>
      <c r="I13" s="55"/>
      <c r="J13" s="55"/>
      <c r="K13" s="55"/>
      <c r="L13" s="55"/>
      <c r="M13" s="55"/>
      <c r="R13" s="7"/>
      <c r="S13" s="7"/>
      <c r="T13" s="7"/>
      <c r="U13" s="7"/>
      <c r="V13" s="7"/>
      <c r="W13" s="7"/>
      <c r="X13" s="7"/>
      <c r="Y13" s="7"/>
      <c r="Z13" s="7"/>
      <c r="AA13" s="7"/>
      <c r="AB13" s="7"/>
      <c r="AC13" s="7"/>
      <c r="AD13" s="7"/>
      <c r="AE13" s="7"/>
    </row>
    <row r="14" spans="1:32" ht="72" customHeight="1">
      <c r="A14" s="9" t="s">
        <v>70</v>
      </c>
      <c r="B14" s="7">
        <f ca="1">B15+B11-B7</f>
        <v>4</v>
      </c>
      <c r="G14" s="56"/>
      <c r="H14" s="56"/>
      <c r="I14" s="56"/>
      <c r="J14" s="56"/>
      <c r="K14" s="56"/>
      <c r="L14" s="56"/>
      <c r="M14" s="56"/>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ht="30.75" customHeight="1">
      <c r="C16" s="9" t="s">
        <v>47</v>
      </c>
      <c r="D16" s="2"/>
      <c r="G16" s="41" t="str">
        <f>CONCATENATE(B4," leerlaag ",B6,B15+1," (schooljaar ",B7+1," - ",B7+2,")")</f>
        <v>EN leerlaag A5 (schooljaar 2021 - 2022)</v>
      </c>
      <c r="R16" s="7"/>
      <c r="S16" s="7"/>
      <c r="T16" s="7"/>
      <c r="U16" s="7"/>
      <c r="V16" s="7"/>
      <c r="W16" s="7"/>
      <c r="X16" s="7"/>
      <c r="Y16" s="7"/>
      <c r="Z16" s="7"/>
      <c r="AA16" s="7"/>
      <c r="AB16" s="7"/>
      <c r="AC16" s="7"/>
      <c r="AD16" s="7"/>
      <c r="AE16" s="7"/>
    </row>
    <row r="17" spans="3:32" ht="34.5" customHeight="1">
      <c r="D17" s="7" t="s">
        <v>49</v>
      </c>
      <c r="E17" s="18" t="s">
        <v>50</v>
      </c>
      <c r="G17" s="42" t="s">
        <v>1</v>
      </c>
      <c r="H17" s="44" t="s">
        <v>51</v>
      </c>
      <c r="I17" s="42" t="s">
        <v>52</v>
      </c>
      <c r="J17" s="42" t="s">
        <v>53</v>
      </c>
      <c r="K17" s="44" t="s">
        <v>54</v>
      </c>
      <c r="L17" s="42" t="s">
        <v>55</v>
      </c>
      <c r="M17" s="42" t="s">
        <v>56</v>
      </c>
      <c r="N17" s="42" t="s">
        <v>57</v>
      </c>
      <c r="O17" s="42" t="s">
        <v>58</v>
      </c>
      <c r="P17" s="44" t="s">
        <v>59</v>
      </c>
      <c r="R17" s="7"/>
      <c r="S17" s="7"/>
      <c r="T17" s="7"/>
      <c r="U17" s="7"/>
      <c r="V17" s="7"/>
      <c r="W17" s="7"/>
      <c r="X17" s="7"/>
      <c r="Y17" s="7"/>
      <c r="Z17" s="7"/>
      <c r="AA17" s="7"/>
      <c r="AB17" s="7"/>
      <c r="AC17" s="7"/>
      <c r="AD17" s="7"/>
      <c r="AE17" s="7"/>
    </row>
    <row r="18" spans="3:32" ht="72" customHeight="1">
      <c r="D18" s="2">
        <v>610</v>
      </c>
      <c r="E18" s="2"/>
      <c r="G18" s="23">
        <v>1</v>
      </c>
      <c r="H18" s="24" t="s">
        <v>104</v>
      </c>
      <c r="I18" s="37">
        <v>2</v>
      </c>
      <c r="J18" s="25" t="s">
        <v>7</v>
      </c>
      <c r="K18" s="26"/>
      <c r="L18" s="37">
        <v>100</v>
      </c>
      <c r="M18" s="23" t="s">
        <v>11</v>
      </c>
      <c r="N18" s="38"/>
      <c r="O18" s="27">
        <v>0</v>
      </c>
      <c r="P18" s="28"/>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3:32" ht="72" customHeight="1">
      <c r="D19" s="2">
        <v>611</v>
      </c>
      <c r="E19" s="2"/>
      <c r="G19" s="23">
        <v>2</v>
      </c>
      <c r="H19" s="24" t="s">
        <v>105</v>
      </c>
      <c r="I19" s="37">
        <v>2</v>
      </c>
      <c r="J19" s="25" t="s">
        <v>7</v>
      </c>
      <c r="K19" s="26"/>
      <c r="L19" s="37">
        <v>50</v>
      </c>
      <c r="M19" s="23" t="s">
        <v>11</v>
      </c>
      <c r="N19" s="38"/>
      <c r="O19" s="27">
        <v>0</v>
      </c>
      <c r="P19" s="28"/>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3:32" ht="72" customHeight="1">
      <c r="D20" s="2">
        <v>612</v>
      </c>
      <c r="E20" s="2"/>
      <c r="G20" s="23">
        <v>2</v>
      </c>
      <c r="H20" s="24" t="s">
        <v>106</v>
      </c>
      <c r="I20" s="37">
        <v>2</v>
      </c>
      <c r="J20" s="25" t="s">
        <v>10</v>
      </c>
      <c r="K20" s="26"/>
      <c r="L20" s="37">
        <v>15</v>
      </c>
      <c r="M20" s="23" t="s">
        <v>8</v>
      </c>
      <c r="N20" s="38">
        <v>1</v>
      </c>
      <c r="O20" s="27" t="s">
        <v>11</v>
      </c>
      <c r="P20" s="28" t="s">
        <v>107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3:32" ht="72" customHeight="1">
      <c r="D21" s="2">
        <v>613</v>
      </c>
      <c r="E21" s="2"/>
      <c r="G21" s="23">
        <v>3</v>
      </c>
      <c r="H21" s="24" t="s">
        <v>108</v>
      </c>
      <c r="I21" s="37">
        <v>2</v>
      </c>
      <c r="J21" s="25" t="s">
        <v>7</v>
      </c>
      <c r="K21" s="26" t="s">
        <v>109</v>
      </c>
      <c r="L21" s="37">
        <v>100</v>
      </c>
      <c r="M21" s="23" t="s">
        <v>8</v>
      </c>
      <c r="N21" s="38">
        <v>1</v>
      </c>
      <c r="O21" s="27" t="s">
        <v>8</v>
      </c>
      <c r="P21" s="28" t="s">
        <v>110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3:32" ht="72" customHeight="1">
      <c r="D22" s="2">
        <v>614</v>
      </c>
      <c r="E22" s="2"/>
      <c r="G22" s="23">
        <v>4</v>
      </c>
      <c r="H22" s="24" t="s">
        <v>81</v>
      </c>
      <c r="I22" s="37">
        <v>3</v>
      </c>
      <c r="J22" s="25" t="s">
        <v>7</v>
      </c>
      <c r="K22" s="26"/>
      <c r="L22" s="37">
        <v>100</v>
      </c>
      <c r="M22" s="23" t="s">
        <v>8</v>
      </c>
      <c r="N22" s="38">
        <v>1</v>
      </c>
      <c r="O22" s="27" t="s">
        <v>8</v>
      </c>
      <c r="P22" s="28" t="s">
        <v>99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3:32" ht="72" customHeight="1">
      <c r="D23" s="2">
        <v>615</v>
      </c>
      <c r="E23" s="2"/>
      <c r="G23" s="23">
        <v>4</v>
      </c>
      <c r="H23" s="24" t="s">
        <v>111</v>
      </c>
      <c r="I23" s="37">
        <v>2</v>
      </c>
      <c r="J23" s="25" t="s">
        <v>10</v>
      </c>
      <c r="K23" s="26"/>
      <c r="L23" s="37"/>
      <c r="M23" s="23" t="s">
        <v>11</v>
      </c>
      <c r="N23" s="38"/>
      <c r="O23" s="27" t="s">
        <v>5</v>
      </c>
      <c r="P23" s="28"/>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1</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1</v>
      </c>
    </row>
    <row r="24" spans="3:32">
      <c r="R24" s="7"/>
      <c r="S24" s="7"/>
      <c r="T24" s="7"/>
      <c r="U24" s="7"/>
      <c r="V24" s="7"/>
      <c r="W24" s="7"/>
      <c r="X24" s="7"/>
      <c r="Y24" s="7"/>
      <c r="Z24" s="7"/>
      <c r="AA24" s="7"/>
      <c r="AB24" s="7"/>
      <c r="AC24" s="7"/>
      <c r="AD24" s="7"/>
      <c r="AE24" s="7"/>
    </row>
    <row r="25" spans="3:32">
      <c r="C25" s="9" t="s">
        <v>47</v>
      </c>
      <c r="D25" s="2">
        <v>23</v>
      </c>
      <c r="G25" s="55" t="str">
        <f>CONCATENATE("Algemene opmerkingen bij het jaarprogramma van  ",G16)</f>
        <v>Algemene opmerkingen bij het jaarprogramma van  EN leerlaag A5 (schooljaar 2021 - 2022)</v>
      </c>
      <c r="H25" s="55"/>
      <c r="I25" s="55"/>
      <c r="J25" s="55"/>
      <c r="K25" s="55"/>
      <c r="L25" s="55"/>
      <c r="M25" s="55"/>
      <c r="R25" s="7"/>
      <c r="S25" s="7"/>
      <c r="T25" s="7"/>
      <c r="U25" s="7"/>
      <c r="V25" s="7"/>
      <c r="W25" s="7"/>
      <c r="X25" s="7"/>
      <c r="Y25" s="7"/>
      <c r="Z25" s="7"/>
      <c r="AA25" s="7"/>
      <c r="AB25" s="7"/>
      <c r="AC25" s="7"/>
      <c r="AD25" s="7"/>
      <c r="AE25" s="7"/>
    </row>
    <row r="26" spans="3:32" ht="72" customHeight="1">
      <c r="G26" s="58"/>
      <c r="H26" s="58"/>
      <c r="I26" s="58"/>
      <c r="J26" s="58"/>
      <c r="K26" s="58"/>
      <c r="L26" s="58"/>
      <c r="M26" s="58"/>
      <c r="N26" s="53"/>
      <c r="O26" s="53"/>
      <c r="P26" s="54"/>
      <c r="R26" s="7"/>
      <c r="S26" s="7"/>
      <c r="T26" s="7"/>
      <c r="U26" s="7"/>
      <c r="V26" s="7"/>
      <c r="W26" s="7"/>
      <c r="X26" s="7"/>
      <c r="Y26" s="7"/>
      <c r="Z26" s="7"/>
      <c r="AA26" s="7"/>
      <c r="AB26" s="7"/>
      <c r="AC26" s="7"/>
      <c r="AD26" s="7"/>
      <c r="AE26" s="7"/>
    </row>
    <row r="27" spans="3:32">
      <c r="R27" s="7"/>
      <c r="S27" s="7"/>
      <c r="T27" s="7"/>
      <c r="U27" s="7"/>
      <c r="V27" s="7"/>
      <c r="W27" s="7"/>
      <c r="X27" s="7"/>
      <c r="Y27" s="7"/>
      <c r="Z27" s="7"/>
      <c r="AA27" s="7"/>
      <c r="AB27" s="7"/>
      <c r="AC27" s="7"/>
      <c r="AD27" s="7"/>
      <c r="AE27" s="7"/>
    </row>
    <row r="28" spans="3:32" ht="30.75" customHeight="1">
      <c r="C28" s="9" t="s">
        <v>47</v>
      </c>
      <c r="D28" s="2"/>
      <c r="G28" s="41" t="str">
        <f>CONCATENATE(B4," leerlaag ",B6,B15+2," (schooljaar ",B7+2," - ",B9,")")</f>
        <v>EN leerlaag A6 (schooljaar 2022 - 2023)</v>
      </c>
      <c r="R28" s="7"/>
      <c r="S28" s="7"/>
      <c r="T28" s="7"/>
      <c r="U28" s="7"/>
      <c r="V28" s="7"/>
      <c r="W28" s="7"/>
      <c r="X28" s="7"/>
      <c r="Y28" s="7"/>
      <c r="Z28" s="7"/>
      <c r="AA28" s="7"/>
      <c r="AB28" s="7"/>
      <c r="AC28" s="7"/>
      <c r="AD28" s="7"/>
      <c r="AE28" s="7"/>
    </row>
    <row r="29" spans="3:32" ht="34.5" customHeight="1">
      <c r="D29" s="7" t="s">
        <v>49</v>
      </c>
      <c r="E29" s="18" t="s">
        <v>50</v>
      </c>
      <c r="G29" s="42" t="s">
        <v>1</v>
      </c>
      <c r="H29" s="44" t="s">
        <v>51</v>
      </c>
      <c r="I29" s="42" t="s">
        <v>52</v>
      </c>
      <c r="J29" s="42" t="s">
        <v>53</v>
      </c>
      <c r="K29" s="44" t="s">
        <v>54</v>
      </c>
      <c r="L29" s="42" t="s">
        <v>55</v>
      </c>
      <c r="M29" s="42" t="s">
        <v>56</v>
      </c>
      <c r="N29" s="42" t="s">
        <v>57</v>
      </c>
      <c r="O29" s="42" t="s">
        <v>58</v>
      </c>
      <c r="P29" s="44" t="s">
        <v>59</v>
      </c>
      <c r="R29" s="7"/>
      <c r="S29" s="7"/>
      <c r="T29" s="7"/>
      <c r="U29" s="7"/>
      <c r="V29" s="7"/>
      <c r="W29" s="7"/>
      <c r="X29" s="7"/>
      <c r="Y29" s="7"/>
      <c r="Z29" s="7"/>
      <c r="AA29" s="7"/>
      <c r="AB29" s="7"/>
      <c r="AC29" s="7"/>
      <c r="AD29" s="7"/>
      <c r="AE29" s="7"/>
    </row>
    <row r="30" spans="3:32" ht="72" customHeight="1">
      <c r="D30" s="2"/>
      <c r="E30" s="2"/>
      <c r="G30" s="43" t="s">
        <v>5</v>
      </c>
      <c r="H30" s="45"/>
      <c r="I30" s="46"/>
      <c r="J30" s="47" t="s">
        <v>5</v>
      </c>
      <c r="K30" s="48"/>
      <c r="L30" s="46"/>
      <c r="M30" s="43" t="s">
        <v>5</v>
      </c>
      <c r="N30" s="49"/>
      <c r="O30" s="51" t="s">
        <v>5</v>
      </c>
      <c r="P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3:32" ht="72" customHeight="1">
      <c r="D31" s="2"/>
      <c r="E31" s="2"/>
      <c r="G31" s="43" t="s">
        <v>5</v>
      </c>
      <c r="H31" s="45"/>
      <c r="I31" s="46"/>
      <c r="J31" s="47" t="s">
        <v>5</v>
      </c>
      <c r="K31" s="48"/>
      <c r="L31" s="46"/>
      <c r="M31" s="43" t="s">
        <v>5</v>
      </c>
      <c r="N31" s="49"/>
      <c r="O31" s="51" t="s">
        <v>5</v>
      </c>
      <c r="P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3:32" ht="72" customHeight="1">
      <c r="D32" s="2"/>
      <c r="E32" s="2"/>
      <c r="G32" s="43" t="s">
        <v>5</v>
      </c>
      <c r="H32" s="45"/>
      <c r="I32" s="46"/>
      <c r="J32" s="47" t="s">
        <v>5</v>
      </c>
      <c r="K32" s="48"/>
      <c r="L32" s="46"/>
      <c r="M32" s="43" t="s">
        <v>5</v>
      </c>
      <c r="N32" s="49"/>
      <c r="O32" s="51" t="s">
        <v>5</v>
      </c>
      <c r="P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3:32" ht="72" customHeight="1">
      <c r="D33" s="2"/>
      <c r="E33" s="2"/>
      <c r="G33" s="43" t="s">
        <v>5</v>
      </c>
      <c r="H33" s="45"/>
      <c r="I33" s="46"/>
      <c r="J33" s="47" t="s">
        <v>5</v>
      </c>
      <c r="K33" s="48"/>
      <c r="L33" s="46"/>
      <c r="M33" s="43" t="s">
        <v>5</v>
      </c>
      <c r="N33" s="49"/>
      <c r="O33" s="51" t="s">
        <v>5</v>
      </c>
      <c r="P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3:32" ht="72" customHeight="1">
      <c r="D34" s="2"/>
      <c r="E34" s="2"/>
      <c r="G34" s="43" t="s">
        <v>5</v>
      </c>
      <c r="H34" s="45"/>
      <c r="I34" s="46"/>
      <c r="J34" s="47" t="s">
        <v>5</v>
      </c>
      <c r="K34" s="48"/>
      <c r="L34" s="46"/>
      <c r="M34" s="43" t="s">
        <v>5</v>
      </c>
      <c r="N34" s="49"/>
      <c r="O34" s="51" t="s">
        <v>5</v>
      </c>
      <c r="P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3:32" ht="72" customHeight="1">
      <c r="D35" s="2"/>
      <c r="E35" s="2"/>
      <c r="G35" s="43" t="s">
        <v>5</v>
      </c>
      <c r="H35" s="45"/>
      <c r="I35" s="46"/>
      <c r="J35" s="47" t="s">
        <v>5</v>
      </c>
      <c r="K35" s="48"/>
      <c r="L35" s="46"/>
      <c r="M35" s="43" t="s">
        <v>5</v>
      </c>
      <c r="N35" s="49"/>
      <c r="O35" s="51" t="s">
        <v>5</v>
      </c>
      <c r="P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3:32">
      <c r="C37" s="9" t="s">
        <v>47</v>
      </c>
      <c r="D37" s="2">
        <v>24</v>
      </c>
      <c r="G37" s="55" t="str">
        <f>CONCATENATE("Algemene opmerkingen bij het jaarprogramma van  ",G28)</f>
        <v>Algemene opmerkingen bij het jaarprogramma van  EN leerlaag A6 (schooljaar 2022 - 2023)</v>
      </c>
      <c r="H37" s="55"/>
      <c r="I37" s="55"/>
      <c r="J37" s="55"/>
      <c r="K37" s="55"/>
      <c r="L37" s="55"/>
      <c r="M37" s="55"/>
    </row>
    <row r="38" spans="3:32" ht="72" customHeight="1">
      <c r="G38" s="56"/>
      <c r="H38" s="56"/>
      <c r="I38" s="56"/>
      <c r="J38" s="56"/>
      <c r="K38" s="56"/>
      <c r="L38" s="56"/>
      <c r="M38" s="56"/>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29" priority="1">
      <formula>ISBLANK($J6)</formula>
    </cfRule>
  </conditionalFormatting>
  <conditionalFormatting sqref="J18:J23">
    <cfRule type="expression" dxfId="28" priority="2">
      <formula>ISBLANK($J18)</formula>
    </cfRule>
  </conditionalFormatting>
  <conditionalFormatting sqref="J30:J35">
    <cfRule type="expression" dxfId="27" priority="3">
      <formula>ISBLANK($J30)</formula>
    </cfRule>
  </conditionalFormatting>
  <conditionalFormatting sqref="M6:M11">
    <cfRule type="expression" dxfId="26" priority="4">
      <formula>ISBLANK($M6)</formula>
    </cfRule>
  </conditionalFormatting>
  <conditionalFormatting sqref="M18:M23">
    <cfRule type="expression" dxfId="25" priority="5">
      <formula>ISBLANK($M18)</formula>
    </cfRule>
  </conditionalFormatting>
  <conditionalFormatting sqref="M30:M35">
    <cfRule type="expression" dxfId="24" priority="6">
      <formula>ISBLANK($M30)</formula>
    </cfRule>
  </conditionalFormatting>
  <conditionalFormatting sqref="O6:O11">
    <cfRule type="expression" dxfId="23" priority="7">
      <formula>ISBLANK($O6)</formula>
    </cfRule>
  </conditionalFormatting>
  <conditionalFormatting sqref="O18:O23">
    <cfRule type="expression" dxfId="22" priority="8">
      <formula>ISBLANK($O18)</formula>
    </cfRule>
  </conditionalFormatting>
  <conditionalFormatting sqref="O30:O35">
    <cfRule type="expression" dxfId="21" priority="9">
      <formula>ISBLANK($O30)</formula>
    </cfRule>
  </conditionalFormatting>
  <conditionalFormatting sqref="R6:AE35">
    <cfRule type="cellIs" dxfId="20" priority="10" operator="equal">
      <formula>1</formula>
    </cfRule>
  </conditionalFormatting>
  <dataValidations count="1">
    <dataValidation type="whole" allowBlank="1" showInputMessage="1" showErrorMessage="1" sqref="I6:I11 N30:N35 N18:N23 N6:N11 L30:L35 L18:L23 L6:L11 I30:I35 I18:I23" xr:uid="{00000000-0002-0000-08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800-000000000000}">
          <x14:formula1>
            <xm:f>instellingen!$G$2:$G$6</xm:f>
          </x14:formula1>
          <xm:sqref>G6:G11 G30:G35 G18:G23</xm:sqref>
        </x14:dataValidation>
        <x14:dataValidation type="list" errorStyle="information" showInputMessage="1" showErrorMessage="1" errorTitle="ERROR" error="ongeldige waarde" xr:uid="{00000000-0002-0000-0800-000006000000}">
          <x14:formula1>
            <xm:f>instellingen!$H$2:$H$7</xm:f>
          </x14:formula1>
          <xm:sqref>J6:J11 J30:J35 J18:J23</xm:sqref>
        </x14:dataValidation>
        <x14:dataValidation type="list" errorStyle="information" showInputMessage="1" showErrorMessage="1" errorTitle="ERROR" error="ongeldige waarde" xr:uid="{00000000-0002-0000-0800-00000C000000}">
          <x14:formula1>
            <xm:f>instellingen!$I$2:$I$4</xm:f>
          </x14:formula1>
          <xm:sqref>M6:M11 O30:O35 O18:O23 O6:O11 M30:M35 M18:M23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Create a new document." ma:contentTypeScope="" ma:versionID="2f4c844f49b69eee736f813a22d8de9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f46293e76f6d1b28acbb6f6ff8d92fe2"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961DC4-3990-40C6-A189-8691986C7725}"/>
</file>

<file path=customXml/itemProps2.xml><?xml version="1.0" encoding="utf-8"?>
<ds:datastoreItem xmlns:ds="http://schemas.openxmlformats.org/officeDocument/2006/customXml" ds:itemID="{2577653C-3E19-4C2C-AB15-4FAAE0D64E0D}"/>
</file>

<file path=customXml/itemProps3.xml><?xml version="1.0" encoding="utf-8"?>
<ds:datastoreItem xmlns:ds="http://schemas.openxmlformats.org/officeDocument/2006/customXml" ds:itemID="{46646973-3F3E-44B7-89E2-F5D1341731D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xlsx-pta-generator</dc:title>
  <dc:subject>acomt pta cohorten</dc:subject>
  <dc:creator>VNR@acomt</dc:creator>
  <cp:keywords>acomt pta cohorten</cp:keywords>
  <dc:description>Dit bestand is eigendom van CSG Augustinus Groningen</dc:description>
  <cp:lastModifiedBy>Laarman, C.C.M.</cp:lastModifiedBy>
  <cp:revision/>
  <dcterms:created xsi:type="dcterms:W3CDTF">2015-06-05T18:19:34Z</dcterms:created>
  <dcterms:modified xsi:type="dcterms:W3CDTF">2021-06-16T09:46:10Z</dcterms:modified>
  <cp:category>internal usage only</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