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mc:AlternateContent xmlns:mc="http://schemas.openxmlformats.org/markup-compatibility/2006">
    <mc:Choice Requires="x15">
      <x15ac:absPath xmlns:x15ac="http://schemas.microsoft.com/office/spreadsheetml/2010/11/ac" url="https://csgnl-my.sharepoint.com/personal/vnr_csg_nl/Documents/SCHOOLdocumenten/CORONA/PTO PTA/cohortproject/xlsxUIT - Excel-exports NA kopieren cohorten/"/>
    </mc:Choice>
  </mc:AlternateContent>
  <xr:revisionPtr revIDLastSave="63" documentId="11_1B7432660D11FD62D02213B9FF548AD72D7C62AE" xr6:coauthVersionLast="47" xr6:coauthVersionMax="47" xr10:uidLastSave="{E8CDE75F-F06B-466F-A9AD-74FE68CE8FA7}"/>
  <workbookProtection lockStructure="1"/>
  <bookViews>
    <workbookView xWindow="-120" yWindow="-120" windowWidth="29040" windowHeight="15840" firstSheet="4" activeTab="7"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B14" i="3" l="1"/>
  <c r="G2" i="3" s="1"/>
  <c r="B13" i="3"/>
  <c r="B12" i="3"/>
  <c r="G28" i="3"/>
  <c r="G37" i="3" s="1"/>
  <c r="G16" i="3"/>
  <c r="G25" i="3" s="1"/>
  <c r="AF23" i="3"/>
  <c r="F2" i="3" s="1"/>
  <c r="B14" i="4"/>
  <c r="G2" i="4" s="1"/>
  <c r="B13" i="4"/>
  <c r="B12" i="4"/>
  <c r="G28" i="4"/>
  <c r="G37" i="4" s="1"/>
  <c r="G16" i="4"/>
  <c r="G25" i="4" s="1"/>
  <c r="AF23" i="4"/>
  <c r="F2" i="4" s="1"/>
  <c r="B14" i="5"/>
  <c r="G2" i="5" s="1"/>
  <c r="B13" i="5"/>
  <c r="B12" i="5"/>
  <c r="G28" i="5"/>
  <c r="G37" i="5" s="1"/>
  <c r="G16" i="5"/>
  <c r="G25" i="5" s="1"/>
  <c r="B14" i="6"/>
  <c r="G2" i="6" s="1"/>
  <c r="B13" i="6"/>
  <c r="B12" i="6"/>
  <c r="G28" i="6"/>
  <c r="G37" i="6" s="1"/>
  <c r="G16" i="6"/>
  <c r="G25" i="6" s="1"/>
  <c r="F2" i="6"/>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<sst xmlns="http://schemas.openxmlformats.org/spreadsheetml/2006/main" count="1319" uniqueCount="130">
  <si>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</si>
  <si>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</si>
  <si>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</si>
  <si>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</si>
  <si>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</si>
  <si>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</si>
  <si>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</si>
  <si>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</si>
  <si>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</si>
  <si>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</si>
  <si>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</si>
  <si>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</si>
  <si>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</si>
  <si>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</si>
  <si>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</si>
  <si>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</si>
  <si>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</si>
  <si>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</si>
  <si>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</si>
  <si>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</si>
  <si>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</si>
  <si>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</si>
  <si>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</si>
  <si>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</si>
  <si>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</si>
  <si>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</si>
  <si>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</si>
  <si>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</si>
  <si>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</si>
  <si>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</si>
  <si>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</si>
  <si>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</si>
  <si>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</si>
  <si>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</si>
  <si>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</si>
  <si>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</si>
  <si>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</si>
  <si>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</si>
  <si>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</si>
  <si>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</si>
  <si>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</si>
  <si>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</si>
  <si>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</si>
  <si>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</si>
  <si>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</si>
  <si>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</si>
  <si>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</si>
  <si>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</si>
  <si>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</si>
  <si>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</si>
  <si>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</si>
  <si>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</si>
  <si>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</si>
  <si>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</si>
  <si>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</si>
  <si>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</si>
  <si>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</si>
  <si>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</si>
  <si>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</si>
  <si>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</si>
  <si>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</si>
  <si>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</si>
  <si>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</si>
  <si>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</si>
  <si>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</si>
  <si>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</si>
  <si>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</si>
  <si>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</si>
  <si>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</si>
  <si>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</si>
  <si>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</si>
  <si>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</si>
  <si>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</si>
  <si>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</si>
  <si>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</si>
  <si>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</si>
  <si>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</si>
  <si>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</si>
  <si>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</si>
  <si>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</si>
  <si>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</si>
  <si>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</si>
  <si>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</si>
  <si>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</si>
  <si>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</si>
  <si>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</si>
  <si>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</si>
  <si>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</si>
  <si>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</si>
  <si>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</si>
  <si>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SE presenteren en literatuur: duopresentatie over een literair werk (boek 2).</t>
  </si>
  <si>
    <t>B, E</t>
  </si>
  <si>
    <t>lezen en argumenteren</t>
  </si>
  <si>
    <t>debat en argumenteren</t>
  </si>
  <si>
    <t xml:space="preserve">
PO Een opdracht over twee literaire werken die gekozen worden uit de
verplichte lijst voor havo 4 (boek 3 en 4).  </t>
  </si>
  <si>
    <t>geen woordenboek, geen gelezen werken</t>
  </si>
  <si>
    <t>F</t>
  </si>
  <si>
    <t>Presenteren en literatuur: duopresentatie over een literair werk (boek 2).</t>
  </si>
  <si>
    <t>argumenteren en debat</t>
  </si>
  <si>
    <t xml:space="preserve">
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</si>
  <si>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</si>
  <si>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</si>
  <si>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</si>
  <si>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</si>
  <si>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</si>
  <si>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</si>
  <si>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</si>
  <si>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</si>
  <si>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</si>
  <si>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</si>
  <si>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</si>
  <si>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</si>
  <si>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</si>
  <si>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</si>
  <si>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</si>
  <si>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</si>
  <si>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</si>
  <si>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</si>
  <si>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</si>
  <si>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</si>
  <si>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</si>
  <si>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</si>
  <si>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</si>
  <si>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</si>
  <si>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</si>
  <si>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</si>
  <si>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</si>
  <si>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</si>
  <si>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Debat</t>
  </si>
  <si>
    <t>Spellen en fornuleren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</si>
</sst>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F28" activePane="bottomLeft" state="frozen"/>
      <selection pane="bottomLeft" activeCell="H35" sqref="H35"/>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2</v>
      </c>
      <c r="G2" s="61" t="str">
        <f ca="1">IF(B14&gt;6,"verouderd PTA",CONCATENATE("Dit is het programma van de huidige ",B6,B14," (cohort ",B7," - ",B9,")"))</f>
        <v>Dit is het programma van de huidige A5 (cohort 2019 - 2022)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A4 (schooljaar 2019 - 2020)</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111</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5</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c r="A9" s="9" t="s">
        <v>65</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10</v>
      </c>
      <c r="F13" s="40"/>
      <c r="G13" s="59" t="str">
        <f>CONCATENATE("Algemene opmerkingen bij het jaarprogramma van  ",G4)</f>
        <v>Algemene opmerkingen bij het jaarprogramma van  NE leerlaag A4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A5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23</v>
      </c>
      <c r="E18" s="2"/>
      <c r="F18" s="40"/>
      <c r="G18" s="46">
        <v>1</v>
      </c>
      <c r="H18" s="49" t="s">
        <v>119</v>
      </c>
      <c r="I18" s="50">
        <v>2</v>
      </c>
      <c r="J18" s="51" t="s">
        <v>7</v>
      </c>
      <c r="K18" s="52"/>
      <c r="L18" s="50">
        <v>100</v>
      </c>
      <c r="M18" s="46" t="s">
        <v>11</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24</v>
      </c>
      <c r="E19" s="2"/>
      <c r="F19" s="40"/>
      <c r="G19" s="46">
        <v>2</v>
      </c>
      <c r="H19" s="49" t="s">
        <v>120</v>
      </c>
      <c r="I19" s="50">
        <v>2</v>
      </c>
      <c r="J19" s="51" t="s">
        <v>7</v>
      </c>
      <c r="K19" s="52" t="s">
        <v>73</v>
      </c>
      <c r="L19" s="50">
        <v>100</v>
      </c>
      <c r="M19" s="46" t="s">
        <v>11</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25</v>
      </c>
      <c r="E20" s="2"/>
      <c r="F20" s="40"/>
      <c r="G20" s="46">
        <v>2</v>
      </c>
      <c r="H20" s="49" t="s">
        <v>121</v>
      </c>
      <c r="I20" s="50">
        <v>2</v>
      </c>
      <c r="J20" s="51" t="s">
        <v>19</v>
      </c>
      <c r="K20" s="52"/>
      <c r="L20" s="50"/>
      <c r="M20" s="46" t="s">
        <v>11</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c r="D21" s="2">
        <v>26</v>
      </c>
      <c r="E21" s="2"/>
      <c r="F21" s="40"/>
      <c r="G21" s="46">
        <v>3</v>
      </c>
      <c r="H21" s="49" t="s">
        <v>89</v>
      </c>
      <c r="I21" s="50">
        <v>2</v>
      </c>
      <c r="J21" s="51" t="s">
        <v>7</v>
      </c>
      <c r="K21" s="52" t="s">
        <v>73</v>
      </c>
      <c r="L21" s="50">
        <v>50</v>
      </c>
      <c r="M21" s="46" t="s">
        <v>11</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v>27</v>
      </c>
      <c r="E22" s="2"/>
      <c r="F22" s="40"/>
      <c r="G22" s="46">
        <v>4</v>
      </c>
      <c r="H22" s="49" t="s">
        <v>122</v>
      </c>
      <c r="I22" s="50">
        <v>2</v>
      </c>
      <c r="J22" s="51" t="s">
        <v>19</v>
      </c>
      <c r="K22" s="52" t="s">
        <v>104</v>
      </c>
      <c r="L22" s="50">
        <v>100</v>
      </c>
      <c r="M22" s="46" t="s">
        <v>8</v>
      </c>
      <c r="N22" s="53">
        <v>5</v>
      </c>
      <c r="O22" s="55" t="s">
        <v>11</v>
      </c>
      <c r="P22" s="56" t="s">
        <v>123</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1</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1</v>
      </c>
    </row>
    <row r="23" spans="3:32" ht="72" customHeight="1">
      <c r="D23" s="2">
        <v>28</v>
      </c>
      <c r="E23" s="2"/>
      <c r="F23" s="40"/>
      <c r="G23" s="46">
        <v>4</v>
      </c>
      <c r="H23" s="49" t="s">
        <v>124</v>
      </c>
      <c r="I23" s="50">
        <v>2</v>
      </c>
      <c r="J23" s="51" t="s">
        <v>10</v>
      </c>
      <c r="K23" s="52" t="s">
        <v>73</v>
      </c>
      <c r="L23" s="50">
        <v>50</v>
      </c>
      <c r="M23" s="46" t="s">
        <v>8</v>
      </c>
      <c r="N23" s="53">
        <v>10</v>
      </c>
      <c r="O23" s="55" t="s">
        <v>11</v>
      </c>
      <c r="P23" s="56" t="s">
        <v>107</v>
      </c>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11</v>
      </c>
      <c r="F25" s="40"/>
      <c r="G25" s="59" t="str">
        <f>CONCATENATE("Algemene opmerkingen bij het jaarprogramma van  ",G16)</f>
        <v>Algemene opmerkingen bij het jaarprogramma van  NE leerlaag A5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NE leerlaag A6 (schooljaar 2021 - 2022)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574</v>
      </c>
      <c r="E30" s="2"/>
      <c r="F30" s="40"/>
      <c r="G30" s="23">
        <v>1</v>
      </c>
      <c r="H30" s="24" t="s">
        <v>125</v>
      </c>
      <c r="I30" s="38"/>
      <c r="J30" s="25" t="s">
        <v>7</v>
      </c>
      <c r="K30" s="26"/>
      <c r="L30" s="38">
        <v>100</v>
      </c>
      <c r="M30" s="23" t="s">
        <v>8</v>
      </c>
      <c r="N30" s="39">
        <v>20</v>
      </c>
      <c r="O30" s="27" t="s">
        <v>8</v>
      </c>
      <c r="P30" s="28" t="s">
        <v>101</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c r="D31" s="2">
        <v>575</v>
      </c>
      <c r="E31" s="2"/>
      <c r="F31" s="40"/>
      <c r="G31" s="23">
        <v>2</v>
      </c>
      <c r="H31" s="24" t="s">
        <v>126</v>
      </c>
      <c r="I31" s="38"/>
      <c r="J31" s="25" t="s">
        <v>19</v>
      </c>
      <c r="K31" s="26" t="s">
        <v>104</v>
      </c>
      <c r="L31" s="38">
        <v>100</v>
      </c>
      <c r="M31" s="23" t="s">
        <v>8</v>
      </c>
      <c r="N31" s="39">
        <v>20</v>
      </c>
      <c r="O31" s="27" t="s">
        <v>11</v>
      </c>
      <c r="P31" s="28" t="s">
        <v>109</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1</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1</v>
      </c>
    </row>
    <row r="32" spans="3:32" ht="72" customHeight="1">
      <c r="D32" s="2">
        <v>576</v>
      </c>
      <c r="E32" s="2"/>
      <c r="F32" s="40"/>
      <c r="G32" s="23">
        <v>2</v>
      </c>
      <c r="H32" s="24" t="s">
        <v>127</v>
      </c>
      <c r="I32" s="38"/>
      <c r="J32" s="25" t="s">
        <v>10</v>
      </c>
      <c r="K32" s="26"/>
      <c r="L32" s="38">
        <v>50</v>
      </c>
      <c r="M32" s="23" t="s">
        <v>8</v>
      </c>
      <c r="N32" s="39">
        <v>15</v>
      </c>
      <c r="O32" s="27" t="s">
        <v>11</v>
      </c>
      <c r="P32" s="28" t="s">
        <v>107</v>
      </c>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c r="D33" s="2">
        <v>577</v>
      </c>
      <c r="E33" s="2"/>
      <c r="F33" s="40"/>
      <c r="G33" s="23">
        <v>3</v>
      </c>
      <c r="H33" s="24" t="s">
        <v>128</v>
      </c>
      <c r="I33" s="38"/>
      <c r="J33" s="25" t="s">
        <v>10</v>
      </c>
      <c r="K33" s="26" t="s">
        <v>73</v>
      </c>
      <c r="L33" s="38">
        <v>50</v>
      </c>
      <c r="M33" s="23" t="s">
        <v>8</v>
      </c>
      <c r="N33" s="39">
        <v>15</v>
      </c>
      <c r="O33" s="27" t="s">
        <v>11</v>
      </c>
      <c r="P33" s="28" t="s">
        <v>105</v>
      </c>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c r="D34" s="2">
        <v>578</v>
      </c>
      <c r="E34" s="2"/>
      <c r="F34" s="40"/>
      <c r="G34" s="23">
        <v>3</v>
      </c>
      <c r="H34" s="24" t="s">
        <v>129</v>
      </c>
      <c r="I34" s="38"/>
      <c r="J34" s="25" t="s">
        <v>7</v>
      </c>
      <c r="K34" s="26" t="s">
        <v>73</v>
      </c>
      <c r="L34" s="38">
        <v>100</v>
      </c>
      <c r="M34" s="23" t="s">
        <v>8</v>
      </c>
      <c r="N34" s="39">
        <v>10</v>
      </c>
      <c r="O34" s="27" t="s">
        <v>8</v>
      </c>
      <c r="P34" s="28" t="s">
        <v>123</v>
      </c>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c r="D35" s="2"/>
      <c r="E35" s="2"/>
      <c r="F35" s="40"/>
      <c r="G35" s="23" t="s">
        <v>5</v>
      </c>
      <c r="H35" s="24"/>
      <c r="I35" s="38"/>
      <c r="J35" s="25" t="s">
        <v>5</v>
      </c>
      <c r="K35" s="26"/>
      <c r="L35" s="38"/>
      <c r="M35" s="23" t="s">
        <v>5</v>
      </c>
      <c r="N35" s="39"/>
      <c r="O35" s="27" t="s">
        <v>5</v>
      </c>
      <c r="P35" s="28"/>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c r="F36" s="40"/>
      <c r="G36" s="43"/>
      <c r="H36" s="47"/>
      <c r="I36" s="43"/>
      <c r="J36" s="43"/>
      <c r="K36" s="47"/>
      <c r="L36" s="43"/>
      <c r="M36" s="43"/>
      <c r="N36" s="43"/>
      <c r="O36" s="43"/>
      <c r="P36" s="47"/>
      <c r="Q36" s="47"/>
    </row>
    <row r="37" spans="3:32">
      <c r="C37" s="9" t="s">
        <v>47</v>
      </c>
      <c r="D37" s="2">
        <v>12</v>
      </c>
      <c r="F37" s="40"/>
      <c r="G37" s="59" t="str">
        <f>CONCATENATE("Algemene opmerkingen bij het jaarprogramma van  ",G28)</f>
        <v>Algemene opmerkingen bij het jaarprogramma van  NE leerlaag A6 (schooljaar 2021 - 2022)</v>
      </c>
      <c r="H37" s="59"/>
      <c r="I37" s="59"/>
      <c r="J37" s="59"/>
      <c r="K37" s="59"/>
      <c r="L37" s="59"/>
      <c r="M37" s="59"/>
      <c r="N37" s="43"/>
      <c r="O37" s="43"/>
      <c r="P37" s="47"/>
      <c r="Q37" s="47"/>
    </row>
    <row r="38" spans="3:32" ht="72" customHeight="1">
      <c r="F38" s="40"/>
      <c r="G38" s="62"/>
      <c r="H38" s="62"/>
      <c r="I38" s="62"/>
      <c r="J38" s="62"/>
      <c r="K38" s="62"/>
      <c r="L38" s="62"/>
      <c r="M38" s="62"/>
      <c r="N38" s="57"/>
      <c r="O38" s="57"/>
      <c r="P38" s="58"/>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F14" activePane="bottomLeft" state="frozen"/>
      <selection pane="bottomLeft" activeCell="Q38" sqref="Q38"/>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A6 (cohort 2018 - 2021)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A4 (schooljaar 2018 - 2019)</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111</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c r="A7" s="9" t="s">
        <v>63</v>
      </c>
      <c r="B7" s="2">
        <v>2018</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6</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-2</v>
      </c>
      <c r="C13" s="9" t="s">
        <v>47</v>
      </c>
      <c r="D13" s="2">
        <v>13</v>
      </c>
      <c r="F13" s="40"/>
      <c r="G13" s="59" t="str">
        <f>CONCATENATE("Algemene opmerkingen bij het jaarprogramma van  ",G4)</f>
        <v>Algemene opmerkingen bij het jaarprogramma van  NE leerlaag A4 (schooljaar 2018 - 2019)</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6</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A5 (schooljaar 2019 - 2020)</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14</v>
      </c>
      <c r="F25" s="40"/>
      <c r="G25" s="59" t="str">
        <f>CONCATENATE("Algemene opmerkingen bij het jaarprogramma van  ",G16)</f>
        <v>Algemene opmerkingen bij het jaarprogramma van  NE leerlaag A5 (schooljaar 2019 - 2020)</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NE leerlaag A6 (schooljaar 2020 - 2021)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29</v>
      </c>
      <c r="E30" s="2"/>
      <c r="F30" s="40"/>
      <c r="G30" s="46">
        <v>1</v>
      </c>
      <c r="H30" s="49" t="s">
        <v>108</v>
      </c>
      <c r="I30" s="50"/>
      <c r="J30" s="51" t="s">
        <v>7</v>
      </c>
      <c r="K30" s="52" t="s">
        <v>73</v>
      </c>
      <c r="L30" s="50">
        <v>100</v>
      </c>
      <c r="M30" s="46" t="s">
        <v>8</v>
      </c>
      <c r="N30" s="53">
        <v>10</v>
      </c>
      <c r="O30" s="55" t="s">
        <v>8</v>
      </c>
      <c r="P30" s="56" t="s">
        <v>109</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c r="D31" s="2">
        <v>30</v>
      </c>
      <c r="E31" s="2"/>
      <c r="F31" s="40"/>
      <c r="G31" s="46">
        <v>2</v>
      </c>
      <c r="H31" s="49" t="s">
        <v>126</v>
      </c>
      <c r="I31" s="50"/>
      <c r="J31" s="51" t="s">
        <v>19</v>
      </c>
      <c r="K31" s="52" t="s">
        <v>104</v>
      </c>
      <c r="L31" s="50">
        <v>100</v>
      </c>
      <c r="M31" s="46" t="s">
        <v>8</v>
      </c>
      <c r="N31" s="53">
        <v>20</v>
      </c>
      <c r="O31" s="55" t="s">
        <v>11</v>
      </c>
      <c r="P31" s="56" t="s">
        <v>109</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1</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1</v>
      </c>
    </row>
    <row r="32" spans="3:32" ht="72" customHeight="1">
      <c r="D32" s="2">
        <v>31</v>
      </c>
      <c r="E32" s="2"/>
      <c r="F32" s="40"/>
      <c r="G32" s="46">
        <v>2</v>
      </c>
      <c r="H32" s="49" t="s">
        <v>119</v>
      </c>
      <c r="I32" s="50"/>
      <c r="J32" s="51" t="s">
        <v>7</v>
      </c>
      <c r="K32" s="52"/>
      <c r="L32" s="50">
        <v>100</v>
      </c>
      <c r="M32" s="46" t="s">
        <v>8</v>
      </c>
      <c r="N32" s="53">
        <v>20</v>
      </c>
      <c r="O32" s="55" t="s">
        <v>8</v>
      </c>
      <c r="P32" s="56" t="s">
        <v>101</v>
      </c>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c r="D33" s="2">
        <v>32</v>
      </c>
      <c r="E33" s="2"/>
      <c r="F33" s="40"/>
      <c r="G33" s="46">
        <v>3</v>
      </c>
      <c r="H33" s="49" t="s">
        <v>128</v>
      </c>
      <c r="I33" s="50"/>
      <c r="J33" s="51" t="s">
        <v>10</v>
      </c>
      <c r="K33" s="52" t="s">
        <v>73</v>
      </c>
      <c r="L33" s="50">
        <v>50</v>
      </c>
      <c r="M33" s="46" t="s">
        <v>8</v>
      </c>
      <c r="N33" s="53">
        <v>15</v>
      </c>
      <c r="O33" s="55" t="s">
        <v>11</v>
      </c>
      <c r="P33" s="56" t="s">
        <v>105</v>
      </c>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c r="D34" s="2">
        <v>33</v>
      </c>
      <c r="E34" s="2"/>
      <c r="F34" s="40"/>
      <c r="G34" s="46">
        <v>3</v>
      </c>
      <c r="H34" s="49" t="s">
        <v>127</v>
      </c>
      <c r="I34" s="50"/>
      <c r="J34" s="51" t="s">
        <v>10</v>
      </c>
      <c r="K34" s="52" t="s">
        <v>73</v>
      </c>
      <c r="L34" s="50">
        <v>50</v>
      </c>
      <c r="M34" s="46" t="s">
        <v>8</v>
      </c>
      <c r="N34" s="53">
        <v>15</v>
      </c>
      <c r="O34" s="55" t="s">
        <v>11</v>
      </c>
      <c r="P34" s="56" t="s">
        <v>107</v>
      </c>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c r="F36" s="40"/>
      <c r="G36" s="43"/>
      <c r="H36" s="47"/>
      <c r="I36" s="43"/>
      <c r="J36" s="43"/>
      <c r="K36" s="47"/>
      <c r="L36" s="43"/>
      <c r="M36" s="43"/>
      <c r="N36" s="43"/>
      <c r="O36" s="43"/>
      <c r="P36" s="47"/>
      <c r="Q36" s="47"/>
    </row>
    <row r="37" spans="3:32">
      <c r="C37" s="9" t="s">
        <v>47</v>
      </c>
      <c r="D37" s="2">
        <v>15</v>
      </c>
      <c r="F37" s="40"/>
      <c r="G37" s="59" t="str">
        <f>CONCATENATE("Algemene opmerkingen bij het jaarprogramma van  ",G28)</f>
        <v>Algemene opmerkingen bij het jaarprogramma van  NE leerlaag A6 (schooljaar 2020 - 2021)</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7.25"/>
  <cols>
    <col min="1" max="1" width="3.28515625" style="8" customWidth="1"/>
    <col min="2" max="2" width="95.140625" style="8" customWidth="1"/>
    <col min="3" max="3" width="9.140625" style="8" customWidth="1"/>
  </cols>
  <sheetData>
    <row r="1" spans="1:2">
      <c r="A1" s="29"/>
      <c r="B1" s="33" t="s">
        <v>25</v>
      </c>
    </row>
    <row r="2" spans="1:2" ht="74.25" customHeight="1">
      <c r="A2" s="29"/>
      <c r="B2" s="34" t="s">
        <v>26</v>
      </c>
    </row>
    <row r="3" spans="1:2">
      <c r="A3" s="29"/>
      <c r="B3" s="31" t="s">
        <v>27</v>
      </c>
    </row>
    <row r="4" spans="1:2" ht="106.5" customHeight="1">
      <c r="A4" s="29"/>
      <c r="B4" s="34" t="s">
        <v>28</v>
      </c>
    </row>
    <row r="5" spans="1:2">
      <c r="A5" s="29"/>
      <c r="B5" s="31" t="s">
        <v>29</v>
      </c>
    </row>
    <row r="6" spans="1:2" ht="161.25" customHeight="1">
      <c r="A6" s="29"/>
      <c r="B6" s="34" t="s">
        <v>30</v>
      </c>
    </row>
    <row r="7" spans="1:2">
      <c r="A7" s="29"/>
      <c r="B7" s="33" t="s">
        <v>31</v>
      </c>
    </row>
    <row r="8" spans="1:2" ht="107.25" customHeight="1">
      <c r="A8" s="29"/>
      <c r="B8" s="34" t="s">
        <v>32</v>
      </c>
    </row>
    <row r="9" spans="1:2">
      <c r="A9" s="29"/>
      <c r="B9" s="31" t="s">
        <v>33</v>
      </c>
    </row>
    <row r="10" spans="1:2" ht="34.5" customHeight="1">
      <c r="A10" s="30" t="s">
        <v>34</v>
      </c>
      <c r="B10" s="32" t="s">
        <v>35</v>
      </c>
    </row>
    <row r="11" spans="1:2" s="29" customFormat="1" ht="67.5" customHeight="1">
      <c r="A11" s="30" t="s">
        <v>34</v>
      </c>
      <c r="B11" s="32" t="s">
        <v>36</v>
      </c>
    </row>
    <row r="12" spans="1:2" ht="51.75" customHeight="1">
      <c r="A12" s="30" t="s">
        <v>34</v>
      </c>
      <c r="B12" s="32" t="s">
        <v>37</v>
      </c>
    </row>
    <row r="13" spans="1:2" ht="34.5" customHeight="1">
      <c r="A13" s="30" t="s">
        <v>34</v>
      </c>
      <c r="B13" s="32" t="s">
        <v>38</v>
      </c>
    </row>
    <row r="14" spans="1:2" ht="34.5" customHeight="1">
      <c r="A14" s="30" t="s">
        <v>34</v>
      </c>
      <c r="B14" s="37" t="s">
        <v>39</v>
      </c>
    </row>
    <row r="15" spans="1:2" ht="25.5" customHeight="1">
      <c r="A15" s="30" t="s">
        <v>34</v>
      </c>
      <c r="B15" s="37" t="s">
        <v>40</v>
      </c>
    </row>
    <row r="16" spans="1:2">
      <c r="A16" s="29"/>
      <c r="B16" s="37"/>
    </row>
    <row r="17" spans="2:2">
      <c r="B17" s="37"/>
    </row>
    <row r="18" spans="2:2">
      <c r="B18" s="37"/>
    </row>
    <row r="19" spans="2:2">
      <c r="B19" s="37"/>
    </row>
    <row r="20" spans="2:2">
      <c r="B20" s="37"/>
    </row>
    <row r="21" spans="2:2">
      <c r="B21" s="37"/>
    </row>
    <row r="22" spans="2:2">
      <c r="B22" s="37"/>
    </row>
    <row r="23" spans="2:2">
      <c r="B23" s="37"/>
    </row>
    <row r="24" spans="2:2">
      <c r="B24" s="37"/>
    </row>
    <row r="25" spans="2:2">
      <c r="B25" s="37"/>
    </row>
    <row r="26" spans="2:2">
      <c r="B26" s="37"/>
    </row>
    <row r="27" spans="2:2">
      <c r="B27" s="37"/>
    </row>
    <row r="28" spans="2:2">
      <c r="B28" s="37"/>
    </row>
    <row r="29" spans="2:2">
      <c r="B29" s="37"/>
    </row>
    <row r="30" spans="2:2">
      <c r="B30" s="37"/>
    </row>
    <row r="31" spans="2:2">
      <c r="B31" s="37"/>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F16" activePane="bottomLeft" state="frozen"/>
      <selection pane="bottomLeft" activeCell="G23" sqref="G23"/>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4</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NE leerlaag M3 (schooljaar 2020 - 2021)</v>
      </c>
      <c r="H4" s="47"/>
      <c r="I4" s="43"/>
      <c r="J4" s="43"/>
      <c r="K4" s="47"/>
      <c r="L4" s="43"/>
      <c r="M4" s="43"/>
      <c r="N4" s="43"/>
      <c r="O4" s="43"/>
      <c r="P4" s="47"/>
      <c r="Q4" s="47"/>
    </row>
    <row r="5" spans="1:32" ht="34.5" hidden="1"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hidden="1" customHeight="1">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hidden="1" customHeight="1">
      <c r="A8" s="9" t="s">
        <v>64</v>
      </c>
      <c r="B8" s="2">
        <v>274</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hidden="1"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hidden="1" customHeight="1">
      <c r="A10" s="9" t="s">
        <v>66</v>
      </c>
      <c r="B10" s="6">
        <f ca="1">NOW()</f>
        <v>44361.695642824074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1</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0</v>
      </c>
      <c r="C13" s="9" t="s">
        <v>47</v>
      </c>
      <c r="D13" s="2">
        <v>670</v>
      </c>
      <c r="F13" s="40"/>
      <c r="G13" s="59" t="str">
        <f>CONCATENATE("Algemene opmerkingen bij het jaarprogramma van  ",G4)</f>
        <v>Algemene opmerkingen bij het jaarprogramma van  NE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558</v>
      </c>
      <c r="E18" s="2"/>
      <c r="F18" s="40"/>
      <c r="G18" s="23">
        <v>1</v>
      </c>
      <c r="H18" s="24" t="s">
        <v>72</v>
      </c>
      <c r="I18" s="38"/>
      <c r="J18" s="25" t="s">
        <v>7</v>
      </c>
      <c r="K18" s="26" t="s">
        <v>73</v>
      </c>
      <c r="L18" s="38">
        <v>50</v>
      </c>
      <c r="M18" s="23" t="s">
        <v>8</v>
      </c>
      <c r="N18" s="39">
        <v>1</v>
      </c>
      <c r="O18" s="27" t="s">
        <v>8</v>
      </c>
      <c r="P18" s="28" t="s">
        <v>74</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559</v>
      </c>
      <c r="E19" s="2"/>
      <c r="F19" s="40"/>
      <c r="G19" s="23">
        <v>1</v>
      </c>
      <c r="H19" s="24" t="s">
        <v>75</v>
      </c>
      <c r="I19" s="38"/>
      <c r="J19" s="25" t="s">
        <v>7</v>
      </c>
      <c r="K19" s="26"/>
      <c r="L19" s="38">
        <v>100</v>
      </c>
      <c r="M19" s="23" t="s">
        <v>8</v>
      </c>
      <c r="N19" s="39">
        <v>2</v>
      </c>
      <c r="O19" s="27" t="s">
        <v>8</v>
      </c>
      <c r="P19" s="28" t="s">
        <v>76</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560</v>
      </c>
      <c r="E20" s="2"/>
      <c r="F20" s="40"/>
      <c r="G20" s="23">
        <v>2</v>
      </c>
      <c r="H20" s="24" t="s">
        <v>77</v>
      </c>
      <c r="I20" s="38"/>
      <c r="J20" s="25" t="s">
        <v>14</v>
      </c>
      <c r="K20" s="26"/>
      <c r="L20" s="38">
        <v>100</v>
      </c>
      <c r="M20" s="23" t="s">
        <v>8</v>
      </c>
      <c r="N20" s="39">
        <v>2</v>
      </c>
      <c r="O20" s="27" t="s">
        <v>11</v>
      </c>
      <c r="P20" s="28" t="s">
        <v>78</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1</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1</v>
      </c>
    </row>
    <row r="21" spans="3:32" ht="72" customHeight="1">
      <c r="D21" s="2">
        <v>561</v>
      </c>
      <c r="E21" s="2"/>
      <c r="F21" s="40"/>
      <c r="G21" s="23">
        <v>2</v>
      </c>
      <c r="H21" s="24" t="s">
        <v>79</v>
      </c>
      <c r="I21" s="38"/>
      <c r="J21" s="25" t="s">
        <v>7</v>
      </c>
      <c r="K21" s="26"/>
      <c r="L21" s="38">
        <v>50</v>
      </c>
      <c r="M21" s="23" t="s">
        <v>8</v>
      </c>
      <c r="N21" s="39">
        <v>2</v>
      </c>
      <c r="O21" s="27" t="s">
        <v>8</v>
      </c>
      <c r="P21" s="28" t="s">
        <v>80</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v>562</v>
      </c>
      <c r="E22" s="2"/>
      <c r="F22" s="40"/>
      <c r="G22" s="23">
        <v>3</v>
      </c>
      <c r="H22" s="24" t="s">
        <v>81</v>
      </c>
      <c r="I22" s="38"/>
      <c r="J22" s="25" t="s">
        <v>10</v>
      </c>
      <c r="K22" s="26"/>
      <c r="L22" s="38">
        <v>15</v>
      </c>
      <c r="M22" s="23" t="s">
        <v>8</v>
      </c>
      <c r="N22" s="39">
        <v>1</v>
      </c>
      <c r="O22" s="27" t="s">
        <v>11</v>
      </c>
      <c r="P22" s="28" t="s">
        <v>82</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v>563</v>
      </c>
      <c r="E23" s="2"/>
      <c r="F23" s="40"/>
      <c r="G23" s="23">
        <v>3</v>
      </c>
      <c r="H23" s="24" t="s">
        <v>83</v>
      </c>
      <c r="I23" s="38"/>
      <c r="J23" s="25" t="s">
        <v>17</v>
      </c>
      <c r="K23" s="26"/>
      <c r="L23" s="38"/>
      <c r="M23" s="23" t="s">
        <v>11</v>
      </c>
      <c r="N23" s="39"/>
      <c r="O23" s="27" t="s">
        <v>11</v>
      </c>
      <c r="P23" s="28" t="s">
        <v>84</v>
      </c>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1</v>
      </c>
      <c r="AC23" s="7">
        <f>IF(AND($O23=instellingen!$I$2,$M23=instellingen!$I$3),1,0)</f>
        <v>0</v>
      </c>
      <c r="AD23" s="7">
        <f>IF(AND($P23&lt;&gt;"",OR($M23=instellingen!$I$2,$M23=instellingen!$I$4)),1,0)</f>
        <v>1</v>
      </c>
      <c r="AE23" s="7">
        <f>IF(AND(ISBLANK($P23),$M23=instellingen!$I$3),1,0)</f>
        <v>0</v>
      </c>
      <c r="AF23" s="29">
        <f t="shared" si="7"/>
        <v>2</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671</v>
      </c>
      <c r="F25" s="40"/>
      <c r="G25" s="59" t="str">
        <f>CONCATENATE("Algemene opmerkingen bij het jaarprogramma van  ",G16)</f>
        <v>Algemene opmerkingen bij het jaarprogramma van  NE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NE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NE leerlaag M5 (schooljaar 2022 - 2021)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F18" activePane="bottomLeft" state="frozen"/>
      <selection pane="bottomLeft" activeCell="H18" sqref="H18"/>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4</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NE leerlaag M3 (schooljaar 2019 - 2020)</v>
      </c>
      <c r="H4" s="47"/>
      <c r="I4" s="43"/>
      <c r="J4" s="43"/>
      <c r="K4" s="47"/>
      <c r="L4" s="43"/>
      <c r="M4" s="43"/>
      <c r="N4" s="43"/>
      <c r="O4" s="43"/>
      <c r="P4" s="47"/>
      <c r="Q4" s="47"/>
    </row>
    <row r="5" spans="1:32" ht="34.5" hidden="1"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hidden="1"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hidden="1" customHeight="1">
      <c r="A8" s="9" t="s">
        <v>64</v>
      </c>
      <c r="B8" s="2">
        <v>1</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hidden="1" customHeight="1">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hidden="1" customHeight="1">
      <c r="A10" s="9" t="s">
        <v>66</v>
      </c>
      <c r="B10" s="6">
        <f ca="1">NOW()</f>
        <v>44361.695642824074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1</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-1</v>
      </c>
      <c r="C13" s="9" t="s">
        <v>47</v>
      </c>
      <c r="D13" s="2">
        <v>1</v>
      </c>
      <c r="F13" s="40"/>
      <c r="G13" s="59" t="str">
        <f>CONCATENATE("Algemene opmerkingen bij het jaarprogramma van  ",G4)</f>
        <v>Algemene opmerkingen bij het jaarprogramma van  NE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1</v>
      </c>
      <c r="E18" s="2"/>
      <c r="F18" s="40"/>
      <c r="G18" s="46">
        <v>1</v>
      </c>
      <c r="H18" s="49" t="s">
        <v>72</v>
      </c>
      <c r="I18" s="50"/>
      <c r="J18" s="51" t="s">
        <v>7</v>
      </c>
      <c r="K18" s="52" t="s">
        <v>73</v>
      </c>
      <c r="L18" s="50">
        <v>50</v>
      </c>
      <c r="M18" s="46" t="s">
        <v>8</v>
      </c>
      <c r="N18" s="53">
        <v>1</v>
      </c>
      <c r="O18" s="55" t="s">
        <v>8</v>
      </c>
      <c r="P18" s="56" t="s">
        <v>74</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2</v>
      </c>
      <c r="E19" s="2"/>
      <c r="F19" s="40"/>
      <c r="G19" s="46">
        <v>1</v>
      </c>
      <c r="H19" s="49" t="s">
        <v>75</v>
      </c>
      <c r="I19" s="50"/>
      <c r="J19" s="51" t="s">
        <v>7</v>
      </c>
      <c r="K19" s="52"/>
      <c r="L19" s="50">
        <v>100</v>
      </c>
      <c r="M19" s="46" t="s">
        <v>8</v>
      </c>
      <c r="N19" s="53">
        <v>2</v>
      </c>
      <c r="O19" s="55" t="s">
        <v>8</v>
      </c>
      <c r="P19" s="56" t="s">
        <v>76</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3</v>
      </c>
      <c r="E20" s="2"/>
      <c r="F20" s="40"/>
      <c r="G20" s="46">
        <v>2</v>
      </c>
      <c r="H20" s="49" t="s">
        <v>77</v>
      </c>
      <c r="I20" s="50"/>
      <c r="J20" s="51" t="s">
        <v>14</v>
      </c>
      <c r="K20" s="52"/>
      <c r="L20" s="50">
        <v>100</v>
      </c>
      <c r="M20" s="46" t="s">
        <v>8</v>
      </c>
      <c r="N20" s="53">
        <v>2</v>
      </c>
      <c r="O20" s="55" t="s">
        <v>11</v>
      </c>
      <c r="P20" s="56" t="s">
        <v>78</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1</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1</v>
      </c>
    </row>
    <row r="21" spans="3:32" ht="72" customHeight="1">
      <c r="D21" s="2">
        <v>4</v>
      </c>
      <c r="E21" s="2"/>
      <c r="F21" s="40"/>
      <c r="G21" s="46">
        <v>2</v>
      </c>
      <c r="H21" s="49" t="s">
        <v>79</v>
      </c>
      <c r="I21" s="50"/>
      <c r="J21" s="51" t="s">
        <v>7</v>
      </c>
      <c r="K21" s="52"/>
      <c r="L21" s="50">
        <v>50</v>
      </c>
      <c r="M21" s="46" t="s">
        <v>8</v>
      </c>
      <c r="N21" s="53">
        <v>2</v>
      </c>
      <c r="O21" s="55" t="s">
        <v>8</v>
      </c>
      <c r="P21" s="56" t="s">
        <v>80</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v>5</v>
      </c>
      <c r="E22" s="2"/>
      <c r="F22" s="40"/>
      <c r="G22" s="46">
        <v>3</v>
      </c>
      <c r="H22" s="49" t="s">
        <v>81</v>
      </c>
      <c r="I22" s="50"/>
      <c r="J22" s="51" t="s">
        <v>10</v>
      </c>
      <c r="K22" s="52"/>
      <c r="L22" s="50">
        <v>15</v>
      </c>
      <c r="M22" s="46" t="s">
        <v>8</v>
      </c>
      <c r="N22" s="53">
        <v>1</v>
      </c>
      <c r="O22" s="55" t="s">
        <v>11</v>
      </c>
      <c r="P22" s="56" t="s">
        <v>82</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v>6</v>
      </c>
      <c r="E23" s="2"/>
      <c r="F23" s="40"/>
      <c r="G23" s="46">
        <v>3</v>
      </c>
      <c r="H23" s="49" t="s">
        <v>83</v>
      </c>
      <c r="I23" s="50"/>
      <c r="J23" s="51" t="s">
        <v>17</v>
      </c>
      <c r="K23" s="52"/>
      <c r="L23" s="50"/>
      <c r="M23" s="46" t="s">
        <v>11</v>
      </c>
      <c r="N23" s="53"/>
      <c r="O23" s="55" t="s">
        <v>11</v>
      </c>
      <c r="P23" s="56" t="s">
        <v>84</v>
      </c>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1</v>
      </c>
      <c r="AC23" s="7">
        <f>IF(AND($O23=instellingen!$I$2,$M23=instellingen!$I$3),1,0)</f>
        <v>0</v>
      </c>
      <c r="AD23" s="7">
        <f>IF(AND($P23&lt;&gt;"",OR($M23=instellingen!$I$2,$M23=instellingen!$I$4)),1,0)</f>
        <v>1</v>
      </c>
      <c r="AE23" s="7">
        <f>IF(AND(ISBLANK($P23),$M23=instellingen!$I$3),1,0)</f>
        <v>0</v>
      </c>
      <c r="AF23" s="29">
        <f t="shared" si="7"/>
        <v>2</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2</v>
      </c>
      <c r="F25" s="40"/>
      <c r="G25" s="59" t="str">
        <f>CONCATENATE("Algemene opmerkingen bij het jaarprogramma van  ",G16)</f>
        <v>Algemene opmerkingen bij het jaarprogramma van  NE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NE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NE leerlaag M5 (schooljaar 2021 - 2020)</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qm5OqfZFubSrKPHvIfa4JCHRJ41LgYysviPRfIIbU143amN0xS50fOBCzTpV0H/QlNR4Fee1rXPK1UceiZLvEQ==" saltValue="TLP3zIVmiUj82OR4swXTNw==" spinCount="100000" sheet="1" objects="1" scenarios="1"/>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F12" activePane="bottomLeft" state="frozen"/>
      <selection pane="bottomLeft" activeCell="H18" sqref="H18"/>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3</v>
      </c>
      <c r="G2" s="61" t="str">
        <f ca="1">IF(B14&gt;6,"verouderd PTA",CONCATENATE("Dit is het programma van de huidige ",B6,B14," (cohort ",B7," - ",B9,")"))</f>
        <v>Dit is het programma van de huidige H3 (cohort 2021 - 2023)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H4 (schooljaar 2021 - 2022)</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v>568</v>
      </c>
      <c r="E6" s="2"/>
      <c r="F6" s="40"/>
      <c r="G6" s="23">
        <v>1</v>
      </c>
      <c r="H6" s="24" t="s">
        <v>86</v>
      </c>
      <c r="I6" s="38">
        <v>2</v>
      </c>
      <c r="J6" s="25" t="s">
        <v>19</v>
      </c>
      <c r="K6" s="26" t="s">
        <v>87</v>
      </c>
      <c r="L6" s="38">
        <v>100</v>
      </c>
      <c r="M6" s="23" t="s">
        <v>8</v>
      </c>
      <c r="N6" s="39">
        <v>5</v>
      </c>
      <c r="O6" s="27" t="s">
        <v>11</v>
      </c>
      <c r="P6" s="28" t="s">
        <v>88</v>
      </c>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1</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1</v>
      </c>
    </row>
    <row r="7" spans="1:32" ht="72" customHeight="1">
      <c r="A7" s="9" t="s">
        <v>63</v>
      </c>
      <c r="B7" s="2">
        <v>2021</v>
      </c>
      <c r="D7" s="2">
        <v>569</v>
      </c>
      <c r="E7" s="2"/>
      <c r="F7" s="40"/>
      <c r="G7" s="23">
        <v>2</v>
      </c>
      <c r="H7" s="24" t="s">
        <v>89</v>
      </c>
      <c r="I7" s="38">
        <v>2</v>
      </c>
      <c r="J7" s="25" t="s">
        <v>7</v>
      </c>
      <c r="K7" s="26"/>
      <c r="L7" s="38"/>
      <c r="M7" s="23" t="s">
        <v>11</v>
      </c>
      <c r="N7" s="39"/>
      <c r="O7" s="27" t="s">
        <v>5</v>
      </c>
      <c r="P7" s="28"/>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1</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1</v>
      </c>
    </row>
    <row r="8" spans="1:32" ht="72" customHeight="1">
      <c r="A8" s="9" t="s">
        <v>64</v>
      </c>
      <c r="B8" s="2">
        <v>182</v>
      </c>
      <c r="D8" s="2">
        <v>570</v>
      </c>
      <c r="E8" s="2"/>
      <c r="F8" s="40"/>
      <c r="G8" s="23">
        <v>3</v>
      </c>
      <c r="H8" s="24" t="s">
        <v>90</v>
      </c>
      <c r="I8" s="38">
        <v>2</v>
      </c>
      <c r="J8" s="25" t="s">
        <v>10</v>
      </c>
      <c r="K8" s="26"/>
      <c r="L8" s="38">
        <v>15</v>
      </c>
      <c r="M8" s="23" t="s">
        <v>8</v>
      </c>
      <c r="N8" s="39">
        <v>15</v>
      </c>
      <c r="O8" s="27" t="s">
        <v>11</v>
      </c>
      <c r="P8" s="28" t="s">
        <v>91</v>
      </c>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c r="A9" s="9" t="s">
        <v>65</v>
      </c>
      <c r="B9" s="4">
        <f>IF(B6="A",B7+3,IF(B6="H",B7+2,B7+1))</f>
        <v>2023</v>
      </c>
      <c r="D9" s="2">
        <v>571</v>
      </c>
      <c r="E9" s="2"/>
      <c r="F9" s="40"/>
      <c r="G9" s="23">
        <v>3</v>
      </c>
      <c r="H9" s="24" t="s">
        <v>92</v>
      </c>
      <c r="I9" s="38">
        <v>2</v>
      </c>
      <c r="J9" s="25" t="s">
        <v>7</v>
      </c>
      <c r="K9" s="26"/>
      <c r="L9" s="38">
        <v>50</v>
      </c>
      <c r="M9" s="23" t="s">
        <v>11</v>
      </c>
      <c r="N9" s="39"/>
      <c r="O9" s="27" t="s">
        <v>5</v>
      </c>
      <c r="P9" s="28"/>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v>572</v>
      </c>
      <c r="E10" s="2"/>
      <c r="F10" s="40"/>
      <c r="G10" s="23">
        <v>4</v>
      </c>
      <c r="H10" s="24" t="s">
        <v>93</v>
      </c>
      <c r="I10" s="38">
        <v>2</v>
      </c>
      <c r="J10" s="25" t="s">
        <v>10</v>
      </c>
      <c r="K10" s="26"/>
      <c r="L10" s="38">
        <v>50</v>
      </c>
      <c r="M10" s="23" t="s">
        <v>11</v>
      </c>
      <c r="N10" s="39"/>
      <c r="O10" s="27" t="s">
        <v>5</v>
      </c>
      <c r="P10" s="28"/>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v>573</v>
      </c>
      <c r="E11" s="2"/>
      <c r="F11" s="40"/>
      <c r="G11" s="23">
        <v>4</v>
      </c>
      <c r="H11" s="24" t="s">
        <v>94</v>
      </c>
      <c r="I11" s="38">
        <v>2</v>
      </c>
      <c r="J11" s="25" t="s">
        <v>19</v>
      </c>
      <c r="K11" s="26" t="s">
        <v>95</v>
      </c>
      <c r="L11" s="38">
        <v>100</v>
      </c>
      <c r="M11" s="23" t="s">
        <v>8</v>
      </c>
      <c r="N11" s="39">
        <v>10</v>
      </c>
      <c r="O11" s="27" t="s">
        <v>11</v>
      </c>
      <c r="P11" s="28" t="s">
        <v>96</v>
      </c>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1</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453</v>
      </c>
      <c r="F13" s="40"/>
      <c r="G13" s="59" t="str">
        <f>CONCATENATE("Algemene opmerkingen bij het jaarprogramma van  ",G4)</f>
        <v>Algemene opmerkingen bij het jaarprogramma van  NE leerlaag H4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H5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454</v>
      </c>
      <c r="F25" s="40"/>
      <c r="G25" s="59" t="str">
        <f>CONCATENATE("Algemene opmerkingen bij het jaarprogramma van  ",G16)</f>
        <v>Algemene opmerkingen bij het jaarprogramma van  NE leerlaag H5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NE leerlaag H6 (schooljaar 2023 - 2023)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NE leerlaag H6 (schooljaar 2023 - 2023)</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F12" activePane="bottomLeft" state="frozen"/>
      <selection pane="bottomLeft" activeCell="K20" sqref="K20"/>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3</v>
      </c>
      <c r="G2" s="61" t="str">
        <f ca="1">IF(B14&gt;6,"verouderd PTA",CONCATENATE("Dit is het programma van de huidige ",B6,B14," (cohort ",B7," - ",B9,")"))</f>
        <v>Dit is het programma van de huidige H4 (cohort 2020 - 2022)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H4 (schooljaar 2020 - 2021)</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v>7</v>
      </c>
      <c r="E6" s="2"/>
      <c r="F6" s="40"/>
      <c r="G6" s="46">
        <v>1</v>
      </c>
      <c r="H6" s="49" t="s">
        <v>86</v>
      </c>
      <c r="I6" s="50">
        <v>2</v>
      </c>
      <c r="J6" s="51" t="s">
        <v>19</v>
      </c>
      <c r="K6" s="52" t="s">
        <v>87</v>
      </c>
      <c r="L6" s="50">
        <v>100</v>
      </c>
      <c r="M6" s="46" t="s">
        <v>8</v>
      </c>
      <c r="N6" s="53">
        <v>5</v>
      </c>
      <c r="O6" s="55" t="s">
        <v>11</v>
      </c>
      <c r="P6" s="56" t="s">
        <v>88</v>
      </c>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1</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1</v>
      </c>
    </row>
    <row r="7" spans="1:32" ht="72" customHeight="1">
      <c r="A7" s="9" t="s">
        <v>63</v>
      </c>
      <c r="B7" s="2">
        <v>2020</v>
      </c>
      <c r="D7" s="2">
        <v>8</v>
      </c>
      <c r="E7" s="2"/>
      <c r="F7" s="40"/>
      <c r="G7" s="46">
        <v>2</v>
      </c>
      <c r="H7" s="49" t="s">
        <v>89</v>
      </c>
      <c r="I7" s="50">
        <v>2</v>
      </c>
      <c r="J7" s="51" t="s">
        <v>19</v>
      </c>
      <c r="K7" s="52"/>
      <c r="L7" s="50"/>
      <c r="M7" s="46" t="s">
        <v>11</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2</v>
      </c>
      <c r="D8" s="2">
        <v>9</v>
      </c>
      <c r="E8" s="2"/>
      <c r="F8" s="40"/>
      <c r="G8" s="46">
        <v>3</v>
      </c>
      <c r="H8" s="49" t="s">
        <v>97</v>
      </c>
      <c r="I8" s="50">
        <v>2</v>
      </c>
      <c r="J8" s="51" t="s">
        <v>10</v>
      </c>
      <c r="K8" s="52"/>
      <c r="L8" s="50">
        <v>15</v>
      </c>
      <c r="M8" s="46" t="s">
        <v>8</v>
      </c>
      <c r="N8" s="53">
        <v>15</v>
      </c>
      <c r="O8" s="55" t="s">
        <v>11</v>
      </c>
      <c r="P8" s="56" t="s">
        <v>91</v>
      </c>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c r="A9" s="9" t="s">
        <v>65</v>
      </c>
      <c r="B9" s="4">
        <f>IF(B6="A",B7+3,IF(B6="H",B7+2,B7+1))</f>
        <v>2022</v>
      </c>
      <c r="D9" s="2">
        <v>10</v>
      </c>
      <c r="E9" s="2"/>
      <c r="F9" s="40"/>
      <c r="G9" s="46">
        <v>3</v>
      </c>
      <c r="H9" s="49" t="s">
        <v>92</v>
      </c>
      <c r="I9" s="50">
        <v>2</v>
      </c>
      <c r="J9" s="51" t="s">
        <v>7</v>
      </c>
      <c r="K9" s="52"/>
      <c r="L9" s="50">
        <v>50</v>
      </c>
      <c r="M9" s="46" t="s">
        <v>11</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v>11</v>
      </c>
      <c r="E10" s="2"/>
      <c r="F10" s="40"/>
      <c r="G10" s="46">
        <v>4</v>
      </c>
      <c r="H10" s="49" t="s">
        <v>98</v>
      </c>
      <c r="I10" s="50">
        <v>2</v>
      </c>
      <c r="J10" s="51" t="s">
        <v>10</v>
      </c>
      <c r="K10" s="52"/>
      <c r="L10" s="50">
        <v>50</v>
      </c>
      <c r="M10" s="46" t="s">
        <v>11</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v>12</v>
      </c>
      <c r="E11" s="2"/>
      <c r="F11" s="40"/>
      <c r="G11" s="46">
        <v>4</v>
      </c>
      <c r="H11" s="49" t="s">
        <v>99</v>
      </c>
      <c r="I11" s="50">
        <v>2</v>
      </c>
      <c r="J11" s="51" t="s">
        <v>19</v>
      </c>
      <c r="K11" s="52" t="s">
        <v>95</v>
      </c>
      <c r="L11" s="50">
        <v>100</v>
      </c>
      <c r="M11" s="46" t="s">
        <v>8</v>
      </c>
      <c r="N11" s="53">
        <v>10</v>
      </c>
      <c r="O11" s="55" t="s">
        <v>11</v>
      </c>
      <c r="P11" s="56" t="s">
        <v>96</v>
      </c>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1</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3</v>
      </c>
      <c r="F13" s="40"/>
      <c r="G13" s="59" t="str">
        <f>CONCATENATE("Algemene opmerkingen bij het jaarprogramma van  ",G4)</f>
        <v>Algemene opmerkingen bij het jaarprogramma van  NE leerlaag H4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H5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564</v>
      </c>
      <c r="E18" s="2"/>
      <c r="F18" s="40"/>
      <c r="G18" s="23">
        <v>1</v>
      </c>
      <c r="H18" s="24" t="s">
        <v>100</v>
      </c>
      <c r="I18" s="38"/>
      <c r="J18" s="25" t="s">
        <v>7</v>
      </c>
      <c r="K18" s="26"/>
      <c r="L18" s="38">
        <v>100</v>
      </c>
      <c r="M18" s="23" t="s">
        <v>8</v>
      </c>
      <c r="N18" s="39">
        <v>20</v>
      </c>
      <c r="O18" s="27" t="s">
        <v>8</v>
      </c>
      <c r="P18" s="28" t="s">
        <v>101</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565</v>
      </c>
      <c r="E19" s="2"/>
      <c r="F19" s="40"/>
      <c r="G19" s="23">
        <v>2</v>
      </c>
      <c r="H19" s="24" t="s">
        <v>102</v>
      </c>
      <c r="I19" s="38"/>
      <c r="J19" s="25" t="s">
        <v>7</v>
      </c>
      <c r="K19" s="26" t="s">
        <v>73</v>
      </c>
      <c r="L19" s="38">
        <v>100</v>
      </c>
      <c r="M19" s="23" t="s">
        <v>8</v>
      </c>
      <c r="N19" s="39">
        <v>15</v>
      </c>
      <c r="O19" s="27" t="s">
        <v>8</v>
      </c>
      <c r="P19" s="28" t="s">
        <v>88</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566</v>
      </c>
      <c r="E20" s="2"/>
      <c r="F20" s="40"/>
      <c r="G20" s="23">
        <v>3</v>
      </c>
      <c r="H20" s="24" t="s">
        <v>103</v>
      </c>
      <c r="I20" s="38"/>
      <c r="J20" s="25" t="s">
        <v>19</v>
      </c>
      <c r="K20" s="26" t="s">
        <v>104</v>
      </c>
      <c r="L20" s="38">
        <v>100</v>
      </c>
      <c r="M20" s="23" t="s">
        <v>8</v>
      </c>
      <c r="N20" s="39">
        <v>20</v>
      </c>
      <c r="O20" s="27" t="s">
        <v>11</v>
      </c>
      <c r="P20" s="28" t="s">
        <v>105</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1</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1</v>
      </c>
    </row>
    <row r="21" spans="3:32" ht="72" customHeight="1">
      <c r="D21" s="2">
        <v>567</v>
      </c>
      <c r="E21" s="2"/>
      <c r="F21" s="40"/>
      <c r="G21" s="23">
        <v>3</v>
      </c>
      <c r="H21" s="24" t="s">
        <v>106</v>
      </c>
      <c r="I21" s="38"/>
      <c r="J21" s="25" t="s">
        <v>10</v>
      </c>
      <c r="K21" s="26" t="s">
        <v>73</v>
      </c>
      <c r="L21" s="38">
        <v>50</v>
      </c>
      <c r="M21" s="23" t="s">
        <v>8</v>
      </c>
      <c r="N21" s="39">
        <v>15</v>
      </c>
      <c r="O21" s="27" t="s">
        <v>11</v>
      </c>
      <c r="P21" s="28" t="s">
        <v>107</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v>
      </c>
      <c r="F25" s="40"/>
      <c r="G25" s="59" t="str">
        <f>CONCATENATE("Algemene opmerkingen bij het jaarprogramma van  ",G16)</f>
        <v>Algemene opmerkingen bij het jaarprogramma van  NE leerlaag H5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NE leerlaag H6 (schooljaar 2022 - 2022)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NE leerlaag H6 (schooljaar 2022 - 2022)</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F3" activePane="bottomLeft" state="frozen"/>
      <selection pane="bottomLeft" activeCell="H6" sqref="H6"/>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H5 (cohort 2019 - 2021)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H4 (schooljaar 2019 - 2020)</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3</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5</v>
      </c>
      <c r="F13" s="40"/>
      <c r="G13" s="59" t="str">
        <f>CONCATENATE("Algemene opmerkingen bij het jaarprogramma van  ",G4)</f>
        <v>Algemene opmerkingen bij het jaarprogramma van  NE leerlaag H4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H5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13</v>
      </c>
      <c r="E18" s="2"/>
      <c r="F18" s="40"/>
      <c r="G18" s="46">
        <v>1</v>
      </c>
      <c r="H18" s="49" t="s">
        <v>108</v>
      </c>
      <c r="I18" s="50"/>
      <c r="J18" s="51" t="s">
        <v>7</v>
      </c>
      <c r="K18" s="52" t="s">
        <v>73</v>
      </c>
      <c r="L18" s="50">
        <v>100</v>
      </c>
      <c r="M18" s="46" t="s">
        <v>8</v>
      </c>
      <c r="N18" s="53">
        <v>15</v>
      </c>
      <c r="O18" s="55" t="s">
        <v>8</v>
      </c>
      <c r="P18" s="56" t="s">
        <v>109</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14</v>
      </c>
      <c r="E19" s="2"/>
      <c r="F19" s="40"/>
      <c r="G19" s="46">
        <v>2</v>
      </c>
      <c r="H19" s="49" t="s">
        <v>110</v>
      </c>
      <c r="I19" s="50"/>
      <c r="J19" s="51" t="s">
        <v>7</v>
      </c>
      <c r="K19" s="52"/>
      <c r="L19" s="50">
        <v>100</v>
      </c>
      <c r="M19" s="46" t="s">
        <v>8</v>
      </c>
      <c r="N19" s="53">
        <v>20</v>
      </c>
      <c r="O19" s="55" t="s">
        <v>8</v>
      </c>
      <c r="P19" s="56" t="s">
        <v>101</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15</v>
      </c>
      <c r="E20" s="2"/>
      <c r="F20" s="40"/>
      <c r="G20" s="46">
        <v>3</v>
      </c>
      <c r="H20" s="49" t="s">
        <v>103</v>
      </c>
      <c r="I20" s="50"/>
      <c r="J20" s="51" t="s">
        <v>19</v>
      </c>
      <c r="K20" s="52" t="s">
        <v>104</v>
      </c>
      <c r="L20" s="50">
        <v>100</v>
      </c>
      <c r="M20" s="46" t="s">
        <v>8</v>
      </c>
      <c r="N20" s="53">
        <v>20</v>
      </c>
      <c r="O20" s="55" t="s">
        <v>11</v>
      </c>
      <c r="P20" s="56" t="s">
        <v>105</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1</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1</v>
      </c>
    </row>
    <row r="21" spans="3:32" ht="72" customHeight="1">
      <c r="D21" s="2">
        <v>16</v>
      </c>
      <c r="E21" s="2"/>
      <c r="F21" s="40"/>
      <c r="G21" s="46">
        <v>3</v>
      </c>
      <c r="H21" s="49" t="s">
        <v>106</v>
      </c>
      <c r="I21" s="50"/>
      <c r="J21" s="51" t="s">
        <v>10</v>
      </c>
      <c r="K21" s="52" t="s">
        <v>73</v>
      </c>
      <c r="L21" s="50">
        <v>50</v>
      </c>
      <c r="M21" s="46" t="s">
        <v>8</v>
      </c>
      <c r="N21" s="53">
        <v>15</v>
      </c>
      <c r="O21" s="55" t="s">
        <v>11</v>
      </c>
      <c r="P21" s="56" t="s">
        <v>107</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v>
      </c>
      <c r="F25" s="40"/>
      <c r="G25" s="59" t="str">
        <f>CONCATENATE("Algemene opmerkingen bij het jaarprogramma van  ",G16)</f>
        <v>Algemene opmerkingen bij het jaarprogramma van  NE leerlaag H5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NE leerlaag H6 (schooljaar 2021 - 2021)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NE leerlaag H6 (schooljaar 2021 - 2021)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tabSelected="1" zoomScale="85" zoomScaleNormal="85" workbookViewId="0">
      <pane ySplit="2" topLeftCell="F3" activePane="bottomLeft" state="frozen"/>
      <selection pane="bottomLeft" activeCell="H7" sqref="H7"/>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3</v>
      </c>
      <c r="G2" s="61" t="str">
        <f ca="1">IF(B14&gt;6,"verouderd PTA",CONCATENATE("Dit is het programma van de huidige ",B6,B14," (cohort ",B7," - ",B9,")"))</f>
        <v>Dit is het programma van de huidige A3 (cohort 2021 - 2024)</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A4 (schooljaar 2021 - 2022)</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111</v>
      </c>
      <c r="D6" s="2">
        <v>585</v>
      </c>
      <c r="E6" s="2"/>
      <c r="F6" s="40"/>
      <c r="G6" s="23">
        <v>1</v>
      </c>
      <c r="H6" s="24" t="s">
        <v>112</v>
      </c>
      <c r="I6" s="38">
        <v>1</v>
      </c>
      <c r="J6" s="25" t="s">
        <v>19</v>
      </c>
      <c r="K6" s="26"/>
      <c r="L6" s="38">
        <v>50</v>
      </c>
      <c r="M6" s="23" t="s">
        <v>11</v>
      </c>
      <c r="N6" s="39"/>
      <c r="O6" s="27" t="s">
        <v>5</v>
      </c>
      <c r="P6" s="28"/>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1</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1</v>
      </c>
    </row>
    <row r="7" spans="1:32" ht="72" customHeight="1">
      <c r="A7" s="9" t="s">
        <v>63</v>
      </c>
      <c r="B7" s="2">
        <v>2021</v>
      </c>
      <c r="D7" s="2">
        <v>586</v>
      </c>
      <c r="E7" s="2"/>
      <c r="F7" s="40"/>
      <c r="G7" s="23">
        <v>1</v>
      </c>
      <c r="H7" s="24" t="s">
        <v>113</v>
      </c>
      <c r="I7" s="38">
        <v>2</v>
      </c>
      <c r="J7" s="25" t="s">
        <v>7</v>
      </c>
      <c r="K7" s="26" t="s">
        <v>73</v>
      </c>
      <c r="L7" s="38">
        <v>50</v>
      </c>
      <c r="M7" s="23" t="s">
        <v>11</v>
      </c>
      <c r="N7" s="39"/>
      <c r="O7" s="27" t="s">
        <v>5</v>
      </c>
      <c r="P7" s="28"/>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183</v>
      </c>
      <c r="D8" s="2">
        <v>587</v>
      </c>
      <c r="E8" s="2"/>
      <c r="F8" s="40"/>
      <c r="G8" s="23">
        <v>2</v>
      </c>
      <c r="H8" s="24" t="s">
        <v>114</v>
      </c>
      <c r="I8" s="38">
        <v>2</v>
      </c>
      <c r="J8" s="25" t="s">
        <v>19</v>
      </c>
      <c r="K8" s="26"/>
      <c r="L8" s="38">
        <v>100</v>
      </c>
      <c r="M8" s="23" t="s">
        <v>11</v>
      </c>
      <c r="N8" s="39"/>
      <c r="O8" s="27" t="s">
        <v>5</v>
      </c>
      <c r="P8" s="28"/>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1</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1</v>
      </c>
    </row>
    <row r="9" spans="1:32" ht="72" customHeight="1">
      <c r="A9" s="9" t="s">
        <v>65</v>
      </c>
      <c r="B9" s="4">
        <f>IF(B6="A",B7+3,IF(B6="H",B7+2,B7+1))</f>
        <v>2024</v>
      </c>
      <c r="D9" s="2">
        <v>588</v>
      </c>
      <c r="E9" s="2"/>
      <c r="F9" s="40"/>
      <c r="G9" s="23">
        <v>3</v>
      </c>
      <c r="H9" s="24" t="s">
        <v>115</v>
      </c>
      <c r="I9" s="38">
        <v>2</v>
      </c>
      <c r="J9" s="25" t="s">
        <v>7</v>
      </c>
      <c r="K9" s="26"/>
      <c r="L9" s="38">
        <v>100</v>
      </c>
      <c r="M9" s="23" t="s">
        <v>11</v>
      </c>
      <c r="N9" s="39"/>
      <c r="O9" s="27" t="s">
        <v>5</v>
      </c>
      <c r="P9" s="28"/>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v>589</v>
      </c>
      <c r="E10" s="2"/>
      <c r="F10" s="40"/>
      <c r="G10" s="23">
        <v>4</v>
      </c>
      <c r="H10" s="24" t="s">
        <v>98</v>
      </c>
      <c r="I10" s="38">
        <v>2</v>
      </c>
      <c r="J10" s="25" t="s">
        <v>10</v>
      </c>
      <c r="K10" s="26"/>
      <c r="L10" s="38">
        <v>50</v>
      </c>
      <c r="M10" s="23" t="s">
        <v>11</v>
      </c>
      <c r="N10" s="39"/>
      <c r="O10" s="27" t="s">
        <v>5</v>
      </c>
      <c r="P10" s="28"/>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v>590</v>
      </c>
      <c r="E11" s="2"/>
      <c r="F11" s="40"/>
      <c r="G11" s="23">
        <v>4</v>
      </c>
      <c r="H11" s="24" t="s">
        <v>116</v>
      </c>
      <c r="I11" s="38">
        <v>2</v>
      </c>
      <c r="J11" s="25" t="s">
        <v>19</v>
      </c>
      <c r="K11" s="26" t="s">
        <v>117</v>
      </c>
      <c r="L11" s="38">
        <v>100</v>
      </c>
      <c r="M11" s="23" t="s">
        <v>8</v>
      </c>
      <c r="N11" s="39">
        <v>5</v>
      </c>
      <c r="O11" s="27" t="s">
        <v>11</v>
      </c>
      <c r="P11" s="28" t="s">
        <v>107</v>
      </c>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1</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455</v>
      </c>
      <c r="F13" s="40"/>
      <c r="G13" s="59" t="str">
        <f>CONCATENATE("Algemene opmerkingen bij het jaarprogramma van  ",G4)</f>
        <v>Algemene opmerkingen bij het jaarprogramma van  NE leerlaag A4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A5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456</v>
      </c>
      <c r="F25" s="40"/>
      <c r="G25" s="59" t="str">
        <f>CONCATENATE("Algemene opmerkingen bij het jaarprogramma van  ",G16)</f>
        <v>Algemene opmerkingen bij het jaarprogramma van  NE leerlaag A5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NE leerlaag A6 (schooljaar 2023 - 2024)</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c r="F36" s="40"/>
      <c r="G36" s="43"/>
      <c r="H36" s="47"/>
      <c r="I36" s="43"/>
      <c r="J36" s="43"/>
      <c r="K36" s="47"/>
      <c r="L36" s="43"/>
      <c r="M36" s="43"/>
      <c r="N36" s="43"/>
      <c r="O36" s="43"/>
      <c r="P36" s="47"/>
      <c r="Q36" s="47"/>
    </row>
    <row r="37" spans="3:32">
      <c r="C37" s="9" t="s">
        <v>47</v>
      </c>
      <c r="D37" s="2">
        <v>457</v>
      </c>
      <c r="F37" s="40"/>
      <c r="G37" s="59" t="str">
        <f>CONCATENATE("Algemene opmerkingen bij het jaarprogramma van  ",G28)</f>
        <v>Algemene opmerkingen bij het jaarprogramma van  NE leerlaag A6 (schooljaar 2023 - 2024)</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F20" activePane="bottomLeft" state="frozen"/>
      <selection pane="bottomLeft" activeCell="H18" sqref="H18"/>
    </sheetView>
  </sheetViews>
  <sheetFormatPr defaultRowHeight="17.2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4</v>
      </c>
      <c r="G2" s="61" t="str">
        <f ca="1">IF(B14&gt;6,"verouderd PTA",CONCATENATE("Dit is het programma van de huidige ",B6,B14," (cohort ",B7," - ",B9,")"))</f>
        <v>Dit is het programma van de huidige A4 (cohort 2020 - 2023)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NE leerlaag A4 (schooljaar 2020 - 2021)</v>
      </c>
      <c r="H4" s="47"/>
      <c r="I4" s="43"/>
      <c r="J4" s="43"/>
      <c r="K4" s="47"/>
      <c r="L4" s="43"/>
      <c r="M4" s="43"/>
      <c r="N4" s="43"/>
      <c r="O4" s="43"/>
      <c r="P4" s="47"/>
      <c r="Q4" s="47"/>
    </row>
    <row r="5" spans="1:32" ht="34.5" customHeight="1">
      <c r="A5" s="9" t="s">
        <v>48</v>
      </c>
      <c r="B5" s="2">
        <v>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111</v>
      </c>
      <c r="D6" s="2">
        <v>17</v>
      </c>
      <c r="E6" s="2"/>
      <c r="F6" s="40"/>
      <c r="G6" s="46">
        <v>1</v>
      </c>
      <c r="H6" s="49" t="s">
        <v>112</v>
      </c>
      <c r="I6" s="50">
        <v>1</v>
      </c>
      <c r="J6" s="51" t="s">
        <v>19</v>
      </c>
      <c r="K6" s="52"/>
      <c r="L6" s="50">
        <v>50</v>
      </c>
      <c r="M6" s="46" t="s">
        <v>11</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1</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1</v>
      </c>
    </row>
    <row r="7" spans="1:32" ht="72" customHeight="1">
      <c r="A7" s="9" t="s">
        <v>63</v>
      </c>
      <c r="B7" s="2">
        <v>2020</v>
      </c>
      <c r="D7" s="2">
        <v>18</v>
      </c>
      <c r="E7" s="2"/>
      <c r="F7" s="40"/>
      <c r="G7" s="46">
        <v>1</v>
      </c>
      <c r="H7" s="49" t="s">
        <v>113</v>
      </c>
      <c r="I7" s="50">
        <v>2</v>
      </c>
      <c r="J7" s="51" t="s">
        <v>7</v>
      </c>
      <c r="K7" s="52" t="s">
        <v>73</v>
      </c>
      <c r="L7" s="50">
        <v>50</v>
      </c>
      <c r="M7" s="46" t="s">
        <v>11</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c r="A8" s="9" t="s">
        <v>64</v>
      </c>
      <c r="B8" s="2">
        <v>4</v>
      </c>
      <c r="D8" s="2">
        <v>19</v>
      </c>
      <c r="E8" s="2"/>
      <c r="F8" s="40"/>
      <c r="G8" s="46">
        <v>2</v>
      </c>
      <c r="H8" s="49" t="s">
        <v>118</v>
      </c>
      <c r="I8" s="50">
        <v>2</v>
      </c>
      <c r="J8" s="51" t="s">
        <v>19</v>
      </c>
      <c r="K8" s="52"/>
      <c r="L8" s="50">
        <v>100</v>
      </c>
      <c r="M8" s="46" t="s">
        <v>11</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1</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1</v>
      </c>
    </row>
    <row r="9" spans="1:32" ht="72" customHeight="1">
      <c r="A9" s="9" t="s">
        <v>65</v>
      </c>
      <c r="B9" s="4">
        <f>IF(B6="A",B7+3,IF(B6="H",B7+2,B7+1))</f>
        <v>2023</v>
      </c>
      <c r="D9" s="2">
        <v>20</v>
      </c>
      <c r="E9" s="2"/>
      <c r="F9" s="40"/>
      <c r="G9" s="46">
        <v>3</v>
      </c>
      <c r="H9" s="49" t="s">
        <v>115</v>
      </c>
      <c r="I9" s="50">
        <v>2</v>
      </c>
      <c r="J9" s="51" t="s">
        <v>7</v>
      </c>
      <c r="K9" s="52"/>
      <c r="L9" s="50">
        <v>100</v>
      </c>
      <c r="M9" s="46" t="s">
        <v>11</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c r="A10" s="9" t="s">
        <v>66</v>
      </c>
      <c r="B10" s="6">
        <f ca="1">NOW()</f>
        <v>44361.695642824074</v>
      </c>
      <c r="D10" s="2">
        <v>21</v>
      </c>
      <c r="E10" s="2"/>
      <c r="F10" s="40"/>
      <c r="G10" s="46">
        <v>4</v>
      </c>
      <c r="H10" s="49" t="s">
        <v>98</v>
      </c>
      <c r="I10" s="50">
        <v>2</v>
      </c>
      <c r="J10" s="51" t="s">
        <v>10</v>
      </c>
      <c r="K10" s="52"/>
      <c r="L10" s="50">
        <v>50</v>
      </c>
      <c r="M10" s="46" t="s">
        <v>11</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c r="A11" s="9" t="s">
        <v>67</v>
      </c>
      <c r="B11" s="4">
        <f ca="1">IF(MONTH(NOW())&gt;7,YEAR(NOW()),YEAR(NOW())-1)</f>
        <v>2020</v>
      </c>
      <c r="D11" s="2">
        <v>22</v>
      </c>
      <c r="E11" s="2"/>
      <c r="F11" s="40"/>
      <c r="G11" s="46">
        <v>4</v>
      </c>
      <c r="H11" s="49" t="s">
        <v>116</v>
      </c>
      <c r="I11" s="50">
        <v>2</v>
      </c>
      <c r="J11" s="51" t="s">
        <v>19</v>
      </c>
      <c r="K11" s="52" t="s">
        <v>117</v>
      </c>
      <c r="L11" s="50">
        <v>100</v>
      </c>
      <c r="M11" s="46" t="s">
        <v>8</v>
      </c>
      <c r="N11" s="53">
        <v>5</v>
      </c>
      <c r="O11" s="55" t="s">
        <v>11</v>
      </c>
      <c r="P11" s="56" t="s">
        <v>107</v>
      </c>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1</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7</v>
      </c>
      <c r="F13" s="40"/>
      <c r="G13" s="59" t="str">
        <f>CONCATENATE("Algemene opmerkingen bij het jaarprogramma van  ",G4)</f>
        <v>Algemene opmerkingen bij het jaarprogramma van  NE leerlaag A4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NE leerlaag A5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579</v>
      </c>
      <c r="E18" s="2"/>
      <c r="F18" s="40"/>
      <c r="G18" s="23">
        <v>1</v>
      </c>
      <c r="H18" s="24" t="s">
        <v>119</v>
      </c>
      <c r="I18" s="38">
        <v>2</v>
      </c>
      <c r="J18" s="25" t="s">
        <v>7</v>
      </c>
      <c r="K18" s="26"/>
      <c r="L18" s="38">
        <v>100</v>
      </c>
      <c r="M18" s="23" t="s">
        <v>11</v>
      </c>
      <c r="N18" s="39"/>
      <c r="O18" s="27" t="s">
        <v>5</v>
      </c>
      <c r="P18" s="28"/>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c r="D19" s="2">
        <v>580</v>
      </c>
      <c r="E19" s="2"/>
      <c r="F19" s="40"/>
      <c r="G19" s="23">
        <v>2</v>
      </c>
      <c r="H19" s="24" t="s">
        <v>120</v>
      </c>
      <c r="I19" s="38">
        <v>2</v>
      </c>
      <c r="J19" s="25" t="s">
        <v>7</v>
      </c>
      <c r="K19" s="26" t="s">
        <v>73</v>
      </c>
      <c r="L19" s="38">
        <v>100</v>
      </c>
      <c r="M19" s="23" t="s">
        <v>11</v>
      </c>
      <c r="N19" s="39"/>
      <c r="O19" s="27" t="s">
        <v>5</v>
      </c>
      <c r="P19" s="28"/>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c r="D20" s="2">
        <v>581</v>
      </c>
      <c r="E20" s="2"/>
      <c r="F20" s="40"/>
      <c r="G20" s="23">
        <v>2</v>
      </c>
      <c r="H20" s="24" t="s">
        <v>121</v>
      </c>
      <c r="I20" s="38">
        <v>2</v>
      </c>
      <c r="J20" s="25" t="s">
        <v>19</v>
      </c>
      <c r="K20" s="26"/>
      <c r="L20" s="38"/>
      <c r="M20" s="23" t="s">
        <v>11</v>
      </c>
      <c r="N20" s="39"/>
      <c r="O20" s="27" t="s">
        <v>5</v>
      </c>
      <c r="P20" s="28"/>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c r="D21" s="2">
        <v>582</v>
      </c>
      <c r="E21" s="2"/>
      <c r="F21" s="40"/>
      <c r="G21" s="23">
        <v>3</v>
      </c>
      <c r="H21" s="24" t="s">
        <v>89</v>
      </c>
      <c r="I21" s="38">
        <v>2</v>
      </c>
      <c r="J21" s="25" t="s">
        <v>7</v>
      </c>
      <c r="K21" s="26" t="s">
        <v>73</v>
      </c>
      <c r="L21" s="38">
        <v>50</v>
      </c>
      <c r="M21" s="23" t="s">
        <v>11</v>
      </c>
      <c r="N21" s="39"/>
      <c r="O21" s="27" t="s">
        <v>5</v>
      </c>
      <c r="P21" s="28"/>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c r="D22" s="2">
        <v>583</v>
      </c>
      <c r="E22" s="2"/>
      <c r="F22" s="40"/>
      <c r="G22" s="23">
        <v>4</v>
      </c>
      <c r="H22" s="24" t="s">
        <v>122</v>
      </c>
      <c r="I22" s="38">
        <v>2</v>
      </c>
      <c r="J22" s="25" t="s">
        <v>19</v>
      </c>
      <c r="K22" s="26" t="s">
        <v>104</v>
      </c>
      <c r="L22" s="38">
        <v>100</v>
      </c>
      <c r="M22" s="23" t="s">
        <v>8</v>
      </c>
      <c r="N22" s="39">
        <v>5</v>
      </c>
      <c r="O22" s="27" t="s">
        <v>11</v>
      </c>
      <c r="P22" s="28" t="s">
        <v>123</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1</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1</v>
      </c>
    </row>
    <row r="23" spans="3:32" ht="72" customHeight="1">
      <c r="D23" s="2">
        <v>584</v>
      </c>
      <c r="E23" s="2"/>
      <c r="F23" s="40"/>
      <c r="G23" s="23">
        <v>4</v>
      </c>
      <c r="H23" s="24" t="s">
        <v>124</v>
      </c>
      <c r="I23" s="38">
        <v>2</v>
      </c>
      <c r="J23" s="25" t="s">
        <v>10</v>
      </c>
      <c r="K23" s="26" t="s">
        <v>73</v>
      </c>
      <c r="L23" s="38">
        <v>50</v>
      </c>
      <c r="M23" s="23" t="s">
        <v>8</v>
      </c>
      <c r="N23" s="39">
        <v>10</v>
      </c>
      <c r="O23" s="27" t="s">
        <v>11</v>
      </c>
      <c r="P23" s="28" t="s">
        <v>107</v>
      </c>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8</v>
      </c>
      <c r="F25" s="40"/>
      <c r="G25" s="59" t="str">
        <f>CONCATENATE("Algemene opmerkingen bij het jaarprogramma van  ",G16)</f>
        <v>Algemene opmerkingen bij het jaarprogramma van  NE leerlaag A5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NE leerlaag A6 (schooljaar 2022 - 2023)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c r="F36" s="40"/>
      <c r="G36" s="43"/>
      <c r="H36" s="47"/>
      <c r="I36" s="43"/>
      <c r="J36" s="43"/>
      <c r="K36" s="47"/>
      <c r="L36" s="43"/>
      <c r="M36" s="43"/>
      <c r="N36" s="43"/>
      <c r="O36" s="43"/>
      <c r="P36" s="47"/>
      <c r="Q36" s="47"/>
    </row>
    <row r="37" spans="3:32">
      <c r="C37" s="9" t="s">
        <v>47</v>
      </c>
      <c r="D37" s="2">
        <v>9</v>
      </c>
      <c r="F37" s="40"/>
      <c r="G37" s="59" t="str">
        <f>CONCATENATE("Algemene opmerkingen bij het jaarprogramma van  ",G28)</f>
        <v>Algemene opmerkingen bij het jaarprogramma van  NE leerlaag A6 (schooljaar 2022 - 2023)</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C75F7B-C1D3-4227-8DA5-6689B9B167FC}"/>
</file>

<file path=customXml/itemProps2.xml><?xml version="1.0" encoding="utf-8"?>
<ds:datastoreItem xmlns:ds="http://schemas.openxmlformats.org/officeDocument/2006/customXml" ds:itemID="{69D15739-82AD-4642-B752-24FA298EE973}"/>
</file>

<file path=customXml/itemProps3.xml><?xml version="1.0" encoding="utf-8"?>
<ds:datastoreItem xmlns:ds="http://schemas.openxmlformats.org/officeDocument/2006/customXml" ds:itemID="{12857D7C-9998-4793-AE34-A162FCB627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Stoker, T.</cp:lastModifiedBy>
  <cp:revision/>
  <dcterms:created xsi:type="dcterms:W3CDTF">2015-06-05T18:19:34Z</dcterms:created>
  <dcterms:modified xsi:type="dcterms:W3CDTF">2021-06-14T14:42:15Z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