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mc:AlternateContent xmlns:mc="http://schemas.openxmlformats.org/markup-compatibility/2006">
    <mc:Choice Requires="x15">
      <x15ac:absPath xmlns:x15ac="http://schemas.microsoft.com/office/spreadsheetml/2010/11/ac" url="https://csgnl.sharepoint.com/teams/AUG-mdw/Shared Documents/Toetsing/PTA en PTB bovenbouw 21-22/"/>
    </mc:Choice>
  </mc:AlternateContent>
  <xr:revisionPtr revIDLastSave="17" documentId="11_C62529E179C4174C193A938C2206D44B764C44A1" xr6:coauthVersionLast="47" xr6:coauthVersionMax="47" xr10:uidLastSave="{450B7C6A-2685-4C2C-A07D-AD38CC6DF6CE}"/>
  <workbookProtection lockStructure="1"/>
  <bookViews>
    <workbookView xWindow="-120" yWindow="-120" windowWidth="29040" windowHeight="15840" activeTab="7" xr2:uid="{00000000-000D-0000-FFFF-FFFF00000000}"/>
  </bookViews>
  <sheets>
    <sheet name="instellingen" sheetId="1" r:id="rId1"/>
    <sheet name="instructie" sheetId="2" r:id="rId2"/>
    <sheet name="H 2021" sheetId="3" r:id="rId3"/>
    <sheet name="H 2020" sheetId="4" r:id="rId4"/>
    <sheet name="H 2019" sheetId="5" r:id="rId5"/>
    <sheet name="A 2021" sheetId="6" r:id="rId6"/>
    <sheet name="A 2020" sheetId="7" r:id="rId7"/>
    <sheet name="A 2019" sheetId="8" r:id="rId8"/>
    <sheet name="A 2018" sheetId="9" r:id="rId9"/>
  </sheets>
  <calcPr calcId="191028"/>
</workbook>
</file>

<file path=xl/calcChain.xml><?xml version="1.0" encoding="utf-8"?>
<calcChain xmlns="http://schemas.openxmlformats.org/spreadsheetml/2006/main">
  <c r="AE35" i="9" l="1"/>
  <c r="AD35" i="9"/>
  <c r="AC35" i="9"/>
  <c r="AB35" i="9"/>
  <c r="AA35" i="9"/>
  <c r="Z35" i="9"/>
  <c r="Y35" i="9"/>
  <c r="X35" i="9"/>
  <c r="W35" i="9"/>
  <c r="V35" i="9"/>
  <c r="U35" i="9"/>
  <c r="T35" i="9"/>
  <c r="S35" i="9"/>
  <c r="R35" i="9"/>
  <c r="AF35" i="9" s="1"/>
  <c r="AE34" i="9"/>
  <c r="AD34" i="9"/>
  <c r="AC34" i="9"/>
  <c r="AB34" i="9"/>
  <c r="AA34" i="9"/>
  <c r="Z34" i="9"/>
  <c r="Y34" i="9"/>
  <c r="X34" i="9"/>
  <c r="W34" i="9"/>
  <c r="V34" i="9"/>
  <c r="U34" i="9"/>
  <c r="T34" i="9"/>
  <c r="S34" i="9"/>
  <c r="R34" i="9"/>
  <c r="AF34" i="9" s="1"/>
  <c r="AE33" i="9"/>
  <c r="AD33" i="9"/>
  <c r="AC33" i="9"/>
  <c r="AB33" i="9"/>
  <c r="AA33" i="9"/>
  <c r="Z33" i="9"/>
  <c r="Y33" i="9"/>
  <c r="X33" i="9"/>
  <c r="W33" i="9"/>
  <c r="V33" i="9"/>
  <c r="U33" i="9"/>
  <c r="T33" i="9"/>
  <c r="S33" i="9"/>
  <c r="R33" i="9"/>
  <c r="AF33" i="9" s="1"/>
  <c r="AE32" i="9"/>
  <c r="AD32" i="9"/>
  <c r="AC32" i="9"/>
  <c r="AB32" i="9"/>
  <c r="AA32" i="9"/>
  <c r="Z32" i="9"/>
  <c r="Y32" i="9"/>
  <c r="X32" i="9"/>
  <c r="W32" i="9"/>
  <c r="V32" i="9"/>
  <c r="U32" i="9"/>
  <c r="T32" i="9"/>
  <c r="S32" i="9"/>
  <c r="R32" i="9"/>
  <c r="AF32" i="9" s="1"/>
  <c r="AE31" i="9"/>
  <c r="AD31" i="9"/>
  <c r="AC31" i="9"/>
  <c r="AB31" i="9"/>
  <c r="AA31" i="9"/>
  <c r="Z31" i="9"/>
  <c r="Y31" i="9"/>
  <c r="X31" i="9"/>
  <c r="W31" i="9"/>
  <c r="V31" i="9"/>
  <c r="U31" i="9"/>
  <c r="T31" i="9"/>
  <c r="S31" i="9"/>
  <c r="R31" i="9"/>
  <c r="AF31" i="9" s="1"/>
  <c r="AE30" i="9"/>
  <c r="AD30" i="9"/>
  <c r="AC30" i="9"/>
  <c r="AB30" i="9"/>
  <c r="AA30" i="9"/>
  <c r="Z30" i="9"/>
  <c r="Y30" i="9"/>
  <c r="X30" i="9"/>
  <c r="W30" i="9"/>
  <c r="V30" i="9"/>
  <c r="U30" i="9"/>
  <c r="T30" i="9"/>
  <c r="S30" i="9"/>
  <c r="R30" i="9"/>
  <c r="AF30" i="9" s="1"/>
  <c r="AE23" i="9"/>
  <c r="AD23" i="9"/>
  <c r="AC23" i="9"/>
  <c r="AB23" i="9"/>
  <c r="AA23" i="9"/>
  <c r="Z23" i="9"/>
  <c r="Y23" i="9"/>
  <c r="X23" i="9"/>
  <c r="W23" i="9"/>
  <c r="V23" i="9"/>
  <c r="U23" i="9"/>
  <c r="T23" i="9"/>
  <c r="S23" i="9"/>
  <c r="R23" i="9"/>
  <c r="AF23" i="9" s="1"/>
  <c r="AE22" i="9"/>
  <c r="AD22" i="9"/>
  <c r="AC22" i="9"/>
  <c r="AB22" i="9"/>
  <c r="AA22" i="9"/>
  <c r="Z22" i="9"/>
  <c r="Y22" i="9"/>
  <c r="X22" i="9"/>
  <c r="W22" i="9"/>
  <c r="V22" i="9"/>
  <c r="U22" i="9"/>
  <c r="T22" i="9"/>
  <c r="S22" i="9"/>
  <c r="R22" i="9"/>
  <c r="AF22" i="9" s="1"/>
  <c r="AE21" i="9"/>
  <c r="AD21" i="9"/>
  <c r="AC21" i="9"/>
  <c r="AB21" i="9"/>
  <c r="AA21" i="9"/>
  <c r="Z21" i="9"/>
  <c r="Y21" i="9"/>
  <c r="X21" i="9"/>
  <c r="W21" i="9"/>
  <c r="V21" i="9"/>
  <c r="U21" i="9"/>
  <c r="T21" i="9"/>
  <c r="S21" i="9"/>
  <c r="R21" i="9"/>
  <c r="AF21" i="9" s="1"/>
  <c r="AE20" i="9"/>
  <c r="AD20" i="9"/>
  <c r="AC20" i="9"/>
  <c r="AB20" i="9"/>
  <c r="AA20" i="9"/>
  <c r="Z20" i="9"/>
  <c r="Y20" i="9"/>
  <c r="X20" i="9"/>
  <c r="W20" i="9"/>
  <c r="V20" i="9"/>
  <c r="U20" i="9"/>
  <c r="T20" i="9"/>
  <c r="S20" i="9"/>
  <c r="R20" i="9"/>
  <c r="AF20" i="9" s="1"/>
  <c r="AE19" i="9"/>
  <c r="AD19" i="9"/>
  <c r="AC19" i="9"/>
  <c r="AB19" i="9"/>
  <c r="AA19" i="9"/>
  <c r="Z19" i="9"/>
  <c r="Y19" i="9"/>
  <c r="X19" i="9"/>
  <c r="W19" i="9"/>
  <c r="V19" i="9"/>
  <c r="U19" i="9"/>
  <c r="T19" i="9"/>
  <c r="S19" i="9"/>
  <c r="R19" i="9"/>
  <c r="AF19" i="9" s="1"/>
  <c r="AE18" i="9"/>
  <c r="AD18" i="9"/>
  <c r="AC18" i="9"/>
  <c r="AB18" i="9"/>
  <c r="AA18" i="9"/>
  <c r="Z18" i="9"/>
  <c r="Y18" i="9"/>
  <c r="X18" i="9"/>
  <c r="W18" i="9"/>
  <c r="V18" i="9"/>
  <c r="U18" i="9"/>
  <c r="T18" i="9"/>
  <c r="S18" i="9"/>
  <c r="R18" i="9"/>
  <c r="AF18" i="9" s="1"/>
  <c r="B15" i="9"/>
  <c r="AE11" i="9"/>
  <c r="AD11" i="9"/>
  <c r="AC11" i="9"/>
  <c r="AB11" i="9"/>
  <c r="AA11" i="9"/>
  <c r="Z11" i="9"/>
  <c r="Y11" i="9"/>
  <c r="X11" i="9"/>
  <c r="W11" i="9"/>
  <c r="V11" i="9"/>
  <c r="U11" i="9"/>
  <c r="T11" i="9"/>
  <c r="S11" i="9"/>
  <c r="R11" i="9"/>
  <c r="AF11" i="9" s="1"/>
  <c r="B11" i="9"/>
  <c r="AE10" i="9"/>
  <c r="AD10" i="9"/>
  <c r="AC10" i="9"/>
  <c r="AB10" i="9"/>
  <c r="AA10" i="9"/>
  <c r="Z10" i="9"/>
  <c r="Y10" i="9"/>
  <c r="X10" i="9"/>
  <c r="W10" i="9"/>
  <c r="V10" i="9"/>
  <c r="U10" i="9"/>
  <c r="T10" i="9"/>
  <c r="S10" i="9"/>
  <c r="R10" i="9"/>
  <c r="AF10" i="9" s="1"/>
  <c r="B10" i="9"/>
  <c r="AE9" i="9"/>
  <c r="AD9" i="9"/>
  <c r="AC9" i="9"/>
  <c r="AB9" i="9"/>
  <c r="AA9" i="9"/>
  <c r="Z9" i="9"/>
  <c r="Y9" i="9"/>
  <c r="X9" i="9"/>
  <c r="W9" i="9"/>
  <c r="V9" i="9"/>
  <c r="U9" i="9"/>
  <c r="T9" i="9"/>
  <c r="S9" i="9"/>
  <c r="R9" i="9"/>
  <c r="AF9" i="9" s="1"/>
  <c r="B9" i="9"/>
  <c r="AE8" i="9"/>
  <c r="AD8" i="9"/>
  <c r="AC8" i="9"/>
  <c r="AB8" i="9"/>
  <c r="AA8" i="9"/>
  <c r="Z8" i="9"/>
  <c r="Y8" i="9"/>
  <c r="X8" i="9"/>
  <c r="W8" i="9"/>
  <c r="V8" i="9"/>
  <c r="U8" i="9"/>
  <c r="T8" i="9"/>
  <c r="S8" i="9"/>
  <c r="R8" i="9"/>
  <c r="AF8" i="9" s="1"/>
  <c r="AE7" i="9"/>
  <c r="AD7" i="9"/>
  <c r="AC7" i="9"/>
  <c r="AB7" i="9"/>
  <c r="AA7" i="9"/>
  <c r="Z7" i="9"/>
  <c r="Y7" i="9"/>
  <c r="X7" i="9"/>
  <c r="W7" i="9"/>
  <c r="V7" i="9"/>
  <c r="U7" i="9"/>
  <c r="T7" i="9"/>
  <c r="S7" i="9"/>
  <c r="R7" i="9"/>
  <c r="AF7" i="9" s="1"/>
  <c r="AE6" i="9"/>
  <c r="AD6" i="9"/>
  <c r="AC6" i="9"/>
  <c r="AB6" i="9"/>
  <c r="AA6" i="9"/>
  <c r="Z6" i="9"/>
  <c r="Y6" i="9"/>
  <c r="X6" i="9"/>
  <c r="W6" i="9"/>
  <c r="V6" i="9"/>
  <c r="U6" i="9"/>
  <c r="T6" i="9"/>
  <c r="S6" i="9"/>
  <c r="R6" i="9"/>
  <c r="AF6" i="9" s="1"/>
  <c r="AE5" i="9"/>
  <c r="AD5" i="9"/>
  <c r="AC5" i="9"/>
  <c r="AB5" i="9"/>
  <c r="AA5" i="9"/>
  <c r="Z5" i="9"/>
  <c r="Y5" i="9"/>
  <c r="X5" i="9"/>
  <c r="W5" i="9"/>
  <c r="V5" i="9"/>
  <c r="U5" i="9"/>
  <c r="T5" i="9"/>
  <c r="S5" i="9"/>
  <c r="R5" i="9"/>
  <c r="G4" i="9"/>
  <c r="G13" i="9" s="1"/>
  <c r="F2" i="9"/>
  <c r="AE35" i="8"/>
  <c r="AD35" i="8"/>
  <c r="AC35" i="8"/>
  <c r="AB35" i="8"/>
  <c r="AA35" i="8"/>
  <c r="Z35" i="8"/>
  <c r="Y35" i="8"/>
  <c r="X35" i="8"/>
  <c r="W35" i="8"/>
  <c r="V35" i="8"/>
  <c r="U35" i="8"/>
  <c r="T35" i="8"/>
  <c r="S35" i="8"/>
  <c r="R35" i="8"/>
  <c r="AF35" i="8" s="1"/>
  <c r="AE34" i="8"/>
  <c r="AD34" i="8"/>
  <c r="AC34" i="8"/>
  <c r="AB34" i="8"/>
  <c r="AA34" i="8"/>
  <c r="Z34" i="8"/>
  <c r="Y34" i="8"/>
  <c r="X34" i="8"/>
  <c r="W34" i="8"/>
  <c r="V34" i="8"/>
  <c r="U34" i="8"/>
  <c r="T34" i="8"/>
  <c r="S34" i="8"/>
  <c r="R34" i="8"/>
  <c r="AF34" i="8" s="1"/>
  <c r="AE33" i="8"/>
  <c r="AD33" i="8"/>
  <c r="AC33" i="8"/>
  <c r="AB33" i="8"/>
  <c r="AA33" i="8"/>
  <c r="Z33" i="8"/>
  <c r="Y33" i="8"/>
  <c r="X33" i="8"/>
  <c r="W33" i="8"/>
  <c r="V33" i="8"/>
  <c r="U33" i="8"/>
  <c r="T33" i="8"/>
  <c r="S33" i="8"/>
  <c r="R33" i="8"/>
  <c r="AF33" i="8" s="1"/>
  <c r="AE32" i="8"/>
  <c r="AD32" i="8"/>
  <c r="AC32" i="8"/>
  <c r="AB32" i="8"/>
  <c r="AA32" i="8"/>
  <c r="Z32" i="8"/>
  <c r="Y32" i="8"/>
  <c r="X32" i="8"/>
  <c r="W32" i="8"/>
  <c r="V32" i="8"/>
  <c r="U32" i="8"/>
  <c r="T32" i="8"/>
  <c r="S32" i="8"/>
  <c r="R32" i="8"/>
  <c r="AF32" i="8" s="1"/>
  <c r="AE31" i="8"/>
  <c r="AD31" i="8"/>
  <c r="AC31" i="8"/>
  <c r="AB31" i="8"/>
  <c r="AA31" i="8"/>
  <c r="Z31" i="8"/>
  <c r="Y31" i="8"/>
  <c r="X31" i="8"/>
  <c r="W31" i="8"/>
  <c r="V31" i="8"/>
  <c r="U31" i="8"/>
  <c r="T31" i="8"/>
  <c r="S31" i="8"/>
  <c r="R31" i="8"/>
  <c r="AF31" i="8" s="1"/>
  <c r="AE30" i="8"/>
  <c r="AD30" i="8"/>
  <c r="AC30" i="8"/>
  <c r="AB30" i="8"/>
  <c r="AA30" i="8"/>
  <c r="Z30" i="8"/>
  <c r="Y30" i="8"/>
  <c r="X30" i="8"/>
  <c r="W30" i="8"/>
  <c r="V30" i="8"/>
  <c r="U30" i="8"/>
  <c r="T30" i="8"/>
  <c r="S30" i="8"/>
  <c r="R30" i="8"/>
  <c r="AF30" i="8" s="1"/>
  <c r="AE23" i="8"/>
  <c r="AD23" i="8"/>
  <c r="AC23" i="8"/>
  <c r="AB23" i="8"/>
  <c r="AA23" i="8"/>
  <c r="Z23" i="8"/>
  <c r="Y23" i="8"/>
  <c r="X23" i="8"/>
  <c r="W23" i="8"/>
  <c r="V23" i="8"/>
  <c r="U23" i="8"/>
  <c r="T23" i="8"/>
  <c r="S23" i="8"/>
  <c r="R23" i="8"/>
  <c r="AF23" i="8" s="1"/>
  <c r="AE22" i="8"/>
  <c r="AD22" i="8"/>
  <c r="AC22" i="8"/>
  <c r="AB22" i="8"/>
  <c r="AA22" i="8"/>
  <c r="Z22" i="8"/>
  <c r="Y22" i="8"/>
  <c r="X22" i="8"/>
  <c r="W22" i="8"/>
  <c r="V22" i="8"/>
  <c r="U22" i="8"/>
  <c r="T22" i="8"/>
  <c r="S22" i="8"/>
  <c r="R22" i="8"/>
  <c r="AF22" i="8" s="1"/>
  <c r="AE21" i="8"/>
  <c r="AD21" i="8"/>
  <c r="AC21" i="8"/>
  <c r="AB21" i="8"/>
  <c r="AA21" i="8"/>
  <c r="Z21" i="8"/>
  <c r="Y21" i="8"/>
  <c r="X21" i="8"/>
  <c r="W21" i="8"/>
  <c r="V21" i="8"/>
  <c r="U21" i="8"/>
  <c r="T21" i="8"/>
  <c r="S21" i="8"/>
  <c r="R21" i="8"/>
  <c r="AF21" i="8" s="1"/>
  <c r="AE20" i="8"/>
  <c r="AD20" i="8"/>
  <c r="AC20" i="8"/>
  <c r="AB20" i="8"/>
  <c r="AA20" i="8"/>
  <c r="Z20" i="8"/>
  <c r="Y20" i="8"/>
  <c r="X20" i="8"/>
  <c r="W20" i="8"/>
  <c r="V20" i="8"/>
  <c r="U20" i="8"/>
  <c r="T20" i="8"/>
  <c r="S20" i="8"/>
  <c r="R20" i="8"/>
  <c r="AF20" i="8" s="1"/>
  <c r="AE19" i="8"/>
  <c r="AD19" i="8"/>
  <c r="AC19" i="8"/>
  <c r="AB19" i="8"/>
  <c r="AA19" i="8"/>
  <c r="Z19" i="8"/>
  <c r="Y19" i="8"/>
  <c r="X19" i="8"/>
  <c r="W19" i="8"/>
  <c r="V19" i="8"/>
  <c r="U19" i="8"/>
  <c r="T19" i="8"/>
  <c r="S19" i="8"/>
  <c r="R19" i="8"/>
  <c r="AF19" i="8" s="1"/>
  <c r="AE18" i="8"/>
  <c r="AD18" i="8"/>
  <c r="AC18" i="8"/>
  <c r="AB18" i="8"/>
  <c r="AA18" i="8"/>
  <c r="Z18" i="8"/>
  <c r="Y18" i="8"/>
  <c r="X18" i="8"/>
  <c r="W18" i="8"/>
  <c r="V18" i="8"/>
  <c r="U18" i="8"/>
  <c r="T18" i="8"/>
  <c r="S18" i="8"/>
  <c r="R18" i="8"/>
  <c r="AF18" i="8" s="1"/>
  <c r="B15" i="8"/>
  <c r="AE11" i="8"/>
  <c r="AD11" i="8"/>
  <c r="AC11" i="8"/>
  <c r="AB11" i="8"/>
  <c r="AA11" i="8"/>
  <c r="Z11" i="8"/>
  <c r="Y11" i="8"/>
  <c r="X11" i="8"/>
  <c r="W11" i="8"/>
  <c r="V11" i="8"/>
  <c r="U11" i="8"/>
  <c r="T11" i="8"/>
  <c r="S11" i="8"/>
  <c r="R11" i="8"/>
  <c r="AF11" i="8" s="1"/>
  <c r="B11" i="8"/>
  <c r="AE10" i="8"/>
  <c r="AD10" i="8"/>
  <c r="AC10" i="8"/>
  <c r="AB10" i="8"/>
  <c r="AA10" i="8"/>
  <c r="Z10" i="8"/>
  <c r="Y10" i="8"/>
  <c r="X10" i="8"/>
  <c r="W10" i="8"/>
  <c r="V10" i="8"/>
  <c r="U10" i="8"/>
  <c r="T10" i="8"/>
  <c r="S10" i="8"/>
  <c r="R10" i="8"/>
  <c r="AF10" i="8" s="1"/>
  <c r="B10" i="8"/>
  <c r="AE9" i="8"/>
  <c r="AD9" i="8"/>
  <c r="AC9" i="8"/>
  <c r="AB9" i="8"/>
  <c r="AA9" i="8"/>
  <c r="Z9" i="8"/>
  <c r="Y9" i="8"/>
  <c r="X9" i="8"/>
  <c r="W9" i="8"/>
  <c r="V9" i="8"/>
  <c r="U9" i="8"/>
  <c r="T9" i="8"/>
  <c r="S9" i="8"/>
  <c r="R9" i="8"/>
  <c r="AF9" i="8" s="1"/>
  <c r="B9" i="8"/>
  <c r="AE8" i="8"/>
  <c r="AD8" i="8"/>
  <c r="AC8" i="8"/>
  <c r="AB8" i="8"/>
  <c r="AA8" i="8"/>
  <c r="Z8" i="8"/>
  <c r="Y8" i="8"/>
  <c r="X8" i="8"/>
  <c r="W8" i="8"/>
  <c r="V8" i="8"/>
  <c r="U8" i="8"/>
  <c r="T8" i="8"/>
  <c r="S8" i="8"/>
  <c r="R8" i="8"/>
  <c r="AF8" i="8" s="1"/>
  <c r="AE7" i="8"/>
  <c r="AD7" i="8"/>
  <c r="AC7" i="8"/>
  <c r="AB7" i="8"/>
  <c r="AA7" i="8"/>
  <c r="Z7" i="8"/>
  <c r="Y7" i="8"/>
  <c r="X7" i="8"/>
  <c r="W7" i="8"/>
  <c r="V7" i="8"/>
  <c r="U7" i="8"/>
  <c r="T7" i="8"/>
  <c r="S7" i="8"/>
  <c r="R7" i="8"/>
  <c r="AE6" i="8"/>
  <c r="AD6" i="8"/>
  <c r="AC6" i="8"/>
  <c r="AB6" i="8"/>
  <c r="AA6" i="8"/>
  <c r="Z6" i="8"/>
  <c r="Y6" i="8"/>
  <c r="X6" i="8"/>
  <c r="W6" i="8"/>
  <c r="V6" i="8"/>
  <c r="U6" i="8"/>
  <c r="T6" i="8"/>
  <c r="S6" i="8"/>
  <c r="R6" i="8"/>
  <c r="AF6" i="8" s="1"/>
  <c r="AE5" i="8"/>
  <c r="AD5" i="8"/>
  <c r="AC5" i="8"/>
  <c r="AB5" i="8"/>
  <c r="AA5" i="8"/>
  <c r="Z5" i="8"/>
  <c r="Y5" i="8"/>
  <c r="X5" i="8"/>
  <c r="W5" i="8"/>
  <c r="V5" i="8"/>
  <c r="U5" i="8"/>
  <c r="T5" i="8"/>
  <c r="S5" i="8"/>
  <c r="R5" i="8"/>
  <c r="G4" i="8"/>
  <c r="G13" i="8" s="1"/>
  <c r="AE35" i="7"/>
  <c r="AD35" i="7"/>
  <c r="AC35" i="7"/>
  <c r="AB35" i="7"/>
  <c r="AA35" i="7"/>
  <c r="Z35" i="7"/>
  <c r="Y35" i="7"/>
  <c r="X35" i="7"/>
  <c r="W35" i="7"/>
  <c r="V35" i="7"/>
  <c r="U35" i="7"/>
  <c r="T35" i="7"/>
  <c r="S35" i="7"/>
  <c r="R35" i="7"/>
  <c r="AF35" i="7" s="1"/>
  <c r="AE34" i="7"/>
  <c r="AD34" i="7"/>
  <c r="AC34" i="7"/>
  <c r="AB34" i="7"/>
  <c r="AA34" i="7"/>
  <c r="Z34" i="7"/>
  <c r="Y34" i="7"/>
  <c r="X34" i="7"/>
  <c r="W34" i="7"/>
  <c r="V34" i="7"/>
  <c r="U34" i="7"/>
  <c r="T34" i="7"/>
  <c r="S34" i="7"/>
  <c r="R34" i="7"/>
  <c r="AF34" i="7" s="1"/>
  <c r="AE33" i="7"/>
  <c r="AD33" i="7"/>
  <c r="AC33" i="7"/>
  <c r="AB33" i="7"/>
  <c r="AA33" i="7"/>
  <c r="Z33" i="7"/>
  <c r="Y33" i="7"/>
  <c r="X33" i="7"/>
  <c r="W33" i="7"/>
  <c r="V33" i="7"/>
  <c r="U33" i="7"/>
  <c r="T33" i="7"/>
  <c r="S33" i="7"/>
  <c r="R33" i="7"/>
  <c r="AF33" i="7" s="1"/>
  <c r="AE32" i="7"/>
  <c r="AD32" i="7"/>
  <c r="AC32" i="7"/>
  <c r="AB32" i="7"/>
  <c r="AA32" i="7"/>
  <c r="Z32" i="7"/>
  <c r="Y32" i="7"/>
  <c r="X32" i="7"/>
  <c r="W32" i="7"/>
  <c r="V32" i="7"/>
  <c r="U32" i="7"/>
  <c r="T32" i="7"/>
  <c r="S32" i="7"/>
  <c r="R32" i="7"/>
  <c r="AF32" i="7" s="1"/>
  <c r="AE31" i="7"/>
  <c r="AD31" i="7"/>
  <c r="AC31" i="7"/>
  <c r="AB31" i="7"/>
  <c r="AA31" i="7"/>
  <c r="Z31" i="7"/>
  <c r="Y31" i="7"/>
  <c r="X31" i="7"/>
  <c r="W31" i="7"/>
  <c r="V31" i="7"/>
  <c r="U31" i="7"/>
  <c r="T31" i="7"/>
  <c r="S31" i="7"/>
  <c r="R31" i="7"/>
  <c r="AF31" i="7" s="1"/>
  <c r="AE30" i="7"/>
  <c r="AD30" i="7"/>
  <c r="AC30" i="7"/>
  <c r="AB30" i="7"/>
  <c r="AA30" i="7"/>
  <c r="Z30" i="7"/>
  <c r="Y30" i="7"/>
  <c r="X30" i="7"/>
  <c r="W30" i="7"/>
  <c r="V30" i="7"/>
  <c r="U30" i="7"/>
  <c r="T30" i="7"/>
  <c r="S30" i="7"/>
  <c r="R30" i="7"/>
  <c r="AF30" i="7" s="1"/>
  <c r="AE23" i="7"/>
  <c r="AD23" i="7"/>
  <c r="AC23" i="7"/>
  <c r="AB23" i="7"/>
  <c r="AA23" i="7"/>
  <c r="Z23" i="7"/>
  <c r="Y23" i="7"/>
  <c r="X23" i="7"/>
  <c r="W23" i="7"/>
  <c r="V23" i="7"/>
  <c r="U23" i="7"/>
  <c r="T23" i="7"/>
  <c r="S23" i="7"/>
  <c r="R23" i="7"/>
  <c r="AF23" i="7" s="1"/>
  <c r="AE22" i="7"/>
  <c r="AD22" i="7"/>
  <c r="AC22" i="7"/>
  <c r="AB22" i="7"/>
  <c r="AA22" i="7"/>
  <c r="Z22" i="7"/>
  <c r="Y22" i="7"/>
  <c r="X22" i="7"/>
  <c r="W22" i="7"/>
  <c r="V22" i="7"/>
  <c r="U22" i="7"/>
  <c r="T22" i="7"/>
  <c r="S22" i="7"/>
  <c r="R22" i="7"/>
  <c r="AF22" i="7" s="1"/>
  <c r="AE21" i="7"/>
  <c r="AD21" i="7"/>
  <c r="AC21" i="7"/>
  <c r="AB21" i="7"/>
  <c r="AA21" i="7"/>
  <c r="Z21" i="7"/>
  <c r="Y21" i="7"/>
  <c r="X21" i="7"/>
  <c r="W21" i="7"/>
  <c r="V21" i="7"/>
  <c r="U21" i="7"/>
  <c r="T21" i="7"/>
  <c r="S21" i="7"/>
  <c r="R21" i="7"/>
  <c r="AF21" i="7" s="1"/>
  <c r="AE20" i="7"/>
  <c r="AD20" i="7"/>
  <c r="AC20" i="7"/>
  <c r="AB20" i="7"/>
  <c r="AA20" i="7"/>
  <c r="Z20" i="7"/>
  <c r="Y20" i="7"/>
  <c r="X20" i="7"/>
  <c r="W20" i="7"/>
  <c r="V20" i="7"/>
  <c r="U20" i="7"/>
  <c r="T20" i="7"/>
  <c r="S20" i="7"/>
  <c r="R20" i="7"/>
  <c r="AF20" i="7" s="1"/>
  <c r="AE19" i="7"/>
  <c r="AD19" i="7"/>
  <c r="AC19" i="7"/>
  <c r="AB19" i="7"/>
  <c r="AA19" i="7"/>
  <c r="Z19" i="7"/>
  <c r="Y19" i="7"/>
  <c r="X19" i="7"/>
  <c r="W19" i="7"/>
  <c r="V19" i="7"/>
  <c r="U19" i="7"/>
  <c r="T19" i="7"/>
  <c r="S19" i="7"/>
  <c r="R19" i="7"/>
  <c r="AF19" i="7" s="1"/>
  <c r="AE18" i="7"/>
  <c r="AD18" i="7"/>
  <c r="AC18" i="7"/>
  <c r="AB18" i="7"/>
  <c r="AA18" i="7"/>
  <c r="Z18" i="7"/>
  <c r="Y18" i="7"/>
  <c r="X18" i="7"/>
  <c r="W18" i="7"/>
  <c r="V18" i="7"/>
  <c r="U18" i="7"/>
  <c r="T18" i="7"/>
  <c r="S18" i="7"/>
  <c r="R18" i="7"/>
  <c r="AF18" i="7" s="1"/>
  <c r="B15" i="7"/>
  <c r="AE11" i="7"/>
  <c r="AD11" i="7"/>
  <c r="AC11" i="7"/>
  <c r="AB11" i="7"/>
  <c r="AA11" i="7"/>
  <c r="Z11" i="7"/>
  <c r="Y11" i="7"/>
  <c r="X11" i="7"/>
  <c r="W11" i="7"/>
  <c r="V11" i="7"/>
  <c r="U11" i="7"/>
  <c r="T11" i="7"/>
  <c r="S11" i="7"/>
  <c r="R11" i="7"/>
  <c r="AF11" i="7" s="1"/>
  <c r="B11" i="7"/>
  <c r="AE10" i="7"/>
  <c r="AD10" i="7"/>
  <c r="AC10" i="7"/>
  <c r="AB10" i="7"/>
  <c r="AA10" i="7"/>
  <c r="Z10" i="7"/>
  <c r="Y10" i="7"/>
  <c r="X10" i="7"/>
  <c r="W10" i="7"/>
  <c r="V10" i="7"/>
  <c r="U10" i="7"/>
  <c r="T10" i="7"/>
  <c r="S10" i="7"/>
  <c r="R10" i="7"/>
  <c r="AF10" i="7" s="1"/>
  <c r="B10" i="7"/>
  <c r="AE9" i="7"/>
  <c r="AD9" i="7"/>
  <c r="AC9" i="7"/>
  <c r="AB9" i="7"/>
  <c r="AA9" i="7"/>
  <c r="Z9" i="7"/>
  <c r="Y9" i="7"/>
  <c r="X9" i="7"/>
  <c r="W9" i="7"/>
  <c r="V9" i="7"/>
  <c r="U9" i="7"/>
  <c r="T9" i="7"/>
  <c r="S9" i="7"/>
  <c r="R9" i="7"/>
  <c r="AF9" i="7" s="1"/>
  <c r="B9" i="7"/>
  <c r="AE8" i="7"/>
  <c r="AD8" i="7"/>
  <c r="AC8" i="7"/>
  <c r="AB8" i="7"/>
  <c r="AA8" i="7"/>
  <c r="Z8" i="7"/>
  <c r="Y8" i="7"/>
  <c r="X8" i="7"/>
  <c r="W8" i="7"/>
  <c r="V8" i="7"/>
  <c r="U8" i="7"/>
  <c r="T8" i="7"/>
  <c r="S8" i="7"/>
  <c r="R8" i="7"/>
  <c r="AF8" i="7" s="1"/>
  <c r="AE7" i="7"/>
  <c r="AD7" i="7"/>
  <c r="AC7" i="7"/>
  <c r="AB7" i="7"/>
  <c r="AA7" i="7"/>
  <c r="Z7" i="7"/>
  <c r="Y7" i="7"/>
  <c r="X7" i="7"/>
  <c r="W7" i="7"/>
  <c r="V7" i="7"/>
  <c r="U7" i="7"/>
  <c r="T7" i="7"/>
  <c r="S7" i="7"/>
  <c r="R7" i="7"/>
  <c r="AF7" i="7" s="1"/>
  <c r="AE6" i="7"/>
  <c r="AD6" i="7"/>
  <c r="AC6" i="7"/>
  <c r="AB6" i="7"/>
  <c r="AA6" i="7"/>
  <c r="Z6" i="7"/>
  <c r="Y6" i="7"/>
  <c r="X6" i="7"/>
  <c r="W6" i="7"/>
  <c r="V6" i="7"/>
  <c r="U6" i="7"/>
  <c r="T6" i="7"/>
  <c r="S6" i="7"/>
  <c r="R6" i="7"/>
  <c r="AF6" i="7" s="1"/>
  <c r="AE5" i="7"/>
  <c r="AD5" i="7"/>
  <c r="AC5" i="7"/>
  <c r="AB5" i="7"/>
  <c r="AA5" i="7"/>
  <c r="Z5" i="7"/>
  <c r="Y5" i="7"/>
  <c r="X5" i="7"/>
  <c r="W5" i="7"/>
  <c r="V5" i="7"/>
  <c r="U5" i="7"/>
  <c r="T5" i="7"/>
  <c r="S5" i="7"/>
  <c r="R5" i="7"/>
  <c r="G4" i="7"/>
  <c r="G13" i="7" s="1"/>
  <c r="F2" i="7"/>
  <c r="AE35" i="6"/>
  <c r="AD35" i="6"/>
  <c r="AC35" i="6"/>
  <c r="AB35" i="6"/>
  <c r="AA35" i="6"/>
  <c r="Z35" i="6"/>
  <c r="Y35" i="6"/>
  <c r="X35" i="6"/>
  <c r="W35" i="6"/>
  <c r="V35" i="6"/>
  <c r="U35" i="6"/>
  <c r="T35" i="6"/>
  <c r="S35" i="6"/>
  <c r="R35" i="6"/>
  <c r="AF35" i="6" s="1"/>
  <c r="AE34" i="6"/>
  <c r="AD34" i="6"/>
  <c r="AC34" i="6"/>
  <c r="AB34" i="6"/>
  <c r="AA34" i="6"/>
  <c r="Z34" i="6"/>
  <c r="Y34" i="6"/>
  <c r="X34" i="6"/>
  <c r="W34" i="6"/>
  <c r="V34" i="6"/>
  <c r="U34" i="6"/>
  <c r="T34" i="6"/>
  <c r="S34" i="6"/>
  <c r="R34" i="6"/>
  <c r="AF34" i="6" s="1"/>
  <c r="AE33" i="6"/>
  <c r="AD33" i="6"/>
  <c r="AC33" i="6"/>
  <c r="AB33" i="6"/>
  <c r="AA33" i="6"/>
  <c r="Z33" i="6"/>
  <c r="Y33" i="6"/>
  <c r="X33" i="6"/>
  <c r="W33" i="6"/>
  <c r="V33" i="6"/>
  <c r="U33" i="6"/>
  <c r="T33" i="6"/>
  <c r="S33" i="6"/>
  <c r="R33" i="6"/>
  <c r="AF33" i="6" s="1"/>
  <c r="AE32" i="6"/>
  <c r="AD32" i="6"/>
  <c r="AC32" i="6"/>
  <c r="AB32" i="6"/>
  <c r="AA32" i="6"/>
  <c r="Z32" i="6"/>
  <c r="Y32" i="6"/>
  <c r="X32" i="6"/>
  <c r="W32" i="6"/>
  <c r="V32" i="6"/>
  <c r="U32" i="6"/>
  <c r="T32" i="6"/>
  <c r="S32" i="6"/>
  <c r="R32" i="6"/>
  <c r="AF32" i="6" s="1"/>
  <c r="AE31" i="6"/>
  <c r="AD31" i="6"/>
  <c r="AC31" i="6"/>
  <c r="AB31" i="6"/>
  <c r="AA31" i="6"/>
  <c r="Z31" i="6"/>
  <c r="Y31" i="6"/>
  <c r="X31" i="6"/>
  <c r="W31" i="6"/>
  <c r="V31" i="6"/>
  <c r="U31" i="6"/>
  <c r="T31" i="6"/>
  <c r="S31" i="6"/>
  <c r="R31" i="6"/>
  <c r="AF31" i="6" s="1"/>
  <c r="AE30" i="6"/>
  <c r="AD30" i="6"/>
  <c r="AC30" i="6"/>
  <c r="AB30" i="6"/>
  <c r="AA30" i="6"/>
  <c r="Z30" i="6"/>
  <c r="Y30" i="6"/>
  <c r="X30" i="6"/>
  <c r="W30" i="6"/>
  <c r="V30" i="6"/>
  <c r="U30" i="6"/>
  <c r="T30" i="6"/>
  <c r="S30" i="6"/>
  <c r="R30" i="6"/>
  <c r="AF30" i="6" s="1"/>
  <c r="AE23" i="6"/>
  <c r="AD23" i="6"/>
  <c r="AC23" i="6"/>
  <c r="AB23" i="6"/>
  <c r="AA23" i="6"/>
  <c r="Z23" i="6"/>
  <c r="Y23" i="6"/>
  <c r="X23" i="6"/>
  <c r="W23" i="6"/>
  <c r="V23" i="6"/>
  <c r="U23" i="6"/>
  <c r="T23" i="6"/>
  <c r="S23" i="6"/>
  <c r="R23" i="6"/>
  <c r="AF23" i="6" s="1"/>
  <c r="AE22" i="6"/>
  <c r="AD22" i="6"/>
  <c r="AC22" i="6"/>
  <c r="AB22" i="6"/>
  <c r="AA22" i="6"/>
  <c r="Z22" i="6"/>
  <c r="Y22" i="6"/>
  <c r="X22" i="6"/>
  <c r="W22" i="6"/>
  <c r="V22" i="6"/>
  <c r="U22" i="6"/>
  <c r="T22" i="6"/>
  <c r="S22" i="6"/>
  <c r="R22" i="6"/>
  <c r="AF22" i="6" s="1"/>
  <c r="AE21" i="6"/>
  <c r="AD21" i="6"/>
  <c r="AC21" i="6"/>
  <c r="AB21" i="6"/>
  <c r="AA21" i="6"/>
  <c r="Z21" i="6"/>
  <c r="Y21" i="6"/>
  <c r="X21" i="6"/>
  <c r="W21" i="6"/>
  <c r="V21" i="6"/>
  <c r="U21" i="6"/>
  <c r="T21" i="6"/>
  <c r="S21" i="6"/>
  <c r="R21" i="6"/>
  <c r="AF21" i="6" s="1"/>
  <c r="AE20" i="6"/>
  <c r="AD20" i="6"/>
  <c r="AC20" i="6"/>
  <c r="AB20" i="6"/>
  <c r="AA20" i="6"/>
  <c r="Z20" i="6"/>
  <c r="Y20" i="6"/>
  <c r="X20" i="6"/>
  <c r="W20" i="6"/>
  <c r="V20" i="6"/>
  <c r="U20" i="6"/>
  <c r="T20" i="6"/>
  <c r="S20" i="6"/>
  <c r="R20" i="6"/>
  <c r="AF20" i="6" s="1"/>
  <c r="AE19" i="6"/>
  <c r="AD19" i="6"/>
  <c r="AC19" i="6"/>
  <c r="AB19" i="6"/>
  <c r="AA19" i="6"/>
  <c r="Z19" i="6"/>
  <c r="Y19" i="6"/>
  <c r="X19" i="6"/>
  <c r="W19" i="6"/>
  <c r="V19" i="6"/>
  <c r="U19" i="6"/>
  <c r="T19" i="6"/>
  <c r="S19" i="6"/>
  <c r="R19" i="6"/>
  <c r="AF19" i="6" s="1"/>
  <c r="AE18" i="6"/>
  <c r="AD18" i="6"/>
  <c r="AC18" i="6"/>
  <c r="AB18" i="6"/>
  <c r="AA18" i="6"/>
  <c r="Z18" i="6"/>
  <c r="Y18" i="6"/>
  <c r="X18" i="6"/>
  <c r="W18" i="6"/>
  <c r="V18" i="6"/>
  <c r="U18" i="6"/>
  <c r="T18" i="6"/>
  <c r="S18" i="6"/>
  <c r="R18" i="6"/>
  <c r="AF18" i="6" s="1"/>
  <c r="B15" i="6"/>
  <c r="AE11" i="6"/>
  <c r="AD11" i="6"/>
  <c r="AC11" i="6"/>
  <c r="AB11" i="6"/>
  <c r="AA11" i="6"/>
  <c r="Z11" i="6"/>
  <c r="Y11" i="6"/>
  <c r="X11" i="6"/>
  <c r="W11" i="6"/>
  <c r="V11" i="6"/>
  <c r="U11" i="6"/>
  <c r="T11" i="6"/>
  <c r="S11" i="6"/>
  <c r="R11" i="6"/>
  <c r="AF11" i="6" s="1"/>
  <c r="B11" i="6"/>
  <c r="AE10" i="6"/>
  <c r="AD10" i="6"/>
  <c r="AC10" i="6"/>
  <c r="AB10" i="6"/>
  <c r="AA10" i="6"/>
  <c r="Z10" i="6"/>
  <c r="Y10" i="6"/>
  <c r="X10" i="6"/>
  <c r="W10" i="6"/>
  <c r="V10" i="6"/>
  <c r="U10" i="6"/>
  <c r="T10" i="6"/>
  <c r="S10" i="6"/>
  <c r="R10" i="6"/>
  <c r="AF10" i="6" s="1"/>
  <c r="B10" i="6"/>
  <c r="AE9" i="6"/>
  <c r="AD9" i="6"/>
  <c r="AC9" i="6"/>
  <c r="AB9" i="6"/>
  <c r="AA9" i="6"/>
  <c r="Z9" i="6"/>
  <c r="Y9" i="6"/>
  <c r="X9" i="6"/>
  <c r="W9" i="6"/>
  <c r="V9" i="6"/>
  <c r="U9" i="6"/>
  <c r="T9" i="6"/>
  <c r="S9" i="6"/>
  <c r="R9" i="6"/>
  <c r="AF9" i="6" s="1"/>
  <c r="B9" i="6"/>
  <c r="AE8" i="6"/>
  <c r="AD8" i="6"/>
  <c r="AC8" i="6"/>
  <c r="AB8" i="6"/>
  <c r="AA8" i="6"/>
  <c r="Z8" i="6"/>
  <c r="Y8" i="6"/>
  <c r="X8" i="6"/>
  <c r="W8" i="6"/>
  <c r="V8" i="6"/>
  <c r="U8" i="6"/>
  <c r="T8" i="6"/>
  <c r="S8" i="6"/>
  <c r="R8" i="6"/>
  <c r="AF8" i="6" s="1"/>
  <c r="AE7" i="6"/>
  <c r="AD7" i="6"/>
  <c r="AC7" i="6"/>
  <c r="AB7" i="6"/>
  <c r="AA7" i="6"/>
  <c r="Z7" i="6"/>
  <c r="Y7" i="6"/>
  <c r="X7" i="6"/>
  <c r="W7" i="6"/>
  <c r="V7" i="6"/>
  <c r="U7" i="6"/>
  <c r="T7" i="6"/>
  <c r="S7" i="6"/>
  <c r="R7" i="6"/>
  <c r="AF7" i="6" s="1"/>
  <c r="AE6" i="6"/>
  <c r="AD6" i="6"/>
  <c r="AC6" i="6"/>
  <c r="AB6" i="6"/>
  <c r="AA6" i="6"/>
  <c r="Z6" i="6"/>
  <c r="Y6" i="6"/>
  <c r="X6" i="6"/>
  <c r="W6" i="6"/>
  <c r="V6" i="6"/>
  <c r="U6" i="6"/>
  <c r="T6" i="6"/>
  <c r="S6" i="6"/>
  <c r="R6" i="6"/>
  <c r="AF6" i="6" s="1"/>
  <c r="AE5" i="6"/>
  <c r="AD5" i="6"/>
  <c r="AC5" i="6"/>
  <c r="AB5" i="6"/>
  <c r="AA5" i="6"/>
  <c r="Z5" i="6"/>
  <c r="Y5" i="6"/>
  <c r="X5" i="6"/>
  <c r="W5" i="6"/>
  <c r="V5" i="6"/>
  <c r="U5" i="6"/>
  <c r="T5" i="6"/>
  <c r="S5" i="6"/>
  <c r="R5" i="6"/>
  <c r="G4" i="6"/>
  <c r="G13" i="6" s="1"/>
  <c r="F2" i="6"/>
  <c r="AE35" i="5"/>
  <c r="AD35" i="5"/>
  <c r="AC35" i="5"/>
  <c r="AB35" i="5"/>
  <c r="AA35" i="5"/>
  <c r="Z35" i="5"/>
  <c r="Y35" i="5"/>
  <c r="X35" i="5"/>
  <c r="W35" i="5"/>
  <c r="V35" i="5"/>
  <c r="U35" i="5"/>
  <c r="T35" i="5"/>
  <c r="S35" i="5"/>
  <c r="R35" i="5"/>
  <c r="AF35" i="5" s="1"/>
  <c r="AE34" i="5"/>
  <c r="AD34" i="5"/>
  <c r="AC34" i="5"/>
  <c r="AB34" i="5"/>
  <c r="AA34" i="5"/>
  <c r="Z34" i="5"/>
  <c r="Y34" i="5"/>
  <c r="X34" i="5"/>
  <c r="W34" i="5"/>
  <c r="V34" i="5"/>
  <c r="U34" i="5"/>
  <c r="T34" i="5"/>
  <c r="S34" i="5"/>
  <c r="R34" i="5"/>
  <c r="AF34" i="5" s="1"/>
  <c r="AE33" i="5"/>
  <c r="AD33" i="5"/>
  <c r="AC33" i="5"/>
  <c r="AB33" i="5"/>
  <c r="AA33" i="5"/>
  <c r="Z33" i="5"/>
  <c r="Y33" i="5"/>
  <c r="X33" i="5"/>
  <c r="W33" i="5"/>
  <c r="V33" i="5"/>
  <c r="U33" i="5"/>
  <c r="T33" i="5"/>
  <c r="S33" i="5"/>
  <c r="R33" i="5"/>
  <c r="AF33" i="5" s="1"/>
  <c r="AE32" i="5"/>
  <c r="AD32" i="5"/>
  <c r="AC32" i="5"/>
  <c r="AB32" i="5"/>
  <c r="AA32" i="5"/>
  <c r="Z32" i="5"/>
  <c r="Y32" i="5"/>
  <c r="X32" i="5"/>
  <c r="W32" i="5"/>
  <c r="V32" i="5"/>
  <c r="U32" i="5"/>
  <c r="T32" i="5"/>
  <c r="S32" i="5"/>
  <c r="R32" i="5"/>
  <c r="AF32" i="5" s="1"/>
  <c r="AE31" i="5"/>
  <c r="AD31" i="5"/>
  <c r="AC31" i="5"/>
  <c r="AB31" i="5"/>
  <c r="AA31" i="5"/>
  <c r="Z31" i="5"/>
  <c r="Y31" i="5"/>
  <c r="X31" i="5"/>
  <c r="W31" i="5"/>
  <c r="V31" i="5"/>
  <c r="U31" i="5"/>
  <c r="T31" i="5"/>
  <c r="S31" i="5"/>
  <c r="R31" i="5"/>
  <c r="AF31" i="5" s="1"/>
  <c r="AE30" i="5"/>
  <c r="AD30" i="5"/>
  <c r="AC30" i="5"/>
  <c r="AB30" i="5"/>
  <c r="AA30" i="5"/>
  <c r="Z30" i="5"/>
  <c r="Y30" i="5"/>
  <c r="X30" i="5"/>
  <c r="W30" i="5"/>
  <c r="V30" i="5"/>
  <c r="U30" i="5"/>
  <c r="T30" i="5"/>
  <c r="S30" i="5"/>
  <c r="R30" i="5"/>
  <c r="AF30" i="5" s="1"/>
  <c r="AE23" i="5"/>
  <c r="AD23" i="5"/>
  <c r="AC23" i="5"/>
  <c r="AB23" i="5"/>
  <c r="AA23" i="5"/>
  <c r="Z23" i="5"/>
  <c r="Y23" i="5"/>
  <c r="X23" i="5"/>
  <c r="W23" i="5"/>
  <c r="V23" i="5"/>
  <c r="U23" i="5"/>
  <c r="T23" i="5"/>
  <c r="S23" i="5"/>
  <c r="R23" i="5"/>
  <c r="AF23" i="5" s="1"/>
  <c r="AE22" i="5"/>
  <c r="AD22" i="5"/>
  <c r="AC22" i="5"/>
  <c r="AB22" i="5"/>
  <c r="AA22" i="5"/>
  <c r="Z22" i="5"/>
  <c r="Y22" i="5"/>
  <c r="X22" i="5"/>
  <c r="W22" i="5"/>
  <c r="V22" i="5"/>
  <c r="U22" i="5"/>
  <c r="T22" i="5"/>
  <c r="S22" i="5"/>
  <c r="R22" i="5"/>
  <c r="AF22" i="5" s="1"/>
  <c r="AE21" i="5"/>
  <c r="AD21" i="5"/>
  <c r="AC21" i="5"/>
  <c r="AB21" i="5"/>
  <c r="AA21" i="5"/>
  <c r="Z21" i="5"/>
  <c r="Y21" i="5"/>
  <c r="X21" i="5"/>
  <c r="W21" i="5"/>
  <c r="V21" i="5"/>
  <c r="U21" i="5"/>
  <c r="T21" i="5"/>
  <c r="S21" i="5"/>
  <c r="R21" i="5"/>
  <c r="AF21" i="5" s="1"/>
  <c r="AE20" i="5"/>
  <c r="AD20" i="5"/>
  <c r="AC20" i="5"/>
  <c r="AB20" i="5"/>
  <c r="AA20" i="5"/>
  <c r="Z20" i="5"/>
  <c r="Y20" i="5"/>
  <c r="X20" i="5"/>
  <c r="W20" i="5"/>
  <c r="V20" i="5"/>
  <c r="U20" i="5"/>
  <c r="T20" i="5"/>
  <c r="S20" i="5"/>
  <c r="R20" i="5"/>
  <c r="AF20" i="5" s="1"/>
  <c r="AE19" i="5"/>
  <c r="AD19" i="5"/>
  <c r="AC19" i="5"/>
  <c r="AB19" i="5"/>
  <c r="AA19" i="5"/>
  <c r="Z19" i="5"/>
  <c r="Y19" i="5"/>
  <c r="X19" i="5"/>
  <c r="W19" i="5"/>
  <c r="V19" i="5"/>
  <c r="U19" i="5"/>
  <c r="T19" i="5"/>
  <c r="S19" i="5"/>
  <c r="R19" i="5"/>
  <c r="AF19" i="5" s="1"/>
  <c r="AE18" i="5"/>
  <c r="AD18" i="5"/>
  <c r="AC18" i="5"/>
  <c r="AB18" i="5"/>
  <c r="AA18" i="5"/>
  <c r="Z18" i="5"/>
  <c r="Y18" i="5"/>
  <c r="X18" i="5"/>
  <c r="W18" i="5"/>
  <c r="V18" i="5"/>
  <c r="U18" i="5"/>
  <c r="T18" i="5"/>
  <c r="S18" i="5"/>
  <c r="R18" i="5"/>
  <c r="AF18" i="5" s="1"/>
  <c r="B15" i="5"/>
  <c r="AE11" i="5"/>
  <c r="AD11" i="5"/>
  <c r="AC11" i="5"/>
  <c r="AB11" i="5"/>
  <c r="AA11" i="5"/>
  <c r="Z11" i="5"/>
  <c r="Y11" i="5"/>
  <c r="X11" i="5"/>
  <c r="W11" i="5"/>
  <c r="V11" i="5"/>
  <c r="U11" i="5"/>
  <c r="T11" i="5"/>
  <c r="S11" i="5"/>
  <c r="R11" i="5"/>
  <c r="AF11" i="5" s="1"/>
  <c r="B11" i="5"/>
  <c r="AE10" i="5"/>
  <c r="AD10" i="5"/>
  <c r="AC10" i="5"/>
  <c r="AB10" i="5"/>
  <c r="AA10" i="5"/>
  <c r="Z10" i="5"/>
  <c r="Y10" i="5"/>
  <c r="X10" i="5"/>
  <c r="W10" i="5"/>
  <c r="V10" i="5"/>
  <c r="U10" i="5"/>
  <c r="T10" i="5"/>
  <c r="S10" i="5"/>
  <c r="R10" i="5"/>
  <c r="AF10" i="5" s="1"/>
  <c r="B10" i="5"/>
  <c r="AE9" i="5"/>
  <c r="AD9" i="5"/>
  <c r="AC9" i="5"/>
  <c r="AB9" i="5"/>
  <c r="AA9" i="5"/>
  <c r="Z9" i="5"/>
  <c r="Y9" i="5"/>
  <c r="X9" i="5"/>
  <c r="W9" i="5"/>
  <c r="V9" i="5"/>
  <c r="U9" i="5"/>
  <c r="T9" i="5"/>
  <c r="S9" i="5"/>
  <c r="R9" i="5"/>
  <c r="AF9" i="5" s="1"/>
  <c r="B9" i="5"/>
  <c r="AE8" i="5"/>
  <c r="AD8" i="5"/>
  <c r="AC8" i="5"/>
  <c r="AB8" i="5"/>
  <c r="AA8" i="5"/>
  <c r="Z8" i="5"/>
  <c r="Y8" i="5"/>
  <c r="X8" i="5"/>
  <c r="W8" i="5"/>
  <c r="V8" i="5"/>
  <c r="U8" i="5"/>
  <c r="T8" i="5"/>
  <c r="S8" i="5"/>
  <c r="R8" i="5"/>
  <c r="AF8" i="5" s="1"/>
  <c r="AE7" i="5"/>
  <c r="AD7" i="5"/>
  <c r="AC7" i="5"/>
  <c r="AB7" i="5"/>
  <c r="AA7" i="5"/>
  <c r="Z7" i="5"/>
  <c r="Y7" i="5"/>
  <c r="X7" i="5"/>
  <c r="W7" i="5"/>
  <c r="V7" i="5"/>
  <c r="U7" i="5"/>
  <c r="T7" i="5"/>
  <c r="S7" i="5"/>
  <c r="R7" i="5"/>
  <c r="AF7" i="5" s="1"/>
  <c r="AE6" i="5"/>
  <c r="AD6" i="5"/>
  <c r="AC6" i="5"/>
  <c r="AB6" i="5"/>
  <c r="AA6" i="5"/>
  <c r="Z6" i="5"/>
  <c r="Y6" i="5"/>
  <c r="X6" i="5"/>
  <c r="W6" i="5"/>
  <c r="V6" i="5"/>
  <c r="U6" i="5"/>
  <c r="T6" i="5"/>
  <c r="S6" i="5"/>
  <c r="R6" i="5"/>
  <c r="AF6" i="5" s="1"/>
  <c r="AE5" i="5"/>
  <c r="AD5" i="5"/>
  <c r="AC5" i="5"/>
  <c r="AB5" i="5"/>
  <c r="AA5" i="5"/>
  <c r="Z5" i="5"/>
  <c r="Y5" i="5"/>
  <c r="X5" i="5"/>
  <c r="W5" i="5"/>
  <c r="V5" i="5"/>
  <c r="U5" i="5"/>
  <c r="T5" i="5"/>
  <c r="S5" i="5"/>
  <c r="R5" i="5"/>
  <c r="G4" i="5"/>
  <c r="G13" i="5" s="1"/>
  <c r="F2" i="5"/>
  <c r="AE35" i="4"/>
  <c r="AD35" i="4"/>
  <c r="AC35" i="4"/>
  <c r="AB35" i="4"/>
  <c r="AA35" i="4"/>
  <c r="Z35" i="4"/>
  <c r="Y35" i="4"/>
  <c r="X35" i="4"/>
  <c r="W35" i="4"/>
  <c r="V35" i="4"/>
  <c r="U35" i="4"/>
  <c r="T35" i="4"/>
  <c r="S35" i="4"/>
  <c r="R35" i="4"/>
  <c r="AF35" i="4" s="1"/>
  <c r="AE34" i="4"/>
  <c r="AD34" i="4"/>
  <c r="AC34" i="4"/>
  <c r="AB34" i="4"/>
  <c r="AA34" i="4"/>
  <c r="Z34" i="4"/>
  <c r="Y34" i="4"/>
  <c r="X34" i="4"/>
  <c r="W34" i="4"/>
  <c r="V34" i="4"/>
  <c r="U34" i="4"/>
  <c r="T34" i="4"/>
  <c r="S34" i="4"/>
  <c r="R34" i="4"/>
  <c r="AF34" i="4" s="1"/>
  <c r="AE33" i="4"/>
  <c r="AD33" i="4"/>
  <c r="AC33" i="4"/>
  <c r="AB33" i="4"/>
  <c r="AA33" i="4"/>
  <c r="Z33" i="4"/>
  <c r="Y33" i="4"/>
  <c r="X33" i="4"/>
  <c r="W33" i="4"/>
  <c r="V33" i="4"/>
  <c r="U33" i="4"/>
  <c r="T33" i="4"/>
  <c r="S33" i="4"/>
  <c r="R33" i="4"/>
  <c r="AF33" i="4" s="1"/>
  <c r="AE32" i="4"/>
  <c r="AD32" i="4"/>
  <c r="AC32" i="4"/>
  <c r="AB32" i="4"/>
  <c r="AA32" i="4"/>
  <c r="Z32" i="4"/>
  <c r="Y32" i="4"/>
  <c r="X32" i="4"/>
  <c r="W32" i="4"/>
  <c r="V32" i="4"/>
  <c r="U32" i="4"/>
  <c r="T32" i="4"/>
  <c r="S32" i="4"/>
  <c r="R32" i="4"/>
  <c r="AF32" i="4" s="1"/>
  <c r="AE31" i="4"/>
  <c r="AD31" i="4"/>
  <c r="AC31" i="4"/>
  <c r="AB31" i="4"/>
  <c r="AA31" i="4"/>
  <c r="Z31" i="4"/>
  <c r="Y31" i="4"/>
  <c r="X31" i="4"/>
  <c r="W31" i="4"/>
  <c r="V31" i="4"/>
  <c r="U31" i="4"/>
  <c r="T31" i="4"/>
  <c r="S31" i="4"/>
  <c r="R31" i="4"/>
  <c r="AF31" i="4" s="1"/>
  <c r="AE30" i="4"/>
  <c r="AD30" i="4"/>
  <c r="AC30" i="4"/>
  <c r="AB30" i="4"/>
  <c r="AA30" i="4"/>
  <c r="Z30" i="4"/>
  <c r="Y30" i="4"/>
  <c r="X30" i="4"/>
  <c r="W30" i="4"/>
  <c r="V30" i="4"/>
  <c r="U30" i="4"/>
  <c r="T30" i="4"/>
  <c r="S30" i="4"/>
  <c r="R30" i="4"/>
  <c r="AF30" i="4" s="1"/>
  <c r="AE23" i="4"/>
  <c r="AD23" i="4"/>
  <c r="AC23" i="4"/>
  <c r="AB23" i="4"/>
  <c r="AA23" i="4"/>
  <c r="Z23" i="4"/>
  <c r="Y23" i="4"/>
  <c r="X23" i="4"/>
  <c r="W23" i="4"/>
  <c r="V23" i="4"/>
  <c r="U23" i="4"/>
  <c r="T23" i="4"/>
  <c r="S23" i="4"/>
  <c r="R23" i="4"/>
  <c r="AF23" i="4" s="1"/>
  <c r="AE22" i="4"/>
  <c r="AD22" i="4"/>
  <c r="AC22" i="4"/>
  <c r="AB22" i="4"/>
  <c r="AA22" i="4"/>
  <c r="Z22" i="4"/>
  <c r="Y22" i="4"/>
  <c r="X22" i="4"/>
  <c r="W22" i="4"/>
  <c r="V22" i="4"/>
  <c r="U22" i="4"/>
  <c r="T22" i="4"/>
  <c r="S22" i="4"/>
  <c r="R22" i="4"/>
  <c r="AF22" i="4" s="1"/>
  <c r="AE21" i="4"/>
  <c r="AD21" i="4"/>
  <c r="AC21" i="4"/>
  <c r="AB21" i="4"/>
  <c r="AA21" i="4"/>
  <c r="Z21" i="4"/>
  <c r="Y21" i="4"/>
  <c r="X21" i="4"/>
  <c r="W21" i="4"/>
  <c r="V21" i="4"/>
  <c r="U21" i="4"/>
  <c r="T21" i="4"/>
  <c r="S21" i="4"/>
  <c r="R21" i="4"/>
  <c r="AF21" i="4" s="1"/>
  <c r="AE20" i="4"/>
  <c r="AD20" i="4"/>
  <c r="AC20" i="4"/>
  <c r="AB20" i="4"/>
  <c r="AA20" i="4"/>
  <c r="Z20" i="4"/>
  <c r="Y20" i="4"/>
  <c r="X20" i="4"/>
  <c r="W20" i="4"/>
  <c r="V20" i="4"/>
  <c r="U20" i="4"/>
  <c r="T20" i="4"/>
  <c r="S20" i="4"/>
  <c r="R20" i="4"/>
  <c r="AF20" i="4" s="1"/>
  <c r="AE19" i="4"/>
  <c r="AD19" i="4"/>
  <c r="AC19" i="4"/>
  <c r="AB19" i="4"/>
  <c r="AA19" i="4"/>
  <c r="Z19" i="4"/>
  <c r="Y19" i="4"/>
  <c r="X19" i="4"/>
  <c r="W19" i="4"/>
  <c r="V19" i="4"/>
  <c r="U19" i="4"/>
  <c r="T19" i="4"/>
  <c r="S19" i="4"/>
  <c r="R19" i="4"/>
  <c r="AF19" i="4" s="1"/>
  <c r="AE18" i="4"/>
  <c r="AD18" i="4"/>
  <c r="AC18" i="4"/>
  <c r="AB18" i="4"/>
  <c r="AA18" i="4"/>
  <c r="Z18" i="4"/>
  <c r="Y18" i="4"/>
  <c r="X18" i="4"/>
  <c r="W18" i="4"/>
  <c r="V18" i="4"/>
  <c r="U18" i="4"/>
  <c r="T18" i="4"/>
  <c r="S18" i="4"/>
  <c r="R18" i="4"/>
  <c r="AF18" i="4" s="1"/>
  <c r="B15" i="4"/>
  <c r="AE11" i="4"/>
  <c r="AD11" i="4"/>
  <c r="AC11" i="4"/>
  <c r="AB11" i="4"/>
  <c r="AA11" i="4"/>
  <c r="Z11" i="4"/>
  <c r="Y11" i="4"/>
  <c r="X11" i="4"/>
  <c r="W11" i="4"/>
  <c r="V11" i="4"/>
  <c r="U11" i="4"/>
  <c r="T11" i="4"/>
  <c r="S11" i="4"/>
  <c r="R11" i="4"/>
  <c r="AF11" i="4" s="1"/>
  <c r="B11" i="4"/>
  <c r="AE10" i="4"/>
  <c r="AD10" i="4"/>
  <c r="AC10" i="4"/>
  <c r="AB10" i="4"/>
  <c r="AA10" i="4"/>
  <c r="Z10" i="4"/>
  <c r="Y10" i="4"/>
  <c r="X10" i="4"/>
  <c r="W10" i="4"/>
  <c r="V10" i="4"/>
  <c r="U10" i="4"/>
  <c r="T10" i="4"/>
  <c r="S10" i="4"/>
  <c r="R10" i="4"/>
  <c r="AF10" i="4" s="1"/>
  <c r="B10" i="4"/>
  <c r="AE9" i="4"/>
  <c r="AD9" i="4"/>
  <c r="AC9" i="4"/>
  <c r="AB9" i="4"/>
  <c r="AA9" i="4"/>
  <c r="Z9" i="4"/>
  <c r="Y9" i="4"/>
  <c r="X9" i="4"/>
  <c r="W9" i="4"/>
  <c r="V9" i="4"/>
  <c r="U9" i="4"/>
  <c r="T9" i="4"/>
  <c r="S9" i="4"/>
  <c r="R9" i="4"/>
  <c r="AF9" i="4" s="1"/>
  <c r="B9" i="4"/>
  <c r="AE8" i="4"/>
  <c r="AD8" i="4"/>
  <c r="AC8" i="4"/>
  <c r="AB8" i="4"/>
  <c r="AA8" i="4"/>
  <c r="Z8" i="4"/>
  <c r="Y8" i="4"/>
  <c r="X8" i="4"/>
  <c r="W8" i="4"/>
  <c r="V8" i="4"/>
  <c r="U8" i="4"/>
  <c r="T8" i="4"/>
  <c r="S8" i="4"/>
  <c r="R8" i="4"/>
  <c r="AF8" i="4" s="1"/>
  <c r="AE7" i="4"/>
  <c r="AD7" i="4"/>
  <c r="AC7" i="4"/>
  <c r="AB7" i="4"/>
  <c r="AA7" i="4"/>
  <c r="Z7" i="4"/>
  <c r="Y7" i="4"/>
  <c r="X7" i="4"/>
  <c r="W7" i="4"/>
  <c r="V7" i="4"/>
  <c r="U7" i="4"/>
  <c r="T7" i="4"/>
  <c r="S7" i="4"/>
  <c r="R7" i="4"/>
  <c r="AF7" i="4" s="1"/>
  <c r="AE6" i="4"/>
  <c r="AD6" i="4"/>
  <c r="AC6" i="4"/>
  <c r="AB6" i="4"/>
  <c r="AA6" i="4"/>
  <c r="Z6" i="4"/>
  <c r="Y6" i="4"/>
  <c r="X6" i="4"/>
  <c r="W6" i="4"/>
  <c r="V6" i="4"/>
  <c r="U6" i="4"/>
  <c r="T6" i="4"/>
  <c r="S6" i="4"/>
  <c r="R6" i="4"/>
  <c r="AF6" i="4" s="1"/>
  <c r="AE5" i="4"/>
  <c r="AD5" i="4"/>
  <c r="AC5" i="4"/>
  <c r="AB5" i="4"/>
  <c r="AA5" i="4"/>
  <c r="Z5" i="4"/>
  <c r="Y5" i="4"/>
  <c r="X5" i="4"/>
  <c r="W5" i="4"/>
  <c r="V5" i="4"/>
  <c r="U5" i="4"/>
  <c r="T5" i="4"/>
  <c r="S5" i="4"/>
  <c r="R5" i="4"/>
  <c r="G4" i="4"/>
  <c r="G13" i="4" s="1"/>
  <c r="F2" i="4"/>
  <c r="AE35" i="3"/>
  <c r="AD35" i="3"/>
  <c r="AC35" i="3"/>
  <c r="AB35" i="3"/>
  <c r="AA35" i="3"/>
  <c r="Z35" i="3"/>
  <c r="Y35" i="3"/>
  <c r="X35" i="3"/>
  <c r="W35" i="3"/>
  <c r="V35" i="3"/>
  <c r="U35" i="3"/>
  <c r="T35" i="3"/>
  <c r="S35" i="3"/>
  <c r="R35" i="3"/>
  <c r="AF35" i="3" s="1"/>
  <c r="AE34" i="3"/>
  <c r="AD34" i="3"/>
  <c r="AC34" i="3"/>
  <c r="AB34" i="3"/>
  <c r="AA34" i="3"/>
  <c r="Z34" i="3"/>
  <c r="Y34" i="3"/>
  <c r="X34" i="3"/>
  <c r="W34" i="3"/>
  <c r="V34" i="3"/>
  <c r="U34" i="3"/>
  <c r="T34" i="3"/>
  <c r="S34" i="3"/>
  <c r="R34" i="3"/>
  <c r="AF34" i="3" s="1"/>
  <c r="AE33" i="3"/>
  <c r="AD33" i="3"/>
  <c r="AC33" i="3"/>
  <c r="AB33" i="3"/>
  <c r="AA33" i="3"/>
  <c r="Z33" i="3"/>
  <c r="Y33" i="3"/>
  <c r="X33" i="3"/>
  <c r="W33" i="3"/>
  <c r="V33" i="3"/>
  <c r="U33" i="3"/>
  <c r="T33" i="3"/>
  <c r="S33" i="3"/>
  <c r="R33" i="3"/>
  <c r="AF33" i="3" s="1"/>
  <c r="AE32" i="3"/>
  <c r="AD32" i="3"/>
  <c r="AC32" i="3"/>
  <c r="AB32" i="3"/>
  <c r="AA32" i="3"/>
  <c r="Z32" i="3"/>
  <c r="Y32" i="3"/>
  <c r="X32" i="3"/>
  <c r="W32" i="3"/>
  <c r="V32" i="3"/>
  <c r="U32" i="3"/>
  <c r="T32" i="3"/>
  <c r="S32" i="3"/>
  <c r="R32" i="3"/>
  <c r="AF32" i="3" s="1"/>
  <c r="AE31" i="3"/>
  <c r="AD31" i="3"/>
  <c r="AC31" i="3"/>
  <c r="AB31" i="3"/>
  <c r="AA31" i="3"/>
  <c r="Z31" i="3"/>
  <c r="Y31" i="3"/>
  <c r="X31" i="3"/>
  <c r="W31" i="3"/>
  <c r="V31" i="3"/>
  <c r="U31" i="3"/>
  <c r="T31" i="3"/>
  <c r="S31" i="3"/>
  <c r="R31" i="3"/>
  <c r="AF31" i="3" s="1"/>
  <c r="AE30" i="3"/>
  <c r="AD30" i="3"/>
  <c r="AC30" i="3"/>
  <c r="AB30" i="3"/>
  <c r="AA30" i="3"/>
  <c r="Z30" i="3"/>
  <c r="Y30" i="3"/>
  <c r="X30" i="3"/>
  <c r="W30" i="3"/>
  <c r="V30" i="3"/>
  <c r="U30" i="3"/>
  <c r="T30" i="3"/>
  <c r="S30" i="3"/>
  <c r="R30" i="3"/>
  <c r="AF30" i="3" s="1"/>
  <c r="AE23" i="3"/>
  <c r="AD23" i="3"/>
  <c r="AC23" i="3"/>
  <c r="AB23" i="3"/>
  <c r="AA23" i="3"/>
  <c r="Z23" i="3"/>
  <c r="Y23" i="3"/>
  <c r="X23" i="3"/>
  <c r="W23" i="3"/>
  <c r="V23" i="3"/>
  <c r="U23" i="3"/>
  <c r="T23" i="3"/>
  <c r="S23" i="3"/>
  <c r="R23" i="3"/>
  <c r="AF23" i="3" s="1"/>
  <c r="AE22" i="3"/>
  <c r="AD22" i="3"/>
  <c r="AC22" i="3"/>
  <c r="AB22" i="3"/>
  <c r="AA22" i="3"/>
  <c r="Z22" i="3"/>
  <c r="Y22" i="3"/>
  <c r="X22" i="3"/>
  <c r="W22" i="3"/>
  <c r="V22" i="3"/>
  <c r="U22" i="3"/>
  <c r="T22" i="3"/>
  <c r="S22" i="3"/>
  <c r="R22" i="3"/>
  <c r="AF22" i="3" s="1"/>
  <c r="AE21" i="3"/>
  <c r="AD21" i="3"/>
  <c r="AC21" i="3"/>
  <c r="AB21" i="3"/>
  <c r="AA21" i="3"/>
  <c r="Z21" i="3"/>
  <c r="Y21" i="3"/>
  <c r="X21" i="3"/>
  <c r="W21" i="3"/>
  <c r="V21" i="3"/>
  <c r="U21" i="3"/>
  <c r="T21" i="3"/>
  <c r="S21" i="3"/>
  <c r="R21" i="3"/>
  <c r="AF21" i="3" s="1"/>
  <c r="AE20" i="3"/>
  <c r="AD20" i="3"/>
  <c r="AC20" i="3"/>
  <c r="AB20" i="3"/>
  <c r="AA20" i="3"/>
  <c r="Z20" i="3"/>
  <c r="Y20" i="3"/>
  <c r="X20" i="3"/>
  <c r="W20" i="3"/>
  <c r="V20" i="3"/>
  <c r="U20" i="3"/>
  <c r="T20" i="3"/>
  <c r="S20" i="3"/>
  <c r="R20" i="3"/>
  <c r="AF20" i="3" s="1"/>
  <c r="AE19" i="3"/>
  <c r="AD19" i="3"/>
  <c r="AC19" i="3"/>
  <c r="AB19" i="3"/>
  <c r="AA19" i="3"/>
  <c r="Z19" i="3"/>
  <c r="Y19" i="3"/>
  <c r="X19" i="3"/>
  <c r="W19" i="3"/>
  <c r="V19" i="3"/>
  <c r="U19" i="3"/>
  <c r="T19" i="3"/>
  <c r="S19" i="3"/>
  <c r="R19" i="3"/>
  <c r="AF19" i="3" s="1"/>
  <c r="AE18" i="3"/>
  <c r="AD18" i="3"/>
  <c r="AC18" i="3"/>
  <c r="AB18" i="3"/>
  <c r="AA18" i="3"/>
  <c r="Z18" i="3"/>
  <c r="Y18" i="3"/>
  <c r="X18" i="3"/>
  <c r="W18" i="3"/>
  <c r="V18" i="3"/>
  <c r="U18" i="3"/>
  <c r="T18" i="3"/>
  <c r="S18" i="3"/>
  <c r="R18" i="3"/>
  <c r="AF18" i="3" s="1"/>
  <c r="B15" i="3"/>
  <c r="AE11" i="3"/>
  <c r="AD11" i="3"/>
  <c r="AC11" i="3"/>
  <c r="AB11" i="3"/>
  <c r="AA11" i="3"/>
  <c r="Z11" i="3"/>
  <c r="Y11" i="3"/>
  <c r="X11" i="3"/>
  <c r="W11" i="3"/>
  <c r="V11" i="3"/>
  <c r="U11" i="3"/>
  <c r="T11" i="3"/>
  <c r="S11" i="3"/>
  <c r="R11" i="3"/>
  <c r="AF11" i="3" s="1"/>
  <c r="B11" i="3"/>
  <c r="AE10" i="3"/>
  <c r="AD10" i="3"/>
  <c r="AC10" i="3"/>
  <c r="AB10" i="3"/>
  <c r="AA10" i="3"/>
  <c r="Z10" i="3"/>
  <c r="Y10" i="3"/>
  <c r="X10" i="3"/>
  <c r="W10" i="3"/>
  <c r="V10" i="3"/>
  <c r="U10" i="3"/>
  <c r="T10" i="3"/>
  <c r="S10" i="3"/>
  <c r="R10" i="3"/>
  <c r="AF10" i="3" s="1"/>
  <c r="B10" i="3"/>
  <c r="AE9" i="3"/>
  <c r="AD9" i="3"/>
  <c r="AC9" i="3"/>
  <c r="AB9" i="3"/>
  <c r="AA9" i="3"/>
  <c r="Z9" i="3"/>
  <c r="Y9" i="3"/>
  <c r="X9" i="3"/>
  <c r="W9" i="3"/>
  <c r="V9" i="3"/>
  <c r="U9" i="3"/>
  <c r="T9" i="3"/>
  <c r="S9" i="3"/>
  <c r="R9" i="3"/>
  <c r="AF9" i="3" s="1"/>
  <c r="B9" i="3"/>
  <c r="AE8" i="3"/>
  <c r="AD8" i="3"/>
  <c r="AC8" i="3"/>
  <c r="AB8" i="3"/>
  <c r="AA8" i="3"/>
  <c r="Z8" i="3"/>
  <c r="Y8" i="3"/>
  <c r="X8" i="3"/>
  <c r="W8" i="3"/>
  <c r="V8" i="3"/>
  <c r="U8" i="3"/>
  <c r="T8" i="3"/>
  <c r="S8" i="3"/>
  <c r="R8" i="3"/>
  <c r="AF8" i="3" s="1"/>
  <c r="AE7" i="3"/>
  <c r="AD7" i="3"/>
  <c r="AC7" i="3"/>
  <c r="AB7" i="3"/>
  <c r="AA7" i="3"/>
  <c r="Z7" i="3"/>
  <c r="Y7" i="3"/>
  <c r="X7" i="3"/>
  <c r="W7" i="3"/>
  <c r="V7" i="3"/>
  <c r="U7" i="3"/>
  <c r="T7" i="3"/>
  <c r="S7" i="3"/>
  <c r="R7" i="3"/>
  <c r="AF7" i="3" s="1"/>
  <c r="AE6" i="3"/>
  <c r="AD6" i="3"/>
  <c r="AC6" i="3"/>
  <c r="AB6" i="3"/>
  <c r="AA6" i="3"/>
  <c r="Z6" i="3"/>
  <c r="Y6" i="3"/>
  <c r="X6" i="3"/>
  <c r="W6" i="3"/>
  <c r="V6" i="3"/>
  <c r="U6" i="3"/>
  <c r="T6" i="3"/>
  <c r="S6" i="3"/>
  <c r="R6" i="3"/>
  <c r="AF6" i="3" s="1"/>
  <c r="AE5" i="3"/>
  <c r="AD5" i="3"/>
  <c r="AC5" i="3"/>
  <c r="AB5" i="3"/>
  <c r="AA5" i="3"/>
  <c r="Z5" i="3"/>
  <c r="Y5" i="3"/>
  <c r="X5" i="3"/>
  <c r="W5" i="3"/>
  <c r="V5" i="3"/>
  <c r="U5" i="3"/>
  <c r="T5" i="3"/>
  <c r="S5" i="3"/>
  <c r="R5" i="3"/>
  <c r="G4" i="3"/>
  <c r="G13" i="3" s="1"/>
  <c r="F2" i="3"/>
  <c r="AF7" i="8" l="1"/>
  <c r="F2" i="8" s="1"/>
  <c r="B14" i="3"/>
  <c r="G2" i="3" s="1"/>
  <c r="B13" i="3"/>
  <c r="B12" i="3"/>
  <c r="G28" i="3"/>
  <c r="G37" i="3" s="1"/>
  <c r="G16" i="3"/>
  <c r="G25" i="3" s="1"/>
  <c r="B14" i="4"/>
  <c r="G2" i="4" s="1"/>
  <c r="B13" i="4"/>
  <c r="B12" i="4"/>
  <c r="G28" i="4"/>
  <c r="G37" i="4" s="1"/>
  <c r="G16" i="4"/>
  <c r="G25" i="4" s="1"/>
  <c r="B14" i="5"/>
  <c r="G2" i="5" s="1"/>
  <c r="B13" i="5"/>
  <c r="B12" i="5"/>
  <c r="G28" i="5"/>
  <c r="G37" i="5" s="1"/>
  <c r="G16" i="5"/>
  <c r="G25" i="5" s="1"/>
  <c r="B14" i="6"/>
  <c r="G2" i="6" s="1"/>
  <c r="B13" i="6"/>
  <c r="B12" i="6"/>
  <c r="G28" i="6"/>
  <c r="G37" i="6" s="1"/>
  <c r="G16" i="6"/>
  <c r="G25" i="6" s="1"/>
  <c r="B14" i="7"/>
  <c r="G2" i="7" s="1"/>
  <c r="B13" i="7"/>
  <c r="B12" i="7"/>
  <c r="G28" i="7"/>
  <c r="G37" i="7" s="1"/>
  <c r="G16" i="7"/>
  <c r="G25" i="7" s="1"/>
  <c r="B14" i="8"/>
  <c r="G2" i="8" s="1"/>
  <c r="B13" i="8"/>
  <c r="B12" i="8"/>
  <c r="G28" i="8"/>
  <c r="G37" i="8" s="1"/>
  <c r="G16" i="8"/>
  <c r="G25" i="8" s="1"/>
  <c r="B14" i="9"/>
  <c r="G2" i="9" s="1"/>
  <c r="B13" i="9"/>
  <c r="B12" i="9"/>
  <c r="G28" i="9"/>
  <c r="G37" i="9" s="1"/>
  <c r="G16" i="9"/>
  <c r="G25" i="9" s="1"/>
</calcChain>
</file>

<file path=xl/sharedStrings.xml><?xml version="1.0" encoding="utf-8"?>
<sst xmlns="http://schemas.openxmlformats.org/spreadsheetml/2006/main" count="993" uniqueCount="111">
  <si>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</si>
  <si>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</si>
  <si>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</si>
  <si>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</si>
  <si>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</si>
  <si>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</si>
  <si>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</si>
  <si>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</si>
  <si>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</si>
  <si>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</si>
  <si>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</si>
  <si>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</si>
  <si>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</si>
  <si>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</si>
  <si>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</si>
  <si>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</si>
  <si>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</si>
  <si>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</si>
  <si>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</si>
  <si>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</si>
  <si>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</si>
  <si>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</si>
  <si>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</si>
  <si>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</si>
  <si>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</si>
  <si>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b/>
        <sz val="12"/>
        <color rgb="FFFFFFFF"/>
        <rFont val="Segoe UI"/>
      </rPr>
      <t xml:space="preserve">INSTRUCTIE </t>
    </r>
    <r>
      <rPr>
        <sz val="12"/>
        <color rgb="FFFFFFFF"/>
        <rFont val="Segoe UI"/>
      </rPr>
      <t>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</si>
  <si>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</si>
  <si>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</si>
  <si>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b/>
        <sz val="12"/>
        <color rgb="FF000000"/>
        <rFont val="Segoe UI"/>
      </rPr>
      <t>A 2019</t>
    </r>
    <r>
      <rPr>
        <sz val="12"/>
        <color rgb="FF000000"/>
        <rFont val="Segoe UI"/>
      </rPr>
      <t xml:space="preserve"> of </t>
    </r>
    <r>
      <rPr>
        <b/>
        <sz val="12"/>
        <color rgb="FF000000"/>
        <rFont val="Segoe UI"/>
      </rPr>
      <t>H 2021</t>
    </r>
    <r>
      <rPr>
        <sz val="12"/>
        <color rgb="FF000000"/>
        <rFont val="Segoe UI"/>
      </rPr>
      <t xml:space="preserve">. Dat jaartal slaat op het kalenderjaar waarin een groep start met het schoolexamen (gerekend vanaf mavo-3, havo-4 of VWO-4). Voor </t>
    </r>
    <r>
      <rPr>
        <b/>
        <sz val="12"/>
        <color rgb="FF000000"/>
        <rFont val="Segoe UI"/>
      </rPr>
      <t>A 2019</t>
    </r>
    <r>
      <rPr>
        <sz val="12"/>
        <color rgb="FF000000"/>
        <rFont val="Segoe UI"/>
      </rPr>
      <t xml:space="preserve"> gaat het dus om de atheneumjaarlaag die in het schooljaar </t>
    </r>
    <r>
      <rPr>
        <i/>
        <sz val="12"/>
        <color rgb="FF000000"/>
        <rFont val="Segoe UI"/>
      </rPr>
      <t>2019-2020</t>
    </r>
    <r>
      <rPr>
        <sz val="12"/>
        <color rgb="FF000000"/>
        <rFont val="Segoe UI"/>
      </rPr>
      <t xml:space="preserve"> in klas 4 zat, in </t>
    </r>
    <r>
      <rPr>
        <i/>
        <sz val="12"/>
        <color rgb="FF000000"/>
        <rFont val="Segoe UI"/>
      </rPr>
      <t>2020-2021</t>
    </r>
    <r>
      <rPr>
        <sz val="12"/>
        <color rgb="FF000000"/>
        <rFont val="Segoe UI"/>
      </rPr>
      <t xml:space="preserve"> in klas 5 en in </t>
    </r>
    <r>
      <rPr>
        <i/>
        <sz val="12"/>
        <color rgb="FF000000"/>
        <rFont val="Segoe UI"/>
      </rPr>
      <t>2021-2022</t>
    </r>
    <r>
      <rPr>
        <sz val="12"/>
        <color rgb="FF000000"/>
        <rFont val="Segoe UI"/>
      </rPr>
      <t xml:space="preserve"> in klas 6. Het volledige </t>
    </r>
    <r>
      <rPr>
        <b/>
        <sz val="12"/>
        <color rgb="FF000000"/>
        <rFont val="Segoe UI"/>
      </rPr>
      <t>cohort</t>
    </r>
    <r>
      <rPr>
        <sz val="12"/>
        <color rgb="FF000000"/>
        <rFont val="Segoe UI"/>
      </rPr>
      <t xml:space="preserve"> is dan de periode 2019-2022. Het betreft hier dus de </t>
    </r>
    <r>
      <rPr>
        <i/>
        <sz val="12"/>
        <color rgb="FF000000"/>
        <rFont val="Segoe UI"/>
      </rPr>
      <t>huidige vwo-5</t>
    </r>
    <r>
      <rPr>
        <sz val="12"/>
        <color rgb="FF000000"/>
        <rFont val="Segoe UI"/>
      </rPr>
      <t>. Als je klikt op een tabblad wordt de bijbehorende groep vermeld.</t>
    </r>
  </si>
  <si>
    <t>SCHRIJFRECHT en leesrecht: CONTROLE</t>
  </si>
  <si>
    <r>
      <t xml:space="preserve">Voor de </t>
    </r>
    <r>
      <rPr>
        <i/>
        <sz val="12"/>
        <color rgb="FF000000"/>
        <rFont val="Segoe UI"/>
      </rPr>
      <t>huidige vwo-5</t>
    </r>
    <r>
      <rPr>
        <sz val="12"/>
        <color rgb="FF000000"/>
        <rFont val="Segoe UI"/>
      </rPr>
      <t xml:space="preserve"> liggen de leerjaren 4 en 5 van het PTA al achter ons. Daarom zijn de bijbehorende velden geblokkeerd. Wij hebben alle informatie van het huidige schooljaar overgenomen in dit nieuwe bestand. </t>
    </r>
    <r>
      <rPr>
        <b/>
        <sz val="12"/>
        <color rgb="FF5B9BD5"/>
        <rFont val="Segoe UI"/>
      </rPr>
      <t>Wil je controleren of de gegevens van het huidige schooljaar juist zijn?</t>
    </r>
    <r>
      <rPr>
        <b/>
        <sz val="12"/>
        <color rgb="FF000000"/>
        <rFont val="Segoe UI"/>
      </rPr>
      <t xml:space="preserve"> </t>
    </r>
    <r>
      <rPr>
        <sz val="12"/>
        <color rgb="FF000000"/>
        <rFont val="Segoe UI"/>
      </rPr>
      <t xml:space="preserve">Klopt er iets niet? Stuur dan een mailtje naar VNR. Velden voor het komende schooljaar zijn wel beschrijfbaar. Hier vul je het PTA verder in. Net als vorig jaar verwachten we het </t>
    </r>
    <r>
      <rPr>
        <i/>
        <sz val="12"/>
        <color rgb="FF000000"/>
        <rFont val="Segoe UI"/>
      </rPr>
      <t>volledige onderwijsprogramma</t>
    </r>
    <r>
      <rPr>
        <sz val="12"/>
        <color rgb="FF000000"/>
        <rFont val="Segoe UI"/>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</si>
  <si>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b/>
        <sz val="12"/>
        <color rgb="FFFFFFFF"/>
        <rFont val="Segoe UI"/>
      </rPr>
      <t xml:space="preserve">HEEL BELANGRIJK: </t>
    </r>
    <r>
      <rPr>
        <sz val="12"/>
        <color rgb="FFFFFFFF"/>
        <rFont val="Segoe UI"/>
      </rPr>
      <t>do's &amp; don'ts</t>
    </r>
  </si>
  <si>
    <r>
      <t xml:space="preserve">Lees dit gedeelte echt even goed door. Vorig jaar hebben we veel nawerk gehad door </t>
    </r>
    <r>
      <rPr>
        <i/>
        <sz val="12"/>
        <color rgb="FF000000"/>
        <rFont val="Segoe UI"/>
      </rPr>
      <t>afwijkende invoer</t>
    </r>
    <r>
      <rPr>
        <sz val="12"/>
        <color rgb="FF000000"/>
        <rFont val="Segoe UI"/>
      </rPr>
      <t xml:space="preserve"> in het Excelbestand, niet volledig ingevulde gegevens en niet kloppende gegevens. Allereerst: Open dit bestand niet in een verouderde Excel-versie. Openen hem op je schoollaptop of een werkstation op school </t>
    </r>
    <r>
      <rPr>
        <b/>
        <sz val="12"/>
        <color rgb="FF000000"/>
        <rFont val="Segoe UI"/>
      </rPr>
      <t>vanuit Teams</t>
    </r>
    <r>
      <rPr>
        <sz val="12"/>
        <color rgb="FF000000"/>
        <rFont val="Segoe UI"/>
      </rPr>
      <t xml:space="preserve">. Download het bestand dus </t>
    </r>
    <r>
      <rPr>
        <b/>
        <sz val="12"/>
        <color rgb="FF000000"/>
        <rFont val="Segoe UI"/>
      </rPr>
      <t>niet</t>
    </r>
    <r>
      <rPr>
        <sz val="12"/>
        <color rgb="FF000000"/>
        <rFont val="Segoe UI"/>
      </rPr>
      <t>.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</si>
  <si>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</si>
  <si>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</si>
  <si>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</si>
  <si>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b/>
        <sz val="12"/>
        <color rgb="FFC00000"/>
        <rFont val="Segoe UI"/>
      </rPr>
      <t>niet knippen</t>
    </r>
    <r>
      <rPr>
        <sz val="12"/>
        <color rgb="FF000000"/>
        <rFont val="Segoe UI"/>
      </rPr>
      <t xml:space="preserve"> (geen Ctrl-x). Daarmee verwijder je namelijk ook voor jou onzichtbare onderdelen. In plaats daarvan: het meest veilig is even overschrijven, maar als je toch wilt kopiëren: kies dan in het nieuwe veld voor het </t>
    </r>
    <r>
      <rPr>
        <i/>
        <sz val="12"/>
        <color rgb="FF000000"/>
        <rFont val="Segoe UI"/>
      </rPr>
      <t>plakken van waarden</t>
    </r>
    <r>
      <rPr>
        <sz val="12"/>
        <color rgb="FF000000"/>
        <rFont val="Segoe UI"/>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</si>
  <si>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</si>
  <si>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i/>
        <sz val="12"/>
        <color rgb="FF000000"/>
        <rFont val="Segoe UI"/>
      </rPr>
      <t>weging VD</t>
    </r>
    <r>
      <rPr>
        <sz val="12"/>
        <color rgb="FF000000"/>
        <rFont val="Segoe UI"/>
      </rPr>
      <t xml:space="preserve">, </t>
    </r>
    <r>
      <rPr>
        <i/>
        <sz val="12"/>
        <color rgb="FF000000"/>
        <rFont val="Segoe UI"/>
      </rPr>
      <t>weging SE</t>
    </r>
    <r>
      <rPr>
        <sz val="12"/>
        <color rgb="FF000000"/>
        <rFont val="Segoe UI"/>
      </rPr>
      <t xml:space="preserve"> en </t>
    </r>
    <r>
      <rPr>
        <i/>
        <sz val="12"/>
        <color rgb="FF000000"/>
        <rFont val="Segoe UI"/>
      </rPr>
      <t>duur</t>
    </r>
    <r>
      <rPr>
        <sz val="12"/>
        <color rgb="FF000000"/>
        <rFont val="Segoe UI"/>
      </rPr>
      <t xml:space="preserve"> zijn </t>
    </r>
    <r>
      <rPr>
        <b/>
        <sz val="12"/>
        <color rgb="FF000000"/>
        <rFont val="Segoe UI"/>
      </rPr>
      <t>numeriek</t>
    </r>
    <r>
      <rPr>
        <sz val="12"/>
        <color rgb="FF000000"/>
        <rFont val="Segoe UI"/>
      </rPr>
      <t xml:space="preserve">. Vul hier alleen getallen in (en dus niet dingen als </t>
    </r>
    <r>
      <rPr>
        <i/>
        <sz val="12"/>
        <color rgb="FF000000"/>
        <rFont val="Segoe UI"/>
      </rPr>
      <t xml:space="preserve">100 </t>
    </r>
    <r>
      <rPr>
        <i/>
        <sz val="12"/>
        <color rgb="FFC00000"/>
        <rFont val="Segoe UI"/>
      </rPr>
      <t>min</t>
    </r>
    <r>
      <rPr>
        <sz val="12"/>
        <color rgb="FF000000"/>
        <rFont val="Segoe UI"/>
      </rPr>
      <t xml:space="preserve">, </t>
    </r>
    <r>
      <rPr>
        <i/>
        <sz val="12"/>
        <color rgb="FF000000"/>
        <rFont val="Segoe UI"/>
      </rPr>
      <t>15</t>
    </r>
    <r>
      <rPr>
        <i/>
        <sz val="12"/>
        <color rgb="FFC00000"/>
        <rFont val="Segoe UI"/>
      </rPr>
      <t>?</t>
    </r>
    <r>
      <rPr>
        <sz val="12"/>
        <color rgb="FF000000"/>
        <rFont val="Segoe UI"/>
      </rPr>
      <t>, etc.)</t>
    </r>
  </si>
  <si>
    <r>
      <t xml:space="preserve">De kolommen G, J, M en O bevatten zogenaamde </t>
    </r>
    <r>
      <rPr>
        <i/>
        <sz val="12"/>
        <color rgb="FF000000"/>
        <rFont val="Segoe UI"/>
      </rPr>
      <t>dropdown</t>
    </r>
    <r>
      <rPr>
        <sz val="12"/>
        <color rgb="FF000000"/>
        <rFont val="Segoe UI"/>
      </rPr>
      <t xml:space="preserve">-menu's. Gebruik deze voor de invoer. Dat klinkt als een open deur, maar: </t>
    </r>
    <r>
      <rPr>
        <b/>
        <sz val="12"/>
        <color rgb="FF000000"/>
        <rFont val="Segoe UI"/>
      </rPr>
      <t>niet</t>
    </r>
    <r>
      <rPr>
        <sz val="12"/>
        <color rgb="FF000000"/>
        <rFont val="Segoe UI"/>
      </rPr>
      <t xml:space="preserve"> handmatig overschrijven!</t>
    </r>
  </si>
  <si>
    <t>Tot slot: is er toch iets mis gegaan of twijfel je? Helemaal niet erg, maar geef het even aan!</t>
  </si>
  <si>
    <t>*</t>
  </si>
  <si>
    <t>statusCode</t>
  </si>
  <si>
    <t>schrijfrecht</t>
  </si>
  <si>
    <t>fouten?</t>
  </si>
  <si>
    <t>vak</t>
  </si>
  <si>
    <t>SK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</si>
  <si>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</si>
  <si>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</si>
  <si>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</si>
  <si>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</si>
  <si>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</si>
  <si>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</si>
  <si>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</si>
  <si>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</si>
  <si>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</si>
  <si>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</si>
  <si>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</si>
  <si>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</si>
  <si>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</si>
  <si>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</si>
  <si>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</si>
  <si>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</si>
  <si>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H1 Scheiden en reageren</t>
  </si>
  <si>
    <t>startJaar</t>
  </si>
  <si>
    <t>H2 en 3 Bouwstenen van stoffen, stoffen en reacties, met basiskennis uit de vorige hoofdstukken</t>
  </si>
  <si>
    <t>cid</t>
  </si>
  <si>
    <t>Schriftelijk rekenen aan reacties</t>
  </si>
  <si>
    <t>eindJaar</t>
  </si>
  <si>
    <t>Proefwerk H4 Moleculaire stoffen, met basiskennis uit de vorige hoofdstukken</t>
  </si>
  <si>
    <t>vandaag</t>
  </si>
  <si>
    <t xml:space="preserve">Een scheikundig onderzoek, zouten en zoutoplossingen. H1, H2, H3, H5 </t>
  </si>
  <si>
    <t>A, D2</t>
  </si>
  <si>
    <t>huidigStartjaar</t>
  </si>
  <si>
    <t>Proefwerk H6 koolstofchemie</t>
  </si>
  <si>
    <t>huidigSchooljaar</t>
  </si>
  <si>
    <t>positiePTA</t>
  </si>
  <si>
    <t>groep</t>
  </si>
  <si>
    <t>De BINAS HAVO/VWO is bij alle schriftelijke toetsen een toegestaan hulpmiddel, tenzij anders vermeld bij de toets.</t>
  </si>
  <si>
    <t>mavo?</t>
  </si>
  <si>
    <t>H7, H8, H10 - Zuren, basen, redoxreacties. H1 t/m H5: Basiskennis</t>
  </si>
  <si>
    <t>E2, E3, F4</t>
  </si>
  <si>
    <t>H9, H13 - Reacties en energie, duurzaam produceren. H1 t/m H5: Basiskennis</t>
  </si>
  <si>
    <t>C4, C5, E2, F2, F4, F5, G3, G4, G5</t>
  </si>
  <si>
    <t>H11, H12 - Kunststoffen, chemie van het leven. H1 t/m H5: Basiskennis</t>
  </si>
  <si>
    <t>D4</t>
  </si>
  <si>
    <t>Uitvoering practicumvaardigheden</t>
  </si>
  <si>
    <t>Vaardigheden</t>
  </si>
  <si>
    <t>A</t>
  </si>
  <si>
    <t>Schriftelijke overhoring H1 (Scheiden en reageren)</t>
  </si>
  <si>
    <t>Proefwerk H1 en H2 (Scheiden en reageren, bouwstenen van stoffen)</t>
  </si>
  <si>
    <t>Proefwerk H2 en H3 (Scheiden en reageren, moleculaire stoffen) met basiskennis uit H1</t>
  </si>
  <si>
    <t>Schriftelijke overhoring rekenen aan reacties, met basiskennis uit de H1 t/m H3</t>
  </si>
  <si>
    <t>H4 en H5 - Zouten en zoutoplossingen</t>
  </si>
  <si>
    <t>A, D2, E5, G4</t>
  </si>
  <si>
    <t>Proefwerk H6 en H7 (koolstofchemie, duurzaamheid), met basiskennis van de vorige hoofdstukken</t>
  </si>
  <si>
    <t>H7 en H8 - Duurzaamheid, zuren</t>
  </si>
  <si>
    <t>A, C9, E3, F4, F5, G4, G5</t>
  </si>
  <si>
    <t>H8, H9, H11 - Zuren, basen, redoxreacties</t>
  </si>
  <si>
    <t>C9, C10, D2, E3, F4</t>
  </si>
  <si>
    <t>H10, H12 - Analyse, molecuulbouw</t>
  </si>
  <si>
    <t>C6, C7, C8, D4, E5</t>
  </si>
  <si>
    <t>H13 en H14 - Kunststoffen, nieuwe materialen</t>
  </si>
  <si>
    <t>Onderzoek</t>
  </si>
  <si>
    <t>A, D2, E4, E5, F4, F5, G4</t>
  </si>
  <si>
    <t>H7 en H8 - Duurzaamheidheid, zuren</t>
  </si>
  <si>
    <t>H8, H9, H11, H17, H18 - Redoxreacties, zuren en basen, H1 t/m 6: Basiskennis</t>
  </si>
  <si>
    <t>H6, H12, H13, H16 - Molecuulbouw en koolstofchemie, H1 t/m 6: Basiskennis</t>
  </si>
  <si>
    <t>E3, E4, E5</t>
  </si>
  <si>
    <t>H7, H10.3, H10.4, H10.5, H14, H15 - Groene chemie, nieuwe materialen, analyse, H1 t/m 6: Basiskennis</t>
  </si>
  <si>
    <t xml:space="preserve">C8, C9, C10, E3, F4, F5, G4, G5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</si>
</sst>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ont>
    <font>
      <b/>
      <sz val="11"/>
      <color rgb="FF000000"/>
      <name val="Calibri"/>
    </font>
    <font>
      <sz val="12"/>
      <color rgb="FF000000"/>
      <name val="Segoe UI"/>
    </font>
    <font>
      <b/>
      <sz val="12"/>
      <color rgb="FF000000"/>
      <name val="Segoe UI"/>
    </font>
    <font>
      <sz val="11"/>
      <color rgb="FFD8D8D8"/>
      <name val="Calibri"/>
    </font>
    <font>
      <sz val="11"/>
      <color rgb="FFFFFFFF"/>
      <name val="Calibri"/>
    </font>
    <font>
      <sz val="10"/>
      <color rgb="FF000000"/>
      <name val="Segoe UI"/>
    </font>
    <font>
      <b/>
      <sz val="16"/>
      <color rgb="FF44546A"/>
      <name val="Segoe UI"/>
    </font>
    <font>
      <b/>
      <sz val="12"/>
      <color rgb="FFFFFFFF"/>
      <name val="Segoe UI"/>
    </font>
    <font>
      <sz val="12"/>
      <color rgb="FFFFFFFF"/>
      <name val="Segoe UI"/>
    </font>
    <font>
      <sz val="12"/>
      <color rgb="FFD8D8D8"/>
      <name val="Segoe UI"/>
    </font>
    <font>
      <sz val="26"/>
      <color rgb="FF000000"/>
      <name val="Segoe UI"/>
    </font>
    <font>
      <b/>
      <sz val="20"/>
      <color rgb="FF000000"/>
      <name val="Segoe UI"/>
    </font>
    <font>
      <sz val="12"/>
      <color rgb="FFF2F2F2"/>
      <name val="Segoe UI"/>
    </font>
    <font>
      <i/>
      <sz val="12"/>
      <color rgb="FF000000"/>
      <name val="Segoe UI"/>
    </font>
    <font>
      <b/>
      <sz val="12"/>
      <color rgb="FF5B9BD5"/>
      <name val="Segoe UI"/>
    </font>
    <font>
      <b/>
      <sz val="12"/>
      <color rgb="FFC00000"/>
      <name val="Segoe UI"/>
    </font>
    <font>
      <i/>
      <sz val="12"/>
      <color rgb="FFC00000"/>
      <name val="Segoe UI"/>
    </font>
  </fonts>
  <fills count="13">
    <fill>
      <patternFill patternType="none"/>
    </fill>
    <fill>
      <patternFill patternType="gray125"/>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left/>
      <right/>
      <top/>
      <bottom/>
      <diagonal/>
    </border>
    <border>
      <left style="medium">
        <color rgb="FFC00000"/>
      </left>
      <right style="medium">
        <color rgb="FFC00000"/>
      </right>
      <top style="medium">
        <color rgb="FFC00000"/>
      </top>
      <bottom style="medium">
        <color rgb="FFC00000"/>
      </bottom>
      <diagonal/>
    </border>
    <border>
      <left/>
      <right style="hair">
        <color rgb="FFF2F2F2"/>
      </right>
      <top/>
      <bottom style="hair">
        <color rgb="FFA9CD90"/>
      </bottom>
      <diagonal/>
    </border>
    <border>
      <left/>
      <right/>
      <top/>
      <bottom style="hair">
        <color rgb="FFA9CD90"/>
      </bottom>
      <diagonal/>
    </border>
    <border>
      <left style="hair">
        <color rgb="FFF2F2F2"/>
      </left>
      <right style="hair">
        <color rgb="FFF2F2F2"/>
      </right>
      <top style="hair">
        <color rgb="FFF2F2F2"/>
      </top>
      <bottom style="hair">
        <color rgb="FFA9CD90"/>
      </bottom>
      <diagonal/>
    </border>
    <border>
      <left style="thin">
        <color rgb="FFDEEAF6"/>
      </left>
      <right style="thin">
        <color rgb="FFDEEAF6"/>
      </right>
      <top style="thin">
        <color rgb="FFDEEAF6"/>
      </top>
      <bottom style="thin">
        <color rgb="FFDEEAF6"/>
      </bottom>
      <diagonal/>
    </border>
  </borders>
  <cellStyleXfs count="1">
    <xf numFmtId="0" fontId="0" fillId="0" borderId="0"/>
  </cellStyleXfs>
  <cellXfs count="63">
    <xf numFmtId="0" fontId="0" fillId="0" borderId="0" xfId="0"/>
    <xf numFmtId="0" fontId="1" fillId="0" borderId="0" xfId="0" applyFont="1"/>
    <xf numFmtId="0" fontId="2" fillId="2" borderId="0" xfId="0" applyFont="1" applyFill="1" applyAlignment="1">
      <alignment horizontal="center"/>
    </xf>
    <xf numFmtId="0" fontId="0" fillId="2" borderId="0" xfId="0" applyFill="1"/>
    <xf numFmtId="0" fontId="2" fillId="3" borderId="0" xfId="0" applyFont="1" applyFill="1" applyAlignment="1">
      <alignment horizontal="center"/>
    </xf>
    <xf numFmtId="0" fontId="0" fillId="3" borderId="0" xfId="0" applyFill="1"/>
    <xf numFmtId="22" fontId="2" fillId="3" borderId="0" xfId="0" applyNumberFormat="1"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right"/>
    </xf>
    <xf numFmtId="0" fontId="0" fillId="5" borderId="0" xfId="0" applyFill="1"/>
    <xf numFmtId="0" fontId="3" fillId="6" borderId="0" xfId="0" applyFont="1" applyFill="1" applyAlignment="1">
      <alignment horizontal="right"/>
    </xf>
    <xf numFmtId="0" fontId="2" fillId="6" borderId="0" xfId="0" applyFont="1" applyFill="1" applyAlignment="1">
      <alignment horizontal="center"/>
    </xf>
    <xf numFmtId="0" fontId="0" fillId="6" borderId="0" xfId="0" applyFill="1"/>
    <xf numFmtId="0" fontId="4" fillId="0" borderId="0" xfId="0" applyFont="1"/>
    <xf numFmtId="0" fontId="2" fillId="6" borderId="0" xfId="0" applyFont="1" applyFill="1" applyAlignment="1">
      <alignment horizontal="right"/>
    </xf>
    <xf numFmtId="0" fontId="0" fillId="7" borderId="0" xfId="0" applyFill="1"/>
    <xf numFmtId="0" fontId="0" fillId="8" borderId="0" xfId="0" applyFill="1"/>
    <xf numFmtId="0" fontId="2" fillId="4" borderId="0" xfId="0" applyFont="1" applyFill="1" applyAlignment="1">
      <alignment horizontal="left"/>
    </xf>
    <xf numFmtId="0" fontId="0" fillId="9" borderId="0" xfId="0" applyFill="1"/>
    <xf numFmtId="0" fontId="0" fillId="0" borderId="1" xfId="0" applyBorder="1"/>
    <xf numFmtId="0" fontId="5" fillId="10" borderId="0" xfId="0" applyFont="1" applyFill="1"/>
    <xf numFmtId="0" fontId="0" fillId="11" borderId="0" xfId="0" applyFill="1"/>
    <xf numFmtId="0" fontId="2" fillId="7" borderId="2" xfId="0" applyFont="1" applyFill="1" applyBorder="1" applyAlignment="1" applyProtection="1">
      <alignment horizontal="center" vertical="center"/>
      <protection locked="0"/>
    </xf>
    <xf numFmtId="0" fontId="6" fillId="7" borderId="2" xfId="0" applyFont="1" applyFill="1" applyBorder="1" applyAlignment="1" applyProtection="1">
      <alignment vertical="center" wrapText="1"/>
      <protection locked="0"/>
    </xf>
    <xf numFmtId="0" fontId="2" fillId="7" borderId="3" xfId="0" applyFont="1" applyFill="1" applyBorder="1" applyAlignment="1" applyProtection="1">
      <alignment horizontal="center" vertical="center"/>
      <protection locked="0"/>
    </xf>
    <xf numFmtId="0" fontId="6" fillId="7" borderId="4" xfId="0" applyFont="1" applyFill="1" applyBorder="1" applyAlignment="1" applyProtection="1">
      <alignment vertical="center" wrapText="1"/>
      <protection locked="0"/>
    </xf>
    <xf numFmtId="0" fontId="2" fillId="8" borderId="2" xfId="0" applyFont="1" applyFill="1" applyBorder="1" applyAlignment="1" applyProtection="1">
      <alignment horizontal="center" vertical="center"/>
      <protection locked="0"/>
    </xf>
    <xf numFmtId="0" fontId="6" fillId="8" borderId="3" xfId="0" applyFont="1" applyFill="1" applyBorder="1" applyAlignment="1" applyProtection="1">
      <alignment vertical="center" wrapText="1"/>
      <protection locked="0"/>
    </xf>
    <xf numFmtId="0" fontId="2" fillId="4" borderId="0" xfId="0" applyFont="1" applyFill="1"/>
    <xf numFmtId="0" fontId="7" fillId="4" borderId="0" xfId="0" applyFont="1" applyFill="1" applyAlignment="1">
      <alignment vertical="center"/>
    </xf>
    <xf numFmtId="0" fontId="8" fillId="12" borderId="5" xfId="0" applyFont="1" applyFill="1" applyBorder="1" applyAlignment="1">
      <alignment horizontal="center"/>
    </xf>
    <xf numFmtId="0" fontId="2" fillId="4" borderId="5" xfId="0" applyFont="1" applyFill="1" applyBorder="1" applyAlignment="1">
      <alignment wrapText="1"/>
    </xf>
    <xf numFmtId="0" fontId="9" fillId="12" borderId="5" xfId="0" applyFont="1" applyFill="1" applyBorder="1" applyAlignment="1">
      <alignment horizontal="center"/>
    </xf>
    <xf numFmtId="0" fontId="2" fillId="4" borderId="5" xfId="0" applyFont="1" applyFill="1" applyBorder="1" applyAlignment="1">
      <alignment vertical="top" wrapText="1"/>
    </xf>
    <xf numFmtId="0" fontId="3" fillId="4" borderId="0" xfId="0" applyFont="1" applyFill="1"/>
    <xf numFmtId="0" fontId="9" fillId="4" borderId="0" xfId="0" applyFont="1" applyFill="1" applyAlignment="1">
      <alignment horizontal="center"/>
    </xf>
    <xf numFmtId="0" fontId="2" fillId="4" borderId="0" xfId="0" applyFont="1" applyFill="1" applyAlignment="1">
      <alignment wrapText="1"/>
    </xf>
    <xf numFmtId="1" fontId="2" fillId="7" borderId="2" xfId="0" applyNumberFormat="1" applyFont="1" applyFill="1" applyBorder="1" applyAlignment="1" applyProtection="1">
      <alignment horizontal="center" vertical="center"/>
      <protection locked="0"/>
    </xf>
    <xf numFmtId="1" fontId="2" fillId="8" borderId="2" xfId="0" applyNumberFormat="1" applyFont="1" applyFill="1" applyBorder="1" applyAlignment="1" applyProtection="1">
      <alignment horizontal="center" vertical="center"/>
      <protection locked="0"/>
    </xf>
    <xf numFmtId="0" fontId="9" fillId="4" borderId="0" xfId="0" applyFont="1" applyFill="1" applyAlignment="1" applyProtection="1">
      <alignment horizontal="center"/>
    </xf>
    <xf numFmtId="0" fontId="10" fillId="4" borderId="0" xfId="0" applyFont="1" applyFill="1" applyAlignment="1" applyProtection="1">
      <alignment horizontal="center" vertical="center"/>
    </xf>
    <xf numFmtId="0" fontId="10" fillId="4" borderId="0" xfId="0" applyFont="1" applyFill="1" applyAlignment="1" applyProtection="1">
      <alignment horizontal="center"/>
    </xf>
    <xf numFmtId="0" fontId="2" fillId="4" borderId="0" xfId="0" applyFont="1" applyFill="1" applyAlignment="1" applyProtection="1">
      <alignment horizontal="center"/>
    </xf>
    <xf numFmtId="0" fontId="12" fillId="4" borderId="0" xfId="0" applyFont="1" applyFill="1" applyAlignment="1" applyProtection="1">
      <alignment horizontal="left"/>
    </xf>
    <xf numFmtId="0" fontId="13" fillId="10" borderId="0" xfId="0" applyFont="1" applyFill="1" applyAlignment="1" applyProtection="1">
      <alignment horizontal="center" vertical="center" wrapText="1"/>
    </xf>
    <xf numFmtId="0" fontId="2" fillId="7" borderId="2" xfId="0" applyFont="1" applyFill="1" applyBorder="1" applyAlignment="1" applyProtection="1">
      <alignment horizontal="center" vertical="center"/>
    </xf>
    <xf numFmtId="0" fontId="2" fillId="4" borderId="0" xfId="0" applyFont="1" applyFill="1" applyProtection="1"/>
    <xf numFmtId="0" fontId="13" fillId="10" borderId="0" xfId="0" applyFont="1" applyFill="1" applyAlignment="1" applyProtection="1">
      <alignment vertical="center" wrapText="1"/>
    </xf>
    <xf numFmtId="0" fontId="6" fillId="7" borderId="2" xfId="0" applyFont="1" applyFill="1" applyBorder="1" applyAlignment="1" applyProtection="1">
      <alignment vertical="center" wrapText="1"/>
    </xf>
    <xf numFmtId="1" fontId="2" fillId="7" borderId="2" xfId="0" applyNumberFormat="1" applyFont="1" applyFill="1" applyBorder="1" applyAlignment="1" applyProtection="1">
      <alignment horizontal="center" vertical="center"/>
    </xf>
    <xf numFmtId="0" fontId="2" fillId="7" borderId="3" xfId="0" applyFont="1" applyFill="1" applyBorder="1" applyAlignment="1" applyProtection="1">
      <alignment horizontal="center" vertical="center"/>
    </xf>
    <xf numFmtId="0" fontId="6" fillId="7" borderId="4" xfId="0" applyFont="1" applyFill="1" applyBorder="1" applyAlignment="1" applyProtection="1">
      <alignment vertical="center" wrapText="1"/>
    </xf>
    <xf numFmtId="1" fontId="2" fillId="8" borderId="2" xfId="0" applyNumberFormat="1" applyFont="1" applyFill="1" applyBorder="1" applyAlignment="1" applyProtection="1">
      <alignment horizontal="center" vertical="center"/>
    </xf>
    <xf numFmtId="0" fontId="2" fillId="0" borderId="0" xfId="0" applyFont="1" applyAlignment="1" applyProtection="1">
      <alignment horizontal="center"/>
    </xf>
    <xf numFmtId="0" fontId="2" fillId="8" borderId="2" xfId="0" applyFont="1" applyFill="1" applyBorder="1" applyAlignment="1" applyProtection="1">
      <alignment horizontal="center" vertical="center"/>
    </xf>
    <xf numFmtId="0" fontId="6" fillId="8" borderId="3" xfId="0" applyFont="1" applyFill="1" applyBorder="1" applyAlignment="1" applyProtection="1">
      <alignment vertical="center" wrapText="1"/>
    </xf>
    <xf numFmtId="0" fontId="2" fillId="4" borderId="0" xfId="0" applyFont="1" applyFill="1" applyAlignment="1" applyProtection="1">
      <alignment horizontal="center"/>
      <protection locked="0"/>
    </xf>
    <xf numFmtId="0" fontId="2" fillId="4" borderId="0" xfId="0" applyFont="1" applyFill="1" applyProtection="1">
      <protection locked="0"/>
    </xf>
    <xf numFmtId="0" fontId="13" fillId="10" borderId="0" xfId="0" applyFont="1" applyFill="1" applyAlignment="1" applyProtection="1">
      <alignment horizontal="left" vertical="center"/>
    </xf>
    <xf numFmtId="0" fontId="6" fillId="8" borderId="0" xfId="0" applyFont="1" applyFill="1" applyAlignment="1" applyProtection="1">
      <alignment horizontal="left" vertical="top" wrapText="1"/>
    </xf>
    <xf numFmtId="0" fontId="6" fillId="8" borderId="0" xfId="0" applyFont="1" applyFill="1" applyAlignment="1" applyProtection="1">
      <alignment horizontal="left" vertical="top" wrapText="1"/>
      <protection locked="0"/>
    </xf>
    <xf numFmtId="0" fontId="11" fillId="4" borderId="0" xfId="0" applyFont="1" applyFill="1" applyAlignment="1" applyProtection="1">
      <alignment horizontal="left" vertical="center"/>
    </xf>
  </cellXfs>
  <cellStyles count="1">
    <cellStyle name="Standaard" xfId="0" builtinId="0"/>
  </cellStyles>
  <dxfs count="70">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
  <sheetViews>
    <sheetView zoomScale="10" zoomScaleNormal="10" workbookViewId="0">
      <selection activeCell="D12" sqref="D12"/>
    </sheetView>
  </sheetViews>
  <sheetFormatPr defaultRowHeight="15" x14ac:dyDescent="0.25"/>
  <sheetData>
    <row r="1" spans="1:9" x14ac:dyDescent="0.25">
      <c r="A1" s="1" t="s">
        <v>0</v>
      </c>
      <c r="G1" t="s">
        <v>1</v>
      </c>
      <c r="H1" t="s">
        <v>2</v>
      </c>
      <c r="I1" t="s">
        <v>3</v>
      </c>
    </row>
    <row r="2" spans="1:9" x14ac:dyDescent="0.25">
      <c r="A2" s="3"/>
      <c r="B2" t="s">
        <v>4</v>
      </c>
      <c r="G2" t="s">
        <v>5</v>
      </c>
      <c r="H2" t="s">
        <v>5</v>
      </c>
      <c r="I2" t="s">
        <v>5</v>
      </c>
    </row>
    <row r="3" spans="1:9" x14ac:dyDescent="0.25">
      <c r="A3" s="5"/>
      <c r="B3" t="s">
        <v>6</v>
      </c>
      <c r="G3">
        <v>1</v>
      </c>
      <c r="H3" t="s">
        <v>7</v>
      </c>
      <c r="I3" t="s">
        <v>8</v>
      </c>
    </row>
    <row r="4" spans="1:9" x14ac:dyDescent="0.25">
      <c r="A4" s="10"/>
      <c r="B4" t="s">
        <v>9</v>
      </c>
      <c r="G4">
        <v>2</v>
      </c>
      <c r="H4" t="s">
        <v>10</v>
      </c>
      <c r="I4" t="s">
        <v>11</v>
      </c>
    </row>
    <row r="5" spans="1:9" x14ac:dyDescent="0.25">
      <c r="A5" s="14" t="s">
        <v>12</v>
      </c>
      <c r="B5" t="s">
        <v>13</v>
      </c>
      <c r="G5">
        <v>3</v>
      </c>
      <c r="H5" t="s">
        <v>14</v>
      </c>
    </row>
    <row r="6" spans="1:9" x14ac:dyDescent="0.25">
      <c r="A6" s="13" t="s">
        <v>15</v>
      </c>
      <c r="B6" t="s">
        <v>16</v>
      </c>
      <c r="G6">
        <v>4</v>
      </c>
      <c r="H6" t="s">
        <v>17</v>
      </c>
    </row>
    <row r="7" spans="1:9" x14ac:dyDescent="0.25">
      <c r="A7" s="16"/>
      <c r="B7" t="s">
        <v>18</v>
      </c>
      <c r="H7" t="s">
        <v>19</v>
      </c>
    </row>
    <row r="8" spans="1:9" x14ac:dyDescent="0.25">
      <c r="A8" s="17"/>
      <c r="B8" t="s">
        <v>20</v>
      </c>
    </row>
    <row r="9" spans="1:9" x14ac:dyDescent="0.25">
      <c r="A9" s="19"/>
      <c r="B9" t="s">
        <v>21</v>
      </c>
    </row>
    <row r="10" spans="1:9" ht="15.75" customHeight="1" x14ac:dyDescent="0.25">
      <c r="A10" s="22"/>
      <c r="B10" t="s">
        <v>22</v>
      </c>
    </row>
    <row r="11" spans="1:9" ht="15.75" customHeight="1" x14ac:dyDescent="0.25">
      <c r="A11" s="20"/>
      <c r="B11" t="s">
        <v>23</v>
      </c>
    </row>
    <row r="12" spans="1:9" x14ac:dyDescent="0.25">
      <c r="A12" s="21" t="s">
        <v>24</v>
      </c>
      <c r="B12" t="s">
        <v>24</v>
      </c>
    </row>
  </sheetData>
  <sheetProtection algorithmName="SHA-512" hashValue="WOf0LQsboE6wZUxhTrp6vWUPTX/PxW+vApAM6zdPOcGfqvqNuFNYmJEfEBPc31Vp+JEs0x9YELJOz7LGwIuUbA==" saltValue="ss5ASBCr8o3o1bhwu9U1Vw==" spinCount="100000" sheet="1" objects="1" scenarios="1" formatCells="0" formatColumns="0" formatRows="0" insertColumns="0" insertRows="0" insertHyperlinks="0" deleteColumns="0" deleteRows="0" selectLockedCells="1" sort="0" autoFilter="0" pivotTables="0"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1"/>
  <sheetViews>
    <sheetView topLeftCell="B2" zoomScale="160" zoomScaleNormal="160" workbookViewId="0">
      <selection activeCell="B14" sqref="B14"/>
    </sheetView>
  </sheetViews>
  <sheetFormatPr defaultRowHeight="17.25" x14ac:dyDescent="0.3"/>
  <cols>
    <col min="1" max="1" width="3.28515625" style="8" customWidth="1"/>
    <col min="2" max="2" width="95.140625" style="8" customWidth="1"/>
    <col min="3" max="3" width="9.140625" style="8" customWidth="1"/>
  </cols>
  <sheetData>
    <row r="1" spans="1:3" x14ac:dyDescent="0.3">
      <c r="A1" s="29"/>
      <c r="B1" s="33" t="s">
        <v>25</v>
      </c>
      <c r="C1" s="29"/>
    </row>
    <row r="2" spans="1:3" ht="74.25" customHeight="1" x14ac:dyDescent="0.3">
      <c r="A2" s="29"/>
      <c r="B2" s="34" t="s">
        <v>26</v>
      </c>
      <c r="C2" s="29"/>
    </row>
    <row r="3" spans="1:3" x14ac:dyDescent="0.3">
      <c r="A3" s="29"/>
      <c r="B3" s="31" t="s">
        <v>27</v>
      </c>
      <c r="C3" s="29"/>
    </row>
    <row r="4" spans="1:3" ht="106.5" customHeight="1" x14ac:dyDescent="0.3">
      <c r="A4" s="29"/>
      <c r="B4" s="34" t="s">
        <v>28</v>
      </c>
      <c r="C4" s="29"/>
    </row>
    <row r="5" spans="1:3" x14ac:dyDescent="0.3">
      <c r="A5" s="29"/>
      <c r="B5" s="31" t="s">
        <v>29</v>
      </c>
      <c r="C5" s="29"/>
    </row>
    <row r="6" spans="1:3" ht="161.25" customHeight="1" x14ac:dyDescent="0.3">
      <c r="A6" s="29"/>
      <c r="B6" s="34" t="s">
        <v>30</v>
      </c>
      <c r="C6" s="29"/>
    </row>
    <row r="7" spans="1:3" x14ac:dyDescent="0.3">
      <c r="A7" s="29"/>
      <c r="B7" s="33" t="s">
        <v>31</v>
      </c>
      <c r="C7" s="29"/>
    </row>
    <row r="8" spans="1:3" ht="107.25" customHeight="1" x14ac:dyDescent="0.3">
      <c r="A8" s="29"/>
      <c r="B8" s="34" t="s">
        <v>32</v>
      </c>
      <c r="C8" s="29"/>
    </row>
    <row r="9" spans="1:3" x14ac:dyDescent="0.3">
      <c r="A9" s="29"/>
      <c r="B9" s="31" t="s">
        <v>33</v>
      </c>
      <c r="C9" s="29"/>
    </row>
    <row r="10" spans="1:3" ht="34.5" customHeight="1" x14ac:dyDescent="0.3">
      <c r="A10" s="30" t="s">
        <v>34</v>
      </c>
      <c r="B10" s="32" t="s">
        <v>35</v>
      </c>
      <c r="C10" s="29"/>
    </row>
    <row r="11" spans="1:3" s="29" customFormat="1" ht="67.5" customHeight="1" x14ac:dyDescent="0.3">
      <c r="A11" s="30" t="s">
        <v>34</v>
      </c>
      <c r="B11" s="32" t="s">
        <v>36</v>
      </c>
    </row>
    <row r="12" spans="1:3" ht="51.75" customHeight="1" x14ac:dyDescent="0.3">
      <c r="A12" s="30" t="s">
        <v>34</v>
      </c>
      <c r="B12" s="32" t="s">
        <v>37</v>
      </c>
      <c r="C12" s="29"/>
    </row>
    <row r="13" spans="1:3" ht="34.5" customHeight="1" x14ac:dyDescent="0.3">
      <c r="A13" s="30" t="s">
        <v>34</v>
      </c>
      <c r="B13" s="32" t="s">
        <v>38</v>
      </c>
      <c r="C13" s="29"/>
    </row>
    <row r="14" spans="1:3" ht="34.5" customHeight="1" x14ac:dyDescent="0.3">
      <c r="A14" s="30" t="s">
        <v>34</v>
      </c>
      <c r="B14" s="37" t="s">
        <v>39</v>
      </c>
      <c r="C14" s="29"/>
    </row>
    <row r="15" spans="1:3" ht="25.5" customHeight="1" x14ac:dyDescent="0.3">
      <c r="A15" s="30" t="s">
        <v>34</v>
      </c>
      <c r="B15" s="37" t="s">
        <v>40</v>
      </c>
      <c r="C15" s="29"/>
    </row>
    <row r="16" spans="1:3" x14ac:dyDescent="0.3">
      <c r="A16" s="29"/>
      <c r="B16" s="37"/>
      <c r="C16" s="29"/>
    </row>
    <row r="17" spans="1:3" x14ac:dyDescent="0.3">
      <c r="A17" s="29"/>
      <c r="B17" s="37"/>
      <c r="C17" s="29"/>
    </row>
    <row r="18" spans="1:3" x14ac:dyDescent="0.3">
      <c r="A18" s="29"/>
      <c r="B18" s="37"/>
      <c r="C18" s="29"/>
    </row>
    <row r="19" spans="1:3" x14ac:dyDescent="0.3">
      <c r="A19" s="29"/>
      <c r="B19" s="37"/>
      <c r="C19" s="29"/>
    </row>
    <row r="20" spans="1:3" x14ac:dyDescent="0.3">
      <c r="A20" s="29"/>
      <c r="B20" s="37"/>
      <c r="C20" s="29"/>
    </row>
    <row r="21" spans="1:3" x14ac:dyDescent="0.3">
      <c r="A21" s="29"/>
      <c r="B21" s="37"/>
      <c r="C21" s="29"/>
    </row>
    <row r="22" spans="1:3" x14ac:dyDescent="0.3">
      <c r="A22" s="29"/>
      <c r="B22" s="37"/>
      <c r="C22" s="29"/>
    </row>
    <row r="23" spans="1:3" x14ac:dyDescent="0.3">
      <c r="A23" s="29"/>
      <c r="B23" s="37"/>
      <c r="C23" s="29"/>
    </row>
    <row r="24" spans="1:3" x14ac:dyDescent="0.3">
      <c r="A24" s="29"/>
      <c r="B24" s="37"/>
      <c r="C24" s="29"/>
    </row>
    <row r="25" spans="1:3" x14ac:dyDescent="0.3">
      <c r="A25" s="29"/>
      <c r="B25" s="37"/>
      <c r="C25" s="29"/>
    </row>
    <row r="26" spans="1:3" x14ac:dyDescent="0.3">
      <c r="A26" s="29"/>
      <c r="B26" s="37"/>
      <c r="C26" s="29"/>
    </row>
    <row r="27" spans="1:3" x14ac:dyDescent="0.3">
      <c r="A27" s="29"/>
      <c r="B27" s="37"/>
      <c r="C27" s="29"/>
    </row>
    <row r="28" spans="1:3" x14ac:dyDescent="0.3">
      <c r="A28" s="29"/>
      <c r="B28" s="37"/>
      <c r="C28" s="29"/>
    </row>
    <row r="29" spans="1:3" x14ac:dyDescent="0.3">
      <c r="A29" s="29"/>
      <c r="B29" s="37"/>
      <c r="C29" s="29"/>
    </row>
    <row r="30" spans="1:3" x14ac:dyDescent="0.3">
      <c r="A30" s="29"/>
      <c r="B30" s="37"/>
      <c r="C30" s="29"/>
    </row>
    <row r="31" spans="1:3" x14ac:dyDescent="0.3">
      <c r="A31" s="29"/>
      <c r="B31" s="37"/>
      <c r="C31" s="29"/>
    </row>
  </sheetData>
  <sheetProtection algorithmName="SHA-512" hashValue="d3VswOBugDSEcxizlCATwXTFi6niRv28FXqfpcai5ufO11YVowrXNjWqvWMa6vNZE7UYAIjZmiJwrdm2DCGv8g==" saltValue="ZguTsVH23F+wBjJXMNYuDw==" spinCount="100000" sheet="1" objects="1" scenarios="1" formatCells="0" formatColumns="0" formatRows="0" insertColumns="0" insertRows="0" insertHyperlinks="0" deleteColumns="0" deleteRows="0" sort="0" autoFilter="0" pivotTable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8"/>
  <sheetViews>
    <sheetView zoomScale="85" zoomScaleNormal="85" workbookViewId="0">
      <pane ySplit="2" topLeftCell="A7" activePane="bottomLeft" state="frozen"/>
      <selection pane="bottomLeft" activeCell="G14" sqref="G14:M14"/>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0"/>
      <c r="G1" s="42" t="s">
        <v>41</v>
      </c>
      <c r="H1" s="47"/>
      <c r="I1" s="43"/>
      <c r="J1" s="43"/>
      <c r="K1" s="47"/>
      <c r="L1" s="43"/>
      <c r="M1" s="43"/>
      <c r="N1" s="43"/>
      <c r="O1" s="43"/>
      <c r="P1" s="47"/>
      <c r="Q1" s="47"/>
    </row>
    <row r="2" spans="1:32" ht="48" customHeight="1" x14ac:dyDescent="0.3">
      <c r="A2" s="9" t="s">
        <v>42</v>
      </c>
      <c r="B2" s="2" t="s">
        <v>43</v>
      </c>
      <c r="F2" s="41">
        <f>SUM(AF6:AF35)</f>
        <v>0</v>
      </c>
      <c r="G2" s="62" t="str">
        <f ca="1">IF(B14&gt;6,"verouderd PTA",CONCATENATE("Dit is het programma van de huidige ",B6,B14," (cohort ",B7," - ",B9,")"))</f>
        <v>Dit is het programma van de huidige H3 (cohort 2021 - 2023)</v>
      </c>
      <c r="H2" s="62"/>
      <c r="I2" s="62"/>
      <c r="J2" s="62"/>
      <c r="K2" s="62"/>
      <c r="L2" s="62"/>
      <c r="M2" s="62"/>
      <c r="N2" s="43"/>
      <c r="O2" s="54"/>
      <c r="P2" s="47"/>
      <c r="Q2" s="47"/>
    </row>
    <row r="3" spans="1:32" x14ac:dyDescent="0.3">
      <c r="A3" s="9" t="s">
        <v>44</v>
      </c>
      <c r="B3" s="4">
        <v>0</v>
      </c>
      <c r="F3" s="40"/>
      <c r="G3" s="43"/>
      <c r="H3" s="47"/>
      <c r="I3" s="43"/>
      <c r="J3" s="43"/>
      <c r="K3" s="47"/>
      <c r="L3" s="43"/>
      <c r="M3" s="43"/>
      <c r="N3" s="43"/>
      <c r="O3" s="43"/>
      <c r="P3" s="47"/>
      <c r="Q3" s="47"/>
    </row>
    <row r="4" spans="1:32" ht="30" customHeight="1" x14ac:dyDescent="0.55000000000000004">
      <c r="A4" s="9" t="s">
        <v>45</v>
      </c>
      <c r="B4" s="2" t="s">
        <v>46</v>
      </c>
      <c r="C4" s="9" t="s">
        <v>47</v>
      </c>
      <c r="D4" s="2"/>
      <c r="F4" s="40"/>
      <c r="G4" s="44" t="str">
        <f>CONCATENATE(B4," leerlaag ",B6,B15," (schooljaar ",B7," - ",B7+1,")")</f>
        <v>SK leerlaag H4 (schooljaar 2021 - 2022)</v>
      </c>
      <c r="H4" s="47"/>
      <c r="I4" s="43"/>
      <c r="J4" s="43"/>
      <c r="K4" s="47"/>
      <c r="L4" s="43"/>
      <c r="M4" s="43"/>
      <c r="N4" s="43"/>
      <c r="O4" s="43"/>
      <c r="P4" s="47"/>
      <c r="Q4" s="47"/>
    </row>
    <row r="5" spans="1:32" ht="34.5" customHeight="1" x14ac:dyDescent="0.3">
      <c r="A5" s="9" t="s">
        <v>48</v>
      </c>
      <c r="B5" s="2">
        <v>17</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x14ac:dyDescent="0.3">
      <c r="A6" s="9" t="s">
        <v>61</v>
      </c>
      <c r="B6" s="2" t="s">
        <v>62</v>
      </c>
      <c r="D6" s="2">
        <v>889</v>
      </c>
      <c r="E6" s="2"/>
      <c r="F6" s="40"/>
      <c r="G6" s="23">
        <v>1</v>
      </c>
      <c r="H6" s="24" t="s">
        <v>63</v>
      </c>
      <c r="I6" s="38">
        <v>2</v>
      </c>
      <c r="J6" s="25" t="s">
        <v>7</v>
      </c>
      <c r="K6" s="26"/>
      <c r="L6" s="38">
        <v>100</v>
      </c>
      <c r="M6" s="23" t="s">
        <v>11</v>
      </c>
      <c r="N6" s="39"/>
      <c r="O6" s="27">
        <v>0</v>
      </c>
      <c r="P6" s="28"/>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 t="shared" ref="AF6:AF11" si="3">SUM(R6:AE6)</f>
        <v>0</v>
      </c>
    </row>
    <row r="7" spans="1:32" ht="72" customHeight="1" x14ac:dyDescent="0.3">
      <c r="A7" s="9" t="s">
        <v>64</v>
      </c>
      <c r="B7" s="2">
        <v>2021</v>
      </c>
      <c r="D7" s="2">
        <v>890</v>
      </c>
      <c r="E7" s="2"/>
      <c r="F7" s="40"/>
      <c r="G7" s="23">
        <v>2</v>
      </c>
      <c r="H7" s="24" t="s">
        <v>65</v>
      </c>
      <c r="I7" s="38">
        <v>2</v>
      </c>
      <c r="J7" s="25" t="s">
        <v>7</v>
      </c>
      <c r="K7" s="26"/>
      <c r="L7" s="38">
        <v>100</v>
      </c>
      <c r="M7" s="23" t="s">
        <v>11</v>
      </c>
      <c r="N7" s="39"/>
      <c r="O7" s="27">
        <v>0</v>
      </c>
      <c r="P7" s="28"/>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 t="shared" si="3"/>
        <v>0</v>
      </c>
    </row>
    <row r="8" spans="1:32" ht="72" customHeight="1" x14ac:dyDescent="0.3">
      <c r="A8" s="9" t="s">
        <v>66</v>
      </c>
      <c r="B8" s="2">
        <v>230</v>
      </c>
      <c r="D8" s="2">
        <v>891</v>
      </c>
      <c r="E8" s="2"/>
      <c r="F8" s="40"/>
      <c r="G8" s="23">
        <v>3</v>
      </c>
      <c r="H8" s="24" t="s">
        <v>67</v>
      </c>
      <c r="I8" s="38">
        <v>1</v>
      </c>
      <c r="J8" s="25" t="s">
        <v>7</v>
      </c>
      <c r="K8" s="26"/>
      <c r="L8" s="38">
        <v>50</v>
      </c>
      <c r="M8" s="23" t="s">
        <v>11</v>
      </c>
      <c r="N8" s="39"/>
      <c r="O8" s="27">
        <v>0</v>
      </c>
      <c r="P8" s="28"/>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 t="shared" si="3"/>
        <v>0</v>
      </c>
    </row>
    <row r="9" spans="1:32" ht="72" customHeight="1" x14ac:dyDescent="0.3">
      <c r="A9" s="9" t="s">
        <v>68</v>
      </c>
      <c r="B9" s="4">
        <f>IF(B6="A",B7+3,IF(B6="H",B7+2,B7+1))</f>
        <v>2023</v>
      </c>
      <c r="D9" s="2">
        <v>892</v>
      </c>
      <c r="E9" s="2"/>
      <c r="F9" s="40"/>
      <c r="G9" s="23">
        <v>3</v>
      </c>
      <c r="H9" s="24" t="s">
        <v>69</v>
      </c>
      <c r="I9" s="38">
        <v>2</v>
      </c>
      <c r="J9" s="25" t="s">
        <v>7</v>
      </c>
      <c r="K9" s="26"/>
      <c r="L9" s="38">
        <v>100</v>
      </c>
      <c r="M9" s="23" t="s">
        <v>11</v>
      </c>
      <c r="N9" s="39"/>
      <c r="O9" s="27">
        <v>0</v>
      </c>
      <c r="P9" s="28"/>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0</v>
      </c>
    </row>
    <row r="10" spans="1:32" ht="72" customHeight="1" x14ac:dyDescent="0.3">
      <c r="A10" s="9" t="s">
        <v>70</v>
      </c>
      <c r="B10" s="6">
        <f ca="1">NOW()</f>
        <v>44362.66392939815</v>
      </c>
      <c r="D10" s="2">
        <v>893</v>
      </c>
      <c r="E10" s="2"/>
      <c r="F10" s="40"/>
      <c r="G10" s="23">
        <v>4</v>
      </c>
      <c r="H10" s="24" t="s">
        <v>71</v>
      </c>
      <c r="I10" s="38">
        <v>2</v>
      </c>
      <c r="J10" s="25" t="s">
        <v>19</v>
      </c>
      <c r="K10" s="26"/>
      <c r="L10" s="38"/>
      <c r="M10" s="23" t="s">
        <v>8</v>
      </c>
      <c r="N10" s="39">
        <v>1</v>
      </c>
      <c r="O10" s="27" t="s">
        <v>11</v>
      </c>
      <c r="P10" s="28" t="s">
        <v>72</v>
      </c>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customHeight="1" x14ac:dyDescent="0.3">
      <c r="A11" s="9" t="s">
        <v>73</v>
      </c>
      <c r="B11" s="4">
        <f ca="1">IF(MONTH(NOW())&gt;7,YEAR(NOW()),YEAR(NOW())-1)</f>
        <v>2020</v>
      </c>
      <c r="D11" s="2">
        <v>894</v>
      </c>
      <c r="E11" s="2"/>
      <c r="F11" s="40"/>
      <c r="G11" s="23">
        <v>4</v>
      </c>
      <c r="H11" s="24" t="s">
        <v>74</v>
      </c>
      <c r="I11" s="38">
        <v>2</v>
      </c>
      <c r="J11" s="25" t="s">
        <v>7</v>
      </c>
      <c r="K11" s="26"/>
      <c r="L11" s="38">
        <v>100</v>
      </c>
      <c r="M11" s="23" t="s">
        <v>11</v>
      </c>
      <c r="N11" s="39"/>
      <c r="O11" s="27">
        <v>0</v>
      </c>
      <c r="P11" s="28"/>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0</v>
      </c>
    </row>
    <row r="12" spans="1:32" x14ac:dyDescent="0.3">
      <c r="A12" s="9" t="s">
        <v>75</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x14ac:dyDescent="0.3">
      <c r="A13" s="9" t="s">
        <v>76</v>
      </c>
      <c r="B13" s="4">
        <f ca="1">B7-B11</f>
        <v>1</v>
      </c>
      <c r="C13" s="9" t="s">
        <v>47</v>
      </c>
      <c r="D13" s="2">
        <v>565</v>
      </c>
      <c r="F13" s="40"/>
      <c r="G13" s="59" t="str">
        <f>CONCATENATE("Algemene opmerkingen bij het jaarprogramma van  ",G4)</f>
        <v>Algemene opmerkingen bij het jaarprogramma van  SK leerlaag H4 (schooljaar 2021 - 2022)</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x14ac:dyDescent="0.3">
      <c r="A14" s="9" t="s">
        <v>77</v>
      </c>
      <c r="B14" s="7">
        <f ca="1">B15+B11-B7</f>
        <v>3</v>
      </c>
      <c r="F14" s="40"/>
      <c r="G14" s="61" t="s">
        <v>78</v>
      </c>
      <c r="H14" s="61"/>
      <c r="I14" s="61"/>
      <c r="J14" s="61"/>
      <c r="K14" s="61"/>
      <c r="L14" s="61"/>
      <c r="M14" s="61"/>
      <c r="N14" s="57"/>
      <c r="O14" s="57"/>
      <c r="P14" s="58"/>
      <c r="Q14" s="47"/>
      <c r="R14" s="7"/>
      <c r="S14" s="7"/>
      <c r="T14" s="7"/>
      <c r="U14" s="7"/>
      <c r="V14" s="7"/>
      <c r="W14" s="7"/>
      <c r="X14" s="7"/>
      <c r="Y14" s="7"/>
      <c r="Z14" s="7"/>
      <c r="AA14" s="7"/>
      <c r="AB14" s="7"/>
      <c r="AC14" s="7"/>
      <c r="AD14" s="7"/>
      <c r="AE14" s="7"/>
    </row>
    <row r="15" spans="1:32" x14ac:dyDescent="0.3">
      <c r="A15" s="9" t="s">
        <v>79</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x14ac:dyDescent="0.55000000000000004">
      <c r="C16" s="9" t="s">
        <v>47</v>
      </c>
      <c r="D16" s="2"/>
      <c r="F16" s="40"/>
      <c r="G16" s="44" t="str">
        <f>CONCATENATE(B4," leerlaag ",B6,B15+1," (schooljaar ",B7+1," - ",B7+2,")")</f>
        <v>SK leerlaag H5 (schooljaar 2022 - 2023)</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x14ac:dyDescent="0.3">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x14ac:dyDescent="0.3">
      <c r="D18" s="2"/>
      <c r="E18" s="2"/>
      <c r="F18" s="40"/>
      <c r="G18" s="46" t="s">
        <v>5</v>
      </c>
      <c r="H18" s="49"/>
      <c r="I18" s="50"/>
      <c r="J18" s="51" t="s">
        <v>5</v>
      </c>
      <c r="K18" s="52"/>
      <c r="L18" s="50"/>
      <c r="M18" s="46" t="s">
        <v>5</v>
      </c>
      <c r="N18" s="53"/>
      <c r="O18" s="55" t="s">
        <v>5</v>
      </c>
      <c r="P18" s="56"/>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x14ac:dyDescent="0.3">
      <c r="D19" s="2"/>
      <c r="E19" s="2"/>
      <c r="F19" s="40"/>
      <c r="G19" s="46" t="s">
        <v>5</v>
      </c>
      <c r="H19" s="49"/>
      <c r="I19" s="50"/>
      <c r="J19" s="51" t="s">
        <v>5</v>
      </c>
      <c r="K19" s="52"/>
      <c r="L19" s="50"/>
      <c r="M19" s="46" t="s">
        <v>5</v>
      </c>
      <c r="N19" s="53"/>
      <c r="O19" s="55" t="s">
        <v>5</v>
      </c>
      <c r="P19" s="56"/>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x14ac:dyDescent="0.3">
      <c r="D20" s="2"/>
      <c r="E20" s="2"/>
      <c r="F20" s="40"/>
      <c r="G20" s="46" t="s">
        <v>5</v>
      </c>
      <c r="H20" s="49"/>
      <c r="I20" s="50"/>
      <c r="J20" s="51" t="s">
        <v>5</v>
      </c>
      <c r="K20" s="52"/>
      <c r="L20" s="50"/>
      <c r="M20" s="46" t="s">
        <v>5</v>
      </c>
      <c r="N20" s="53"/>
      <c r="O20" s="55" t="s">
        <v>5</v>
      </c>
      <c r="P20" s="56"/>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0</v>
      </c>
    </row>
    <row r="21" spans="3:32" ht="72" customHeight="1" x14ac:dyDescent="0.3">
      <c r="D21" s="2"/>
      <c r="E21" s="2"/>
      <c r="F21" s="40"/>
      <c r="G21" s="46" t="s">
        <v>5</v>
      </c>
      <c r="H21" s="49"/>
      <c r="I21" s="50"/>
      <c r="J21" s="51" t="s">
        <v>5</v>
      </c>
      <c r="K21" s="52"/>
      <c r="L21" s="50"/>
      <c r="M21" s="46" t="s">
        <v>5</v>
      </c>
      <c r="N21" s="53"/>
      <c r="O21" s="55" t="s">
        <v>5</v>
      </c>
      <c r="P21" s="56"/>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x14ac:dyDescent="0.3">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x14ac:dyDescent="0.3">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x14ac:dyDescent="0.3">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x14ac:dyDescent="0.3">
      <c r="C25" s="9" t="s">
        <v>47</v>
      </c>
      <c r="D25" s="2">
        <v>566</v>
      </c>
      <c r="F25" s="40"/>
      <c r="G25" s="59" t="str">
        <f>CONCATENATE("Algemene opmerkingen bij het jaarprogramma van  ",G16)</f>
        <v>Algemene opmerkingen bij het jaarprogramma van  SK leerlaag H5 (schooljaar 2022 - 2023)</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x14ac:dyDescent="0.3">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x14ac:dyDescent="0.3">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x14ac:dyDescent="0.55000000000000004">
      <c r="C28" s="9" t="s">
        <v>47</v>
      </c>
      <c r="D28" s="2"/>
      <c r="F28" s="40"/>
      <c r="G28" s="44" t="str">
        <f>CONCATENATE(B4," leerlaag ",B6,B15+2," (schooljaar ",B7+2," - ",B9,")")</f>
        <v>SK leerlaag H6 (schooljaar 2023 - 2023)</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x14ac:dyDescent="0.3">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x14ac:dyDescent="0.3">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hidden="1" customHeight="1" x14ac:dyDescent="0.3">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hidden="1" customHeight="1" x14ac:dyDescent="0.3">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hidden="1" customHeight="1" x14ac:dyDescent="0.3">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hidden="1" customHeight="1" x14ac:dyDescent="0.3">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hidden="1" customHeight="1" x14ac:dyDescent="0.3">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hidden="1" x14ac:dyDescent="0.3">
      <c r="F36" s="40"/>
      <c r="G36" s="43"/>
      <c r="H36" s="47"/>
      <c r="I36" s="43"/>
      <c r="J36" s="43"/>
      <c r="K36" s="47"/>
      <c r="L36" s="43"/>
      <c r="M36" s="43"/>
      <c r="N36" s="43"/>
      <c r="O36" s="43"/>
      <c r="P36" s="47"/>
      <c r="Q36" s="47"/>
    </row>
    <row r="37" spans="3:32" hidden="1" x14ac:dyDescent="0.3">
      <c r="C37" s="9" t="s">
        <v>47</v>
      </c>
      <c r="D37" s="2"/>
      <c r="F37" s="40"/>
      <c r="G37" s="59" t="str">
        <f>CONCATENATE("Algemene opmerkingen bij het jaarprogramma van  ",G28)</f>
        <v>Algemene opmerkingen bij het jaarprogramma van  SK leerlaag H6 (schooljaar 2023 - 2023)</v>
      </c>
      <c r="H37" s="59"/>
      <c r="I37" s="59"/>
      <c r="J37" s="59"/>
      <c r="K37" s="59"/>
      <c r="L37" s="59"/>
      <c r="M37" s="59"/>
      <c r="N37" s="43"/>
      <c r="O37" s="43"/>
      <c r="P37" s="47"/>
      <c r="Q37" s="47"/>
    </row>
    <row r="38" spans="3:32" ht="72" hidden="1" customHeight="1" x14ac:dyDescent="0.3">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69" priority="1">
      <formula>ISBLANK($J6)</formula>
    </cfRule>
  </conditionalFormatting>
  <conditionalFormatting sqref="J18:J23">
    <cfRule type="expression" dxfId="68" priority="2">
      <formula>ISBLANK($J18)</formula>
    </cfRule>
  </conditionalFormatting>
  <conditionalFormatting sqref="J30:J35">
    <cfRule type="expression" dxfId="67" priority="3">
      <formula>ISBLANK($J30)</formula>
    </cfRule>
  </conditionalFormatting>
  <conditionalFormatting sqref="M6:M11">
    <cfRule type="expression" dxfId="66" priority="4">
      <formula>ISBLANK($M6)</formula>
    </cfRule>
  </conditionalFormatting>
  <conditionalFormatting sqref="M18:M23">
    <cfRule type="expression" dxfId="65" priority="5">
      <formula>ISBLANK($M18)</formula>
    </cfRule>
  </conditionalFormatting>
  <conditionalFormatting sqref="M30:M35">
    <cfRule type="expression" dxfId="64" priority="6">
      <formula>ISBLANK($M30)</formula>
    </cfRule>
  </conditionalFormatting>
  <conditionalFormatting sqref="O6:O11">
    <cfRule type="expression" dxfId="63" priority="7">
      <formula>ISBLANK($O6)</formula>
    </cfRule>
  </conditionalFormatting>
  <conditionalFormatting sqref="O18:O23">
    <cfRule type="expression" dxfId="62" priority="8">
      <formula>ISBLANK($O18)</formula>
    </cfRule>
  </conditionalFormatting>
  <conditionalFormatting sqref="O30:O35">
    <cfRule type="expression" dxfId="61" priority="9">
      <formula>ISBLANK($O30)</formula>
    </cfRule>
  </conditionalFormatting>
  <conditionalFormatting sqref="R6:AE35">
    <cfRule type="cellIs" dxfId="60" priority="10" operator="equal">
      <formula>1</formula>
    </cfRule>
  </conditionalFormatting>
  <dataValidations count="1">
    <dataValidation type="whole" allowBlank="1" showInputMessage="1" showErrorMessage="1" sqref="I6:I11 N30:N35 N18:N23 N6:N11 L30:L35 L18:L23 L6:L11 I30:I35 I18:I23" xr:uid="{00000000-0002-0000-02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200-000000000000}">
          <x14:formula1>
            <xm:f>instellingen!$G$2:$G$6</xm:f>
          </x14:formula1>
          <xm:sqref>G6:G11 G30:G35 G18:G23</xm:sqref>
        </x14:dataValidation>
        <x14:dataValidation type="list" errorStyle="information" showInputMessage="1" showErrorMessage="1" errorTitle="ERROR" error="ongeldige waarde" xr:uid="{00000000-0002-0000-0200-000006000000}">
          <x14:formula1>
            <xm:f>instellingen!$H$2:$H$7</xm:f>
          </x14:formula1>
          <xm:sqref>J6:J11 J30:J35 J18:J23</xm:sqref>
        </x14:dataValidation>
        <x14:dataValidation type="list" errorStyle="information" showInputMessage="1" showErrorMessage="1" errorTitle="ERROR" error="ongeldige waarde" xr:uid="{00000000-0002-0000-0200-00000C000000}">
          <x14:formula1>
            <xm:f>instellingen!$I$2:$I$4</xm:f>
          </x14:formula1>
          <xm:sqref>M6:M11 O30:O35 O18:O23 O6:O11 M30:M35 M18:M23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8"/>
  <sheetViews>
    <sheetView zoomScale="85" zoomScaleNormal="85" workbookViewId="0">
      <pane ySplit="2" topLeftCell="A16" activePane="bottomLeft" state="frozen"/>
      <selection pane="bottomLeft" activeCell="H22" sqref="H22"/>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0"/>
      <c r="G1" s="42" t="s">
        <v>41</v>
      </c>
      <c r="H1" s="47"/>
      <c r="I1" s="43"/>
      <c r="J1" s="43"/>
      <c r="K1" s="47"/>
      <c r="L1" s="43"/>
      <c r="M1" s="43"/>
      <c r="N1" s="43"/>
      <c r="O1" s="43"/>
      <c r="P1" s="47"/>
      <c r="Q1" s="47"/>
    </row>
    <row r="2" spans="1:32" ht="48" customHeight="1" x14ac:dyDescent="0.3">
      <c r="A2" s="9" t="s">
        <v>42</v>
      </c>
      <c r="B2" s="2" t="s">
        <v>43</v>
      </c>
      <c r="F2" s="41">
        <f>SUM(AF6:AF35)</f>
        <v>0</v>
      </c>
      <c r="G2" s="62" t="str">
        <f ca="1">IF(B14&gt;6,"verouderd PTA",CONCATENATE("Dit is het programma van de huidige ",B6,B14," (cohort ",B7," - ",B9,")"))</f>
        <v>Dit is het programma van de huidige H4 (cohort 2020 - 2022)</v>
      </c>
      <c r="H2" s="62"/>
      <c r="I2" s="62"/>
      <c r="J2" s="62"/>
      <c r="K2" s="62"/>
      <c r="L2" s="62"/>
      <c r="M2" s="62"/>
      <c r="N2" s="43"/>
      <c r="O2" s="54"/>
      <c r="P2" s="47"/>
      <c r="Q2" s="47"/>
    </row>
    <row r="3" spans="1:32" x14ac:dyDescent="0.3">
      <c r="A3" s="9" t="s">
        <v>44</v>
      </c>
      <c r="B3" s="4">
        <v>0</v>
      </c>
      <c r="F3" s="40"/>
      <c r="G3" s="43"/>
      <c r="H3" s="47"/>
      <c r="I3" s="43"/>
      <c r="J3" s="43"/>
      <c r="K3" s="47"/>
      <c r="L3" s="43"/>
      <c r="M3" s="43"/>
      <c r="N3" s="43"/>
      <c r="O3" s="43"/>
      <c r="P3" s="47"/>
      <c r="Q3" s="47"/>
    </row>
    <row r="4" spans="1:32" ht="30" customHeight="1" x14ac:dyDescent="0.55000000000000004">
      <c r="A4" s="9" t="s">
        <v>45</v>
      </c>
      <c r="B4" s="2" t="s">
        <v>46</v>
      </c>
      <c r="C4" s="9" t="s">
        <v>47</v>
      </c>
      <c r="D4" s="2"/>
      <c r="F4" s="40"/>
      <c r="G4" s="44" t="str">
        <f>CONCATENATE(B4," leerlaag ",B6,B15," (schooljaar ",B7," - ",B7+1,")")</f>
        <v>SK leerlaag H4 (schooljaar 2020 - 2021)</v>
      </c>
      <c r="H4" s="47"/>
      <c r="I4" s="43"/>
      <c r="J4" s="43"/>
      <c r="K4" s="47"/>
      <c r="L4" s="43"/>
      <c r="M4" s="43"/>
      <c r="N4" s="43"/>
      <c r="O4" s="43"/>
      <c r="P4" s="47"/>
      <c r="Q4" s="47"/>
    </row>
    <row r="5" spans="1:32" ht="34.5" customHeight="1" x14ac:dyDescent="0.3">
      <c r="A5" s="9" t="s">
        <v>48</v>
      </c>
      <c r="B5" s="2">
        <v>17</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x14ac:dyDescent="0.3">
      <c r="A6" s="9" t="s">
        <v>61</v>
      </c>
      <c r="B6" s="2" t="s">
        <v>62</v>
      </c>
      <c r="D6" s="2">
        <v>233</v>
      </c>
      <c r="E6" s="2"/>
      <c r="F6" s="40"/>
      <c r="G6" s="46">
        <v>1</v>
      </c>
      <c r="H6" s="49" t="s">
        <v>63</v>
      </c>
      <c r="I6" s="50">
        <v>2</v>
      </c>
      <c r="J6" s="51" t="s">
        <v>7</v>
      </c>
      <c r="K6" s="52"/>
      <c r="L6" s="50">
        <v>100</v>
      </c>
      <c r="M6" s="46" t="s">
        <v>11</v>
      </c>
      <c r="N6" s="53"/>
      <c r="O6" s="55">
        <v>0</v>
      </c>
      <c r="P6" s="56"/>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 t="shared" ref="AF6:AF11" si="3">SUM(R6:AE6)</f>
        <v>0</v>
      </c>
    </row>
    <row r="7" spans="1:32" ht="72" customHeight="1" x14ac:dyDescent="0.3">
      <c r="A7" s="9" t="s">
        <v>64</v>
      </c>
      <c r="B7" s="2">
        <v>2020</v>
      </c>
      <c r="D7" s="2">
        <v>234</v>
      </c>
      <c r="E7" s="2"/>
      <c r="F7" s="40"/>
      <c r="G7" s="46">
        <v>2</v>
      </c>
      <c r="H7" s="49" t="s">
        <v>65</v>
      </c>
      <c r="I7" s="50">
        <v>2</v>
      </c>
      <c r="J7" s="51" t="s">
        <v>7</v>
      </c>
      <c r="K7" s="52"/>
      <c r="L7" s="50">
        <v>100</v>
      </c>
      <c r="M7" s="46" t="s">
        <v>11</v>
      </c>
      <c r="N7" s="53"/>
      <c r="O7" s="55">
        <v>0</v>
      </c>
      <c r="P7" s="56"/>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 t="shared" si="3"/>
        <v>0</v>
      </c>
    </row>
    <row r="8" spans="1:32" ht="72" customHeight="1" x14ac:dyDescent="0.3">
      <c r="A8" s="9" t="s">
        <v>66</v>
      </c>
      <c r="B8" s="2">
        <v>68</v>
      </c>
      <c r="D8" s="2">
        <v>235</v>
      </c>
      <c r="E8" s="2"/>
      <c r="F8" s="40"/>
      <c r="G8" s="46">
        <v>3</v>
      </c>
      <c r="H8" s="49" t="s">
        <v>67</v>
      </c>
      <c r="I8" s="50">
        <v>1</v>
      </c>
      <c r="J8" s="51" t="s">
        <v>7</v>
      </c>
      <c r="K8" s="52"/>
      <c r="L8" s="50">
        <v>50</v>
      </c>
      <c r="M8" s="46" t="s">
        <v>11</v>
      </c>
      <c r="N8" s="53"/>
      <c r="O8" s="55">
        <v>0</v>
      </c>
      <c r="P8" s="56"/>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 t="shared" si="3"/>
        <v>0</v>
      </c>
    </row>
    <row r="9" spans="1:32" ht="72" customHeight="1" x14ac:dyDescent="0.3">
      <c r="A9" s="9" t="s">
        <v>68</v>
      </c>
      <c r="B9" s="4">
        <f>IF(B6="A",B7+3,IF(B6="H",B7+2,B7+1))</f>
        <v>2022</v>
      </c>
      <c r="D9" s="2">
        <v>236</v>
      </c>
      <c r="E9" s="2"/>
      <c r="F9" s="40"/>
      <c r="G9" s="46">
        <v>3</v>
      </c>
      <c r="H9" s="49" t="s">
        <v>69</v>
      </c>
      <c r="I9" s="50">
        <v>2</v>
      </c>
      <c r="J9" s="51" t="s">
        <v>7</v>
      </c>
      <c r="K9" s="52"/>
      <c r="L9" s="50">
        <v>100</v>
      </c>
      <c r="M9" s="46" t="s">
        <v>11</v>
      </c>
      <c r="N9" s="53"/>
      <c r="O9" s="55">
        <v>0</v>
      </c>
      <c r="P9" s="56"/>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0</v>
      </c>
    </row>
    <row r="10" spans="1:32" ht="72" customHeight="1" x14ac:dyDescent="0.3">
      <c r="A10" s="9" t="s">
        <v>70</v>
      </c>
      <c r="B10" s="6">
        <f ca="1">NOW()</f>
        <v>44362.66392939815</v>
      </c>
      <c r="D10" s="2">
        <v>237</v>
      </c>
      <c r="E10" s="2"/>
      <c r="F10" s="40"/>
      <c r="G10" s="46">
        <v>4</v>
      </c>
      <c r="H10" s="49" t="s">
        <v>71</v>
      </c>
      <c r="I10" s="50">
        <v>2</v>
      </c>
      <c r="J10" s="51" t="s">
        <v>19</v>
      </c>
      <c r="K10" s="52"/>
      <c r="L10" s="50"/>
      <c r="M10" s="46" t="s">
        <v>8</v>
      </c>
      <c r="N10" s="53">
        <v>1</v>
      </c>
      <c r="O10" s="55" t="s">
        <v>11</v>
      </c>
      <c r="P10" s="56" t="s">
        <v>72</v>
      </c>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customHeight="1" x14ac:dyDescent="0.3">
      <c r="A11" s="9" t="s">
        <v>73</v>
      </c>
      <c r="B11" s="4">
        <f ca="1">IF(MONTH(NOW())&gt;7,YEAR(NOW()),YEAR(NOW())-1)</f>
        <v>2020</v>
      </c>
      <c r="D11" s="2">
        <v>238</v>
      </c>
      <c r="E11" s="2"/>
      <c r="F11" s="40"/>
      <c r="G11" s="46">
        <v>4</v>
      </c>
      <c r="H11" s="49" t="s">
        <v>74</v>
      </c>
      <c r="I11" s="50">
        <v>2</v>
      </c>
      <c r="J11" s="51" t="s">
        <v>7</v>
      </c>
      <c r="K11" s="52"/>
      <c r="L11" s="50">
        <v>100</v>
      </c>
      <c r="M11" s="46" t="s">
        <v>11</v>
      </c>
      <c r="N11" s="53"/>
      <c r="O11" s="55">
        <v>0</v>
      </c>
      <c r="P11" s="56"/>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0</v>
      </c>
    </row>
    <row r="12" spans="1:32" x14ac:dyDescent="0.3">
      <c r="A12" s="9" t="s">
        <v>75</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x14ac:dyDescent="0.3">
      <c r="A13" s="9" t="s">
        <v>76</v>
      </c>
      <c r="B13" s="4">
        <f ca="1">B7-B11</f>
        <v>0</v>
      </c>
      <c r="C13" s="9" t="s">
        <v>47</v>
      </c>
      <c r="D13" s="2">
        <v>168</v>
      </c>
      <c r="F13" s="40"/>
      <c r="G13" s="59" t="str">
        <f>CONCATENATE("Algemene opmerkingen bij het jaarprogramma van  ",G4)</f>
        <v>Algemene opmerkingen bij het jaarprogramma van  SK leerlaag H4 (schooljaar 2020 - 2021)</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x14ac:dyDescent="0.3">
      <c r="A14" s="9" t="s">
        <v>77</v>
      </c>
      <c r="B14" s="7">
        <f ca="1">B15+B11-B7</f>
        <v>4</v>
      </c>
      <c r="F14" s="40"/>
      <c r="G14" s="60" t="s">
        <v>78</v>
      </c>
      <c r="H14" s="60"/>
      <c r="I14" s="60"/>
      <c r="J14" s="60"/>
      <c r="K14" s="60"/>
      <c r="L14" s="60"/>
      <c r="M14" s="60"/>
      <c r="N14" s="43"/>
      <c r="O14" s="43"/>
      <c r="P14" s="47"/>
      <c r="Q14" s="47"/>
      <c r="R14" s="7"/>
      <c r="S14" s="7"/>
      <c r="T14" s="7"/>
      <c r="U14" s="7"/>
      <c r="V14" s="7"/>
      <c r="W14" s="7"/>
      <c r="X14" s="7"/>
      <c r="Y14" s="7"/>
      <c r="Z14" s="7"/>
      <c r="AA14" s="7"/>
      <c r="AB14" s="7"/>
      <c r="AC14" s="7"/>
      <c r="AD14" s="7"/>
      <c r="AE14" s="7"/>
    </row>
    <row r="15" spans="1:32" x14ac:dyDescent="0.3">
      <c r="A15" s="9" t="s">
        <v>79</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x14ac:dyDescent="0.55000000000000004">
      <c r="C16" s="9" t="s">
        <v>47</v>
      </c>
      <c r="D16" s="2"/>
      <c r="F16" s="40"/>
      <c r="G16" s="44" t="str">
        <f>CONCATENATE(B4," leerlaag ",B6,B15+1," (schooljaar ",B7+1," - ",B7+2,")")</f>
        <v>SK leerlaag H5 (schooljaar 2021 - 2022)</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x14ac:dyDescent="0.3">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x14ac:dyDescent="0.3">
      <c r="D18" s="2">
        <v>885</v>
      </c>
      <c r="E18" s="2"/>
      <c r="F18" s="40"/>
      <c r="G18" s="23">
        <v>1</v>
      </c>
      <c r="H18" s="24" t="s">
        <v>80</v>
      </c>
      <c r="I18" s="38"/>
      <c r="J18" s="25" t="s">
        <v>7</v>
      </c>
      <c r="K18" s="26"/>
      <c r="L18" s="38">
        <v>100</v>
      </c>
      <c r="M18" s="23" t="s">
        <v>8</v>
      </c>
      <c r="N18" s="39">
        <v>2</v>
      </c>
      <c r="O18" s="27" t="s">
        <v>8</v>
      </c>
      <c r="P18" s="28" t="s">
        <v>81</v>
      </c>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x14ac:dyDescent="0.3">
      <c r="D19" s="2">
        <v>886</v>
      </c>
      <c r="E19" s="2"/>
      <c r="F19" s="40"/>
      <c r="G19" s="23">
        <v>2</v>
      </c>
      <c r="H19" s="24" t="s">
        <v>82</v>
      </c>
      <c r="I19" s="38"/>
      <c r="J19" s="25" t="s">
        <v>7</v>
      </c>
      <c r="K19" s="26"/>
      <c r="L19" s="38">
        <v>100</v>
      </c>
      <c r="M19" s="23" t="s">
        <v>8</v>
      </c>
      <c r="N19" s="39">
        <v>2</v>
      </c>
      <c r="O19" s="27" t="s">
        <v>8</v>
      </c>
      <c r="P19" s="28" t="s">
        <v>83</v>
      </c>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x14ac:dyDescent="0.3">
      <c r="D20" s="2">
        <v>887</v>
      </c>
      <c r="E20" s="2"/>
      <c r="F20" s="40"/>
      <c r="G20" s="23">
        <v>3</v>
      </c>
      <c r="H20" s="24" t="s">
        <v>84</v>
      </c>
      <c r="I20" s="38"/>
      <c r="J20" s="25" t="s">
        <v>7</v>
      </c>
      <c r="K20" s="26"/>
      <c r="L20" s="38">
        <v>100</v>
      </c>
      <c r="M20" s="23" t="s">
        <v>8</v>
      </c>
      <c r="N20" s="39">
        <v>2</v>
      </c>
      <c r="O20" s="27" t="s">
        <v>8</v>
      </c>
      <c r="P20" s="28" t="s">
        <v>85</v>
      </c>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0</v>
      </c>
    </row>
    <row r="21" spans="3:32" ht="72" customHeight="1" x14ac:dyDescent="0.3">
      <c r="D21" s="2">
        <v>888</v>
      </c>
      <c r="E21" s="2"/>
      <c r="F21" s="40"/>
      <c r="G21" s="23">
        <v>0</v>
      </c>
      <c r="H21" s="24" t="s">
        <v>86</v>
      </c>
      <c r="I21" s="38"/>
      <c r="J21" s="25" t="s">
        <v>19</v>
      </c>
      <c r="K21" s="26"/>
      <c r="L21" s="38"/>
      <c r="M21" s="23" t="s">
        <v>8</v>
      </c>
      <c r="N21" s="39">
        <v>1</v>
      </c>
      <c r="O21" s="27" t="s">
        <v>11</v>
      </c>
      <c r="P21" s="28" t="s">
        <v>72</v>
      </c>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x14ac:dyDescent="0.3">
      <c r="D22" s="2"/>
      <c r="E22" s="2"/>
      <c r="F22" s="40"/>
      <c r="G22" s="23" t="s">
        <v>5</v>
      </c>
      <c r="H22" s="24"/>
      <c r="I22" s="38"/>
      <c r="J22" s="25" t="s">
        <v>5</v>
      </c>
      <c r="K22" s="26"/>
      <c r="L22" s="38"/>
      <c r="M22" s="23" t="s">
        <v>5</v>
      </c>
      <c r="N22" s="39"/>
      <c r="O22" s="27" t="s">
        <v>5</v>
      </c>
      <c r="P22" s="28"/>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x14ac:dyDescent="0.3">
      <c r="D23" s="2"/>
      <c r="E23" s="2"/>
      <c r="F23" s="40"/>
      <c r="G23" s="23" t="s">
        <v>5</v>
      </c>
      <c r="H23" s="24"/>
      <c r="I23" s="38"/>
      <c r="J23" s="25" t="s">
        <v>5</v>
      </c>
      <c r="K23" s="26"/>
      <c r="L23" s="38"/>
      <c r="M23" s="23" t="s">
        <v>5</v>
      </c>
      <c r="N23" s="39"/>
      <c r="O23" s="27" t="s">
        <v>5</v>
      </c>
      <c r="P23" s="28"/>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x14ac:dyDescent="0.3">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x14ac:dyDescent="0.3">
      <c r="C25" s="9" t="s">
        <v>47</v>
      </c>
      <c r="D25" s="2">
        <v>169</v>
      </c>
      <c r="F25" s="40"/>
      <c r="G25" s="59" t="str">
        <f>CONCATENATE("Algemene opmerkingen bij het jaarprogramma van  ",G16)</f>
        <v>Algemene opmerkingen bij het jaarprogramma van  SK leerlaag H5 (schooljaar 2021 - 2022)</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x14ac:dyDescent="0.3">
      <c r="F26" s="40"/>
      <c r="G26" s="61" t="s">
        <v>78</v>
      </c>
      <c r="H26" s="61"/>
      <c r="I26" s="61"/>
      <c r="J26" s="61"/>
      <c r="K26" s="61"/>
      <c r="L26" s="61"/>
      <c r="M26" s="61"/>
      <c r="N26" s="57"/>
      <c r="O26" s="57"/>
      <c r="P26" s="58"/>
      <c r="Q26" s="47"/>
      <c r="R26" s="7"/>
      <c r="S26" s="7"/>
      <c r="T26" s="7"/>
      <c r="U26" s="7"/>
      <c r="V26" s="7"/>
      <c r="W26" s="7"/>
      <c r="X26" s="7"/>
      <c r="Y26" s="7"/>
      <c r="Z26" s="7"/>
      <c r="AA26" s="7"/>
      <c r="AB26" s="7"/>
      <c r="AC26" s="7"/>
      <c r="AD26" s="7"/>
      <c r="AE26" s="7"/>
    </row>
    <row r="27" spans="3:32" x14ac:dyDescent="0.3">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x14ac:dyDescent="0.55000000000000004">
      <c r="C28" s="9" t="s">
        <v>47</v>
      </c>
      <c r="D28" s="2"/>
      <c r="F28" s="40"/>
      <c r="G28" s="44" t="str">
        <f>CONCATENATE(B4," leerlaag ",B6,B15+2," (schooljaar ",B7+2," - ",B9,")")</f>
        <v>SK leerlaag H6 (schooljaar 2022 - 2022)</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x14ac:dyDescent="0.3">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x14ac:dyDescent="0.3">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hidden="1" customHeight="1" x14ac:dyDescent="0.3">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hidden="1" customHeight="1" x14ac:dyDescent="0.3">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hidden="1" customHeight="1" x14ac:dyDescent="0.3">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hidden="1" customHeight="1" x14ac:dyDescent="0.3">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hidden="1" customHeight="1" x14ac:dyDescent="0.3">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hidden="1" x14ac:dyDescent="0.3">
      <c r="F36" s="40"/>
      <c r="G36" s="43"/>
      <c r="H36" s="47"/>
      <c r="I36" s="43"/>
      <c r="J36" s="43"/>
      <c r="K36" s="47"/>
      <c r="L36" s="43"/>
      <c r="M36" s="43"/>
      <c r="N36" s="43"/>
      <c r="O36" s="43"/>
      <c r="P36" s="47"/>
      <c r="Q36" s="47"/>
    </row>
    <row r="37" spans="3:32" hidden="1" x14ac:dyDescent="0.3">
      <c r="C37" s="9" t="s">
        <v>47</v>
      </c>
      <c r="D37" s="2"/>
      <c r="F37" s="40"/>
      <c r="G37" s="59" t="str">
        <f>CONCATENATE("Algemene opmerkingen bij het jaarprogramma van  ",G28)</f>
        <v>Algemene opmerkingen bij het jaarprogramma van  SK leerlaag H6 (schooljaar 2022 - 2022)</v>
      </c>
      <c r="H37" s="59"/>
      <c r="I37" s="59"/>
      <c r="J37" s="59"/>
      <c r="K37" s="59"/>
      <c r="L37" s="59"/>
      <c r="M37" s="59"/>
      <c r="N37" s="43"/>
      <c r="O37" s="43"/>
      <c r="P37" s="47"/>
      <c r="Q37" s="47"/>
    </row>
    <row r="38" spans="3:32" ht="72" hidden="1" customHeight="1" x14ac:dyDescent="0.3">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59" priority="1">
      <formula>ISBLANK($J6)</formula>
    </cfRule>
  </conditionalFormatting>
  <conditionalFormatting sqref="J18:J23">
    <cfRule type="expression" dxfId="58" priority="2">
      <formula>ISBLANK($J18)</formula>
    </cfRule>
  </conditionalFormatting>
  <conditionalFormatting sqref="J30:J35">
    <cfRule type="expression" dxfId="57" priority="3">
      <formula>ISBLANK($J30)</formula>
    </cfRule>
  </conditionalFormatting>
  <conditionalFormatting sqref="M6:M11">
    <cfRule type="expression" dxfId="56" priority="4">
      <formula>ISBLANK($M6)</formula>
    </cfRule>
  </conditionalFormatting>
  <conditionalFormatting sqref="M18:M23">
    <cfRule type="expression" dxfId="55" priority="5">
      <formula>ISBLANK($M18)</formula>
    </cfRule>
  </conditionalFormatting>
  <conditionalFormatting sqref="M30:M35">
    <cfRule type="expression" dxfId="54" priority="6">
      <formula>ISBLANK($M30)</formula>
    </cfRule>
  </conditionalFormatting>
  <conditionalFormatting sqref="O6:O11">
    <cfRule type="expression" dxfId="53" priority="7">
      <formula>ISBLANK($O6)</formula>
    </cfRule>
  </conditionalFormatting>
  <conditionalFormatting sqref="O18:O23">
    <cfRule type="expression" dxfId="52" priority="8">
      <formula>ISBLANK($O18)</formula>
    </cfRule>
  </conditionalFormatting>
  <conditionalFormatting sqref="O30:O35">
    <cfRule type="expression" dxfId="51" priority="9">
      <formula>ISBLANK($O30)</formula>
    </cfRule>
  </conditionalFormatting>
  <conditionalFormatting sqref="R6:AE35">
    <cfRule type="cellIs" dxfId="50" priority="10" operator="equal">
      <formula>1</formula>
    </cfRule>
  </conditionalFormatting>
  <dataValidations count="1">
    <dataValidation type="whole" allowBlank="1" showInputMessage="1" showErrorMessage="1" sqref="I6:I11 N30:N35 N18:N23 N6:N11 L30:L35 L18:L23 L6:L11 I30:I35 I18:I23" xr:uid="{00000000-0002-0000-03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300-000000000000}">
          <x14:formula1>
            <xm:f>instellingen!$G$2:$G$6</xm:f>
          </x14:formula1>
          <xm:sqref>G6:G11 G30:G35 G18:G23</xm:sqref>
        </x14:dataValidation>
        <x14:dataValidation type="list" errorStyle="information" showInputMessage="1" showErrorMessage="1" errorTitle="ERROR" error="ongeldige waarde" xr:uid="{00000000-0002-0000-0300-000006000000}">
          <x14:formula1>
            <xm:f>instellingen!$H$2:$H$7</xm:f>
          </x14:formula1>
          <xm:sqref>J6:J11 J30:J35 J18:J23</xm:sqref>
        </x14:dataValidation>
        <x14:dataValidation type="list" errorStyle="information" showInputMessage="1" showErrorMessage="1" errorTitle="ERROR" error="ongeldige waarde" xr:uid="{00000000-0002-0000-0300-00000C000000}">
          <x14:formula1>
            <xm:f>instellingen!$I$2:$I$4</xm:f>
          </x14:formula1>
          <xm:sqref>M6:M11 O30:O35 O18:O23 O6:O11 M30:M35 M18:M23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38"/>
  <sheetViews>
    <sheetView zoomScale="85" zoomScaleNormal="85" workbookViewId="0">
      <pane ySplit="2" topLeftCell="A18" activePane="bottomLeft" state="frozen"/>
      <selection pane="bottomLeft" activeCell="H21" sqref="H21"/>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0"/>
      <c r="G1" s="42" t="s">
        <v>41</v>
      </c>
      <c r="H1" s="47"/>
      <c r="I1" s="43"/>
      <c r="J1" s="43"/>
      <c r="K1" s="47"/>
      <c r="L1" s="43"/>
      <c r="M1" s="43"/>
      <c r="N1" s="43"/>
      <c r="O1" s="43"/>
      <c r="P1" s="47"/>
      <c r="Q1" s="47"/>
    </row>
    <row r="2" spans="1:32" ht="48" customHeight="1" x14ac:dyDescent="0.3">
      <c r="A2" s="9" t="s">
        <v>42</v>
      </c>
      <c r="B2" s="2" t="s">
        <v>43</v>
      </c>
      <c r="F2" s="41">
        <f>SUM(AF6:AF35)</f>
        <v>0</v>
      </c>
      <c r="G2" s="62" t="str">
        <f ca="1">IF(B14&gt;6,"verouderd PTA",CONCATENATE("Dit is het programma van de huidige ",B6,B14," (cohort ",B7," - ",B9,")"))</f>
        <v>Dit is het programma van de huidige H5 (cohort 2019 - 2021)</v>
      </c>
      <c r="H2" s="62"/>
      <c r="I2" s="62"/>
      <c r="J2" s="62"/>
      <c r="K2" s="62"/>
      <c r="L2" s="62"/>
      <c r="M2" s="62"/>
      <c r="N2" s="43"/>
      <c r="O2" s="54"/>
      <c r="P2" s="47"/>
      <c r="Q2" s="47"/>
    </row>
    <row r="3" spans="1:32" x14ac:dyDescent="0.3">
      <c r="A3" s="9" t="s">
        <v>44</v>
      </c>
      <c r="B3" s="4">
        <v>0</v>
      </c>
      <c r="F3" s="40"/>
      <c r="G3" s="43"/>
      <c r="H3" s="47"/>
      <c r="I3" s="43"/>
      <c r="J3" s="43"/>
      <c r="K3" s="47"/>
      <c r="L3" s="43"/>
      <c r="M3" s="43"/>
      <c r="N3" s="43"/>
      <c r="O3" s="43"/>
      <c r="P3" s="47"/>
      <c r="Q3" s="47"/>
    </row>
    <row r="4" spans="1:32" ht="30" customHeight="1" x14ac:dyDescent="0.55000000000000004">
      <c r="A4" s="9" t="s">
        <v>45</v>
      </c>
      <c r="B4" s="2" t="s">
        <v>46</v>
      </c>
      <c r="C4" s="9" t="s">
        <v>47</v>
      </c>
      <c r="D4" s="2"/>
      <c r="F4" s="40"/>
      <c r="G4" s="44" t="str">
        <f>CONCATENATE(B4," leerlaag ",B6,B15," (schooljaar ",B7," - ",B7+1,")")</f>
        <v>SK leerlaag H4 (schooljaar 2019 - 2020)</v>
      </c>
      <c r="H4" s="47"/>
      <c r="I4" s="43"/>
      <c r="J4" s="43"/>
      <c r="K4" s="47"/>
      <c r="L4" s="43"/>
      <c r="M4" s="43"/>
      <c r="N4" s="43"/>
      <c r="O4" s="43"/>
      <c r="P4" s="47"/>
      <c r="Q4" s="47"/>
    </row>
    <row r="5" spans="1:32" ht="34.5" customHeight="1" x14ac:dyDescent="0.3">
      <c r="A5" s="9" t="s">
        <v>48</v>
      </c>
      <c r="B5" s="2">
        <v>17</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x14ac:dyDescent="0.3">
      <c r="A6" s="9" t="s">
        <v>61</v>
      </c>
      <c r="B6" s="2" t="s">
        <v>62</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 t="shared" ref="AF6:AF11" si="3">SUM(R6:AE6)</f>
        <v>0</v>
      </c>
    </row>
    <row r="7" spans="1:32" ht="72" customHeight="1" x14ac:dyDescent="0.3">
      <c r="A7" s="9" t="s">
        <v>64</v>
      </c>
      <c r="B7" s="2">
        <v>2019</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 t="shared" si="3"/>
        <v>0</v>
      </c>
    </row>
    <row r="8" spans="1:32" ht="72" customHeight="1" x14ac:dyDescent="0.3">
      <c r="A8" s="9" t="s">
        <v>66</v>
      </c>
      <c r="B8" s="2">
        <v>69</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 t="shared" si="3"/>
        <v>0</v>
      </c>
    </row>
    <row r="9" spans="1:32" ht="72" customHeight="1" x14ac:dyDescent="0.3">
      <c r="A9" s="9" t="s">
        <v>68</v>
      </c>
      <c r="B9" s="4">
        <f>IF(B6="A",B7+3,IF(B6="H",B7+2,B7+1))</f>
        <v>2021</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0</v>
      </c>
    </row>
    <row r="10" spans="1:32" ht="72" customHeight="1" x14ac:dyDescent="0.3">
      <c r="A10" s="9" t="s">
        <v>70</v>
      </c>
      <c r="B10" s="6">
        <f ca="1">NOW()</f>
        <v>44362.66392939815</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customHeight="1" x14ac:dyDescent="0.3">
      <c r="A11" s="9" t="s">
        <v>73</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0</v>
      </c>
    </row>
    <row r="12" spans="1:32" x14ac:dyDescent="0.3">
      <c r="A12" s="9" t="s">
        <v>75</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x14ac:dyDescent="0.3">
      <c r="A13" s="9" t="s">
        <v>76</v>
      </c>
      <c r="B13" s="4">
        <f ca="1">B7-B11</f>
        <v>-1</v>
      </c>
      <c r="C13" s="9" t="s">
        <v>47</v>
      </c>
      <c r="D13" s="2">
        <v>170</v>
      </c>
      <c r="F13" s="40"/>
      <c r="G13" s="59" t="str">
        <f>CONCATENATE("Algemene opmerkingen bij het jaarprogramma van  ",G4)</f>
        <v>Algemene opmerkingen bij het jaarprogramma van  SK leerlaag H4 (schooljaar 2019 - 2020)</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x14ac:dyDescent="0.3">
      <c r="A14" s="9" t="s">
        <v>77</v>
      </c>
      <c r="B14" s="7">
        <f ca="1">B15+B11-B7</f>
        <v>5</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x14ac:dyDescent="0.3">
      <c r="A15" s="9" t="s">
        <v>79</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x14ac:dyDescent="0.55000000000000004">
      <c r="C16" s="9" t="s">
        <v>47</v>
      </c>
      <c r="D16" s="2"/>
      <c r="F16" s="40"/>
      <c r="G16" s="44" t="str">
        <f>CONCATENATE(B4," leerlaag ",B6,B15+1," (schooljaar ",B7+1," - ",B7+2,")")</f>
        <v>SK leerlaag H5 (schooljaar 2020 - 2021)</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x14ac:dyDescent="0.3">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x14ac:dyDescent="0.3">
      <c r="D18" s="2">
        <v>239</v>
      </c>
      <c r="E18" s="2"/>
      <c r="F18" s="40"/>
      <c r="G18" s="46">
        <v>1</v>
      </c>
      <c r="H18" s="49" t="s">
        <v>80</v>
      </c>
      <c r="I18" s="50"/>
      <c r="J18" s="51" t="s">
        <v>7</v>
      </c>
      <c r="K18" s="52"/>
      <c r="L18" s="50">
        <v>100</v>
      </c>
      <c r="M18" s="46" t="s">
        <v>8</v>
      </c>
      <c r="N18" s="53">
        <v>2</v>
      </c>
      <c r="O18" s="55" t="s">
        <v>8</v>
      </c>
      <c r="P18" s="56" t="s">
        <v>81</v>
      </c>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x14ac:dyDescent="0.3">
      <c r="D19" s="2">
        <v>240</v>
      </c>
      <c r="E19" s="2"/>
      <c r="F19" s="40"/>
      <c r="G19" s="46">
        <v>2</v>
      </c>
      <c r="H19" s="49" t="s">
        <v>82</v>
      </c>
      <c r="I19" s="50"/>
      <c r="J19" s="51" t="s">
        <v>7</v>
      </c>
      <c r="K19" s="52"/>
      <c r="L19" s="50">
        <v>100</v>
      </c>
      <c r="M19" s="46" t="s">
        <v>8</v>
      </c>
      <c r="N19" s="53">
        <v>2</v>
      </c>
      <c r="O19" s="55" t="s">
        <v>8</v>
      </c>
      <c r="P19" s="56" t="s">
        <v>83</v>
      </c>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x14ac:dyDescent="0.3">
      <c r="D20" s="2">
        <v>241</v>
      </c>
      <c r="E20" s="2"/>
      <c r="F20" s="40"/>
      <c r="G20" s="46">
        <v>3</v>
      </c>
      <c r="H20" s="49" t="s">
        <v>84</v>
      </c>
      <c r="I20" s="50"/>
      <c r="J20" s="51" t="s">
        <v>7</v>
      </c>
      <c r="K20" s="52"/>
      <c r="L20" s="50">
        <v>100</v>
      </c>
      <c r="M20" s="46" t="s">
        <v>8</v>
      </c>
      <c r="N20" s="53">
        <v>2</v>
      </c>
      <c r="O20" s="55" t="s">
        <v>8</v>
      </c>
      <c r="P20" s="56" t="s">
        <v>85</v>
      </c>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0</v>
      </c>
    </row>
    <row r="21" spans="3:32" ht="72" customHeight="1" x14ac:dyDescent="0.3">
      <c r="D21" s="2">
        <v>242</v>
      </c>
      <c r="E21" s="2"/>
      <c r="F21" s="40"/>
      <c r="G21" s="46">
        <v>0</v>
      </c>
      <c r="H21" s="49" t="s">
        <v>87</v>
      </c>
      <c r="I21" s="50"/>
      <c r="J21" s="51" t="s">
        <v>19</v>
      </c>
      <c r="K21" s="52"/>
      <c r="L21" s="50"/>
      <c r="M21" s="46" t="s">
        <v>8</v>
      </c>
      <c r="N21" s="53">
        <v>1</v>
      </c>
      <c r="O21" s="55" t="s">
        <v>11</v>
      </c>
      <c r="P21" s="56" t="s">
        <v>72</v>
      </c>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x14ac:dyDescent="0.3">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x14ac:dyDescent="0.3">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x14ac:dyDescent="0.3">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x14ac:dyDescent="0.3">
      <c r="C25" s="9" t="s">
        <v>47</v>
      </c>
      <c r="D25" s="2">
        <v>171</v>
      </c>
      <c r="F25" s="40"/>
      <c r="G25" s="59" t="str">
        <f>CONCATENATE("Algemene opmerkingen bij het jaarprogramma van  ",G16)</f>
        <v>Algemene opmerkingen bij het jaarprogramma van  SK leerlaag H5 (schooljaar 2020 - 2021)</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x14ac:dyDescent="0.3">
      <c r="F26" s="40"/>
      <c r="G26" s="60" t="s">
        <v>78</v>
      </c>
      <c r="H26" s="60"/>
      <c r="I26" s="60"/>
      <c r="J26" s="60"/>
      <c r="K26" s="60"/>
      <c r="L26" s="60"/>
      <c r="M26" s="60"/>
      <c r="N26" s="43"/>
      <c r="O26" s="43"/>
      <c r="P26" s="47"/>
      <c r="Q26" s="47"/>
      <c r="R26" s="7"/>
      <c r="S26" s="7"/>
      <c r="T26" s="7"/>
      <c r="U26" s="7"/>
      <c r="V26" s="7"/>
      <c r="W26" s="7"/>
      <c r="X26" s="7"/>
      <c r="Y26" s="7"/>
      <c r="Z26" s="7"/>
      <c r="AA26" s="7"/>
      <c r="AB26" s="7"/>
      <c r="AC26" s="7"/>
      <c r="AD26" s="7"/>
      <c r="AE26" s="7"/>
    </row>
    <row r="27" spans="3:32" x14ac:dyDescent="0.3">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x14ac:dyDescent="0.55000000000000004">
      <c r="C28" s="9" t="s">
        <v>47</v>
      </c>
      <c r="D28" s="2"/>
      <c r="F28" s="40"/>
      <c r="G28" s="44" t="str">
        <f>CONCATENATE(B4," leerlaag ",B6,B15+2," (schooljaar ",B7+2," - ",B9,")")</f>
        <v>SK leerlaag H6 (schooljaar 2021 - 2021)</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x14ac:dyDescent="0.3">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x14ac:dyDescent="0.3">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hidden="1" customHeight="1" x14ac:dyDescent="0.3">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hidden="1" customHeight="1" x14ac:dyDescent="0.3">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hidden="1" customHeight="1" x14ac:dyDescent="0.3">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hidden="1" customHeight="1" x14ac:dyDescent="0.3">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hidden="1" customHeight="1" x14ac:dyDescent="0.3">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hidden="1" x14ac:dyDescent="0.3">
      <c r="F36" s="40"/>
      <c r="G36" s="43"/>
      <c r="H36" s="47"/>
      <c r="I36" s="43"/>
      <c r="J36" s="43"/>
      <c r="K36" s="47"/>
      <c r="L36" s="43"/>
      <c r="M36" s="43"/>
      <c r="N36" s="43"/>
      <c r="O36" s="43"/>
      <c r="P36" s="47"/>
      <c r="Q36" s="47"/>
    </row>
    <row r="37" spans="3:32" hidden="1" x14ac:dyDescent="0.3">
      <c r="C37" s="9" t="s">
        <v>47</v>
      </c>
      <c r="D37" s="2"/>
      <c r="F37" s="40"/>
      <c r="G37" s="59" t="str">
        <f>CONCATENATE("Algemene opmerkingen bij het jaarprogramma van  ",G28)</f>
        <v>Algemene opmerkingen bij het jaarprogramma van  SK leerlaag H6 (schooljaar 2021 - 2021)</v>
      </c>
      <c r="H37" s="59"/>
      <c r="I37" s="59"/>
      <c r="J37" s="59"/>
      <c r="K37" s="59"/>
      <c r="L37" s="59"/>
      <c r="M37" s="59"/>
      <c r="N37" s="43"/>
      <c r="O37" s="43"/>
      <c r="P37" s="47"/>
      <c r="Q37" s="47"/>
    </row>
    <row r="38" spans="3:32" ht="72" hidden="1" customHeight="1" x14ac:dyDescent="0.3">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49" priority="1">
      <formula>ISBLANK($J6)</formula>
    </cfRule>
  </conditionalFormatting>
  <conditionalFormatting sqref="J18:J23">
    <cfRule type="expression" dxfId="48" priority="2">
      <formula>ISBLANK($J18)</formula>
    </cfRule>
  </conditionalFormatting>
  <conditionalFormatting sqref="J30:J35">
    <cfRule type="expression" dxfId="47" priority="3">
      <formula>ISBLANK($J30)</formula>
    </cfRule>
  </conditionalFormatting>
  <conditionalFormatting sqref="M6:M11">
    <cfRule type="expression" dxfId="46" priority="4">
      <formula>ISBLANK($M6)</formula>
    </cfRule>
  </conditionalFormatting>
  <conditionalFormatting sqref="M18:M23">
    <cfRule type="expression" dxfId="45" priority="5">
      <formula>ISBLANK($M18)</formula>
    </cfRule>
  </conditionalFormatting>
  <conditionalFormatting sqref="M30:M35">
    <cfRule type="expression" dxfId="44" priority="6">
      <formula>ISBLANK($M30)</formula>
    </cfRule>
  </conditionalFormatting>
  <conditionalFormatting sqref="O6:O11">
    <cfRule type="expression" dxfId="43" priority="7">
      <formula>ISBLANK($O6)</formula>
    </cfRule>
  </conditionalFormatting>
  <conditionalFormatting sqref="O18:O23">
    <cfRule type="expression" dxfId="42" priority="8">
      <formula>ISBLANK($O18)</formula>
    </cfRule>
  </conditionalFormatting>
  <conditionalFormatting sqref="O30:O35">
    <cfRule type="expression" dxfId="41" priority="9">
      <formula>ISBLANK($O30)</formula>
    </cfRule>
  </conditionalFormatting>
  <conditionalFormatting sqref="R6:AE35">
    <cfRule type="cellIs" dxfId="40" priority="10" operator="equal">
      <formula>1</formula>
    </cfRule>
  </conditionalFormatting>
  <dataValidations count="1">
    <dataValidation type="whole" allowBlank="1" showInputMessage="1" showErrorMessage="1" sqref="I6:I11 N30:N35 N18:N23 N6:N11 L30:L35 L18:L23 L6:L11 I30:I35 I18:I23" xr:uid="{00000000-0002-0000-04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400-000000000000}">
          <x14:formula1>
            <xm:f>instellingen!$G$2:$G$6</xm:f>
          </x14:formula1>
          <xm:sqref>G6:G11 G30:G35 G18:G23</xm:sqref>
        </x14:dataValidation>
        <x14:dataValidation type="list" errorStyle="information" showInputMessage="1" showErrorMessage="1" errorTitle="ERROR" error="ongeldige waarde" xr:uid="{00000000-0002-0000-0400-000006000000}">
          <x14:formula1>
            <xm:f>instellingen!$H$2:$H$7</xm:f>
          </x14:formula1>
          <xm:sqref>J6:J11 J30:J35 J18:J23</xm:sqref>
        </x14:dataValidation>
        <x14:dataValidation type="list" errorStyle="information" showInputMessage="1" showErrorMessage="1" errorTitle="ERROR" error="ongeldige waarde" xr:uid="{00000000-0002-0000-0400-00000C000000}">
          <x14:formula1>
            <xm:f>instellingen!$I$2:$I$4</xm:f>
          </x14:formula1>
          <xm:sqref>M6:M11 O30:O35 O18:O23 O6:O11 M30:M35 M18:M23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38"/>
  <sheetViews>
    <sheetView zoomScale="85" zoomScaleNormal="85" workbookViewId="0">
      <pane ySplit="2" topLeftCell="A3" activePane="bottomLeft" state="frozen"/>
      <selection pane="bottomLeft" activeCell="P14" sqref="P14"/>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0"/>
      <c r="G1" s="42" t="s">
        <v>41</v>
      </c>
      <c r="H1" s="47"/>
      <c r="I1" s="43"/>
      <c r="J1" s="43"/>
      <c r="K1" s="47"/>
      <c r="L1" s="43"/>
      <c r="M1" s="43"/>
      <c r="N1" s="43"/>
      <c r="O1" s="43"/>
      <c r="P1" s="47"/>
      <c r="Q1" s="47"/>
    </row>
    <row r="2" spans="1:32" ht="48" customHeight="1" x14ac:dyDescent="0.3">
      <c r="A2" s="9" t="s">
        <v>42</v>
      </c>
      <c r="B2" s="2" t="s">
        <v>43</v>
      </c>
      <c r="F2" s="41">
        <f>SUM(AF6:AF35)</f>
        <v>0</v>
      </c>
      <c r="G2" s="62" t="str">
        <f ca="1">IF(B14&gt;6,"verouderd PTA",CONCATENATE("Dit is het programma van de huidige ",B6,B14," (cohort ",B7," - ",B9,")"))</f>
        <v>Dit is het programma van de huidige A3 (cohort 2021 - 2024)</v>
      </c>
      <c r="H2" s="62"/>
      <c r="I2" s="62"/>
      <c r="J2" s="62"/>
      <c r="K2" s="62"/>
      <c r="L2" s="62"/>
      <c r="M2" s="62"/>
      <c r="N2" s="43"/>
      <c r="O2" s="54"/>
      <c r="P2" s="47"/>
      <c r="Q2" s="47"/>
    </row>
    <row r="3" spans="1:32" x14ac:dyDescent="0.3">
      <c r="A3" s="9" t="s">
        <v>44</v>
      </c>
      <c r="B3" s="4">
        <v>0</v>
      </c>
      <c r="F3" s="40"/>
      <c r="G3" s="43"/>
      <c r="H3" s="47"/>
      <c r="I3" s="43"/>
      <c r="J3" s="43"/>
      <c r="K3" s="47"/>
      <c r="L3" s="43"/>
      <c r="M3" s="43"/>
      <c r="N3" s="43"/>
      <c r="O3" s="43"/>
      <c r="P3" s="47"/>
      <c r="Q3" s="47"/>
    </row>
    <row r="4" spans="1:32" ht="30" customHeight="1" x14ac:dyDescent="0.55000000000000004">
      <c r="A4" s="9" t="s">
        <v>45</v>
      </c>
      <c r="B4" s="2" t="s">
        <v>46</v>
      </c>
      <c r="C4" s="9" t="s">
        <v>47</v>
      </c>
      <c r="D4" s="2"/>
      <c r="F4" s="40"/>
      <c r="G4" s="44" t="str">
        <f>CONCATENATE(B4," leerlaag ",B6,B15," (schooljaar ",B7," - ",B7+1,")")</f>
        <v>SK leerlaag A4 (schooljaar 2021 - 2022)</v>
      </c>
      <c r="H4" s="47"/>
      <c r="I4" s="43"/>
      <c r="J4" s="43"/>
      <c r="K4" s="47"/>
      <c r="L4" s="43"/>
      <c r="M4" s="43"/>
      <c r="N4" s="43"/>
      <c r="O4" s="43"/>
      <c r="P4" s="47"/>
      <c r="Q4" s="47"/>
    </row>
    <row r="5" spans="1:32" ht="34.5" customHeight="1" x14ac:dyDescent="0.3">
      <c r="A5" s="9" t="s">
        <v>48</v>
      </c>
      <c r="B5" s="2">
        <v>17</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x14ac:dyDescent="0.3">
      <c r="A6" s="9" t="s">
        <v>61</v>
      </c>
      <c r="B6" s="2" t="s">
        <v>88</v>
      </c>
      <c r="D6" s="2">
        <v>903</v>
      </c>
      <c r="E6" s="2"/>
      <c r="F6" s="40"/>
      <c r="G6" s="23">
        <v>1</v>
      </c>
      <c r="H6" s="24" t="s">
        <v>89</v>
      </c>
      <c r="I6" s="38">
        <v>1</v>
      </c>
      <c r="J6" s="25" t="s">
        <v>7</v>
      </c>
      <c r="K6" s="26"/>
      <c r="L6" s="38">
        <v>50</v>
      </c>
      <c r="M6" s="23" t="s">
        <v>11</v>
      </c>
      <c r="N6" s="39"/>
      <c r="O6" s="27">
        <v>0</v>
      </c>
      <c r="P6" s="28"/>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 t="shared" ref="AF6:AF11" si="3">SUM(R6:AE6)</f>
        <v>0</v>
      </c>
    </row>
    <row r="7" spans="1:32" ht="72" customHeight="1" x14ac:dyDescent="0.3">
      <c r="A7" s="9" t="s">
        <v>64</v>
      </c>
      <c r="B7" s="2">
        <v>2021</v>
      </c>
      <c r="D7" s="2">
        <v>904</v>
      </c>
      <c r="E7" s="2"/>
      <c r="F7" s="40"/>
      <c r="G7" s="23">
        <v>1</v>
      </c>
      <c r="H7" s="24" t="s">
        <v>90</v>
      </c>
      <c r="I7" s="38">
        <v>2</v>
      </c>
      <c r="J7" s="25" t="s">
        <v>7</v>
      </c>
      <c r="K7" s="26"/>
      <c r="L7" s="38">
        <v>100</v>
      </c>
      <c r="M7" s="23" t="s">
        <v>11</v>
      </c>
      <c r="N7" s="39"/>
      <c r="O7" s="27">
        <v>0</v>
      </c>
      <c r="P7" s="28"/>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 t="shared" si="3"/>
        <v>0</v>
      </c>
    </row>
    <row r="8" spans="1:32" ht="72" customHeight="1" x14ac:dyDescent="0.3">
      <c r="A8" s="9" t="s">
        <v>66</v>
      </c>
      <c r="B8" s="2">
        <v>231</v>
      </c>
      <c r="D8" s="2">
        <v>905</v>
      </c>
      <c r="E8" s="2"/>
      <c r="F8" s="40"/>
      <c r="G8" s="23">
        <v>2</v>
      </c>
      <c r="H8" s="24" t="s">
        <v>91</v>
      </c>
      <c r="I8" s="38">
        <v>2</v>
      </c>
      <c r="J8" s="25" t="s">
        <v>7</v>
      </c>
      <c r="K8" s="26"/>
      <c r="L8" s="38">
        <v>100</v>
      </c>
      <c r="M8" s="23" t="s">
        <v>11</v>
      </c>
      <c r="N8" s="39"/>
      <c r="O8" s="27">
        <v>0</v>
      </c>
      <c r="P8" s="28"/>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 t="shared" si="3"/>
        <v>0</v>
      </c>
    </row>
    <row r="9" spans="1:32" ht="72" customHeight="1" x14ac:dyDescent="0.3">
      <c r="A9" s="9" t="s">
        <v>68</v>
      </c>
      <c r="B9" s="4">
        <f>IF(B6="A",B7+3,IF(B6="H",B7+2,B7+1))</f>
        <v>2024</v>
      </c>
      <c r="D9" s="2">
        <v>906</v>
      </c>
      <c r="E9" s="2"/>
      <c r="F9" s="40"/>
      <c r="G9" s="23">
        <v>3</v>
      </c>
      <c r="H9" s="24" t="s">
        <v>92</v>
      </c>
      <c r="I9" s="38">
        <v>1</v>
      </c>
      <c r="J9" s="25" t="s">
        <v>7</v>
      </c>
      <c r="K9" s="26"/>
      <c r="L9" s="38">
        <v>50</v>
      </c>
      <c r="M9" s="23" t="s">
        <v>11</v>
      </c>
      <c r="N9" s="39"/>
      <c r="O9" s="27">
        <v>0</v>
      </c>
      <c r="P9" s="28"/>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0</v>
      </c>
    </row>
    <row r="10" spans="1:32" ht="72" customHeight="1" x14ac:dyDescent="0.3">
      <c r="A10" s="9" t="s">
        <v>70</v>
      </c>
      <c r="B10" s="6">
        <f ca="1">NOW()</f>
        <v>44362.66392939815</v>
      </c>
      <c r="D10" s="2">
        <v>907</v>
      </c>
      <c r="E10" s="2"/>
      <c r="F10" s="40"/>
      <c r="G10" s="23">
        <v>3</v>
      </c>
      <c r="H10" s="24" t="s">
        <v>93</v>
      </c>
      <c r="I10" s="38">
        <v>2</v>
      </c>
      <c r="J10" s="25" t="s">
        <v>19</v>
      </c>
      <c r="K10" s="26"/>
      <c r="L10" s="38"/>
      <c r="M10" s="23" t="s">
        <v>8</v>
      </c>
      <c r="N10" s="39">
        <v>1</v>
      </c>
      <c r="O10" s="27" t="s">
        <v>11</v>
      </c>
      <c r="P10" s="28" t="s">
        <v>94</v>
      </c>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customHeight="1" x14ac:dyDescent="0.3">
      <c r="A11" s="9" t="s">
        <v>73</v>
      </c>
      <c r="B11" s="4">
        <f ca="1">IF(MONTH(NOW())&gt;7,YEAR(NOW()),YEAR(NOW())-1)</f>
        <v>2020</v>
      </c>
      <c r="D11" s="2">
        <v>908</v>
      </c>
      <c r="E11" s="2"/>
      <c r="F11" s="40"/>
      <c r="G11" s="23">
        <v>4</v>
      </c>
      <c r="H11" s="24" t="s">
        <v>95</v>
      </c>
      <c r="I11" s="38">
        <v>2</v>
      </c>
      <c r="J11" s="25" t="s">
        <v>7</v>
      </c>
      <c r="K11" s="26"/>
      <c r="L11" s="38">
        <v>100</v>
      </c>
      <c r="M11" s="23" t="s">
        <v>11</v>
      </c>
      <c r="N11" s="39"/>
      <c r="O11" s="27">
        <v>0</v>
      </c>
      <c r="P11" s="28"/>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0</v>
      </c>
    </row>
    <row r="12" spans="1:32" x14ac:dyDescent="0.3">
      <c r="A12" s="9" t="s">
        <v>75</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x14ac:dyDescent="0.3">
      <c r="A13" s="9" t="s">
        <v>76</v>
      </c>
      <c r="B13" s="4">
        <f ca="1">B7-B11</f>
        <v>1</v>
      </c>
      <c r="C13" s="9" t="s">
        <v>47</v>
      </c>
      <c r="D13" s="2">
        <v>567</v>
      </c>
      <c r="F13" s="40"/>
      <c r="G13" s="59" t="str">
        <f>CONCATENATE("Algemene opmerkingen bij het jaarprogramma van  ",G4)</f>
        <v>Algemene opmerkingen bij het jaarprogramma van  SK leerlaag A4 (schooljaar 2021 - 2022)</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x14ac:dyDescent="0.3">
      <c r="A14" s="9" t="s">
        <v>77</v>
      </c>
      <c r="B14" s="7">
        <f ca="1">B15+B11-B7</f>
        <v>3</v>
      </c>
      <c r="F14" s="40"/>
      <c r="G14" s="61"/>
      <c r="H14" s="61"/>
      <c r="I14" s="61"/>
      <c r="J14" s="61"/>
      <c r="K14" s="61"/>
      <c r="L14" s="61"/>
      <c r="M14" s="61"/>
      <c r="N14" s="57"/>
      <c r="O14" s="57"/>
      <c r="P14" s="58"/>
      <c r="Q14" s="47"/>
      <c r="R14" s="7"/>
      <c r="S14" s="7"/>
      <c r="T14" s="7"/>
      <c r="U14" s="7"/>
      <c r="V14" s="7"/>
      <c r="W14" s="7"/>
      <c r="X14" s="7"/>
      <c r="Y14" s="7"/>
      <c r="Z14" s="7"/>
      <c r="AA14" s="7"/>
      <c r="AB14" s="7"/>
      <c r="AC14" s="7"/>
      <c r="AD14" s="7"/>
      <c r="AE14" s="7"/>
    </row>
    <row r="15" spans="1:32" x14ac:dyDescent="0.3">
      <c r="A15" s="9" t="s">
        <v>79</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x14ac:dyDescent="0.55000000000000004">
      <c r="C16" s="9" t="s">
        <v>47</v>
      </c>
      <c r="D16" s="2"/>
      <c r="F16" s="40"/>
      <c r="G16" s="44" t="str">
        <f>CONCATENATE(B4," leerlaag ",B6,B15+1," (schooljaar ",B7+1," - ",B7+2,")")</f>
        <v>SK leerlaag A5 (schooljaar 2022 - 2023)</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x14ac:dyDescent="0.3">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x14ac:dyDescent="0.3">
      <c r="D18" s="2"/>
      <c r="E18" s="2"/>
      <c r="F18" s="40"/>
      <c r="G18" s="46" t="s">
        <v>5</v>
      </c>
      <c r="H18" s="49"/>
      <c r="I18" s="50"/>
      <c r="J18" s="51" t="s">
        <v>5</v>
      </c>
      <c r="K18" s="52"/>
      <c r="L18" s="50"/>
      <c r="M18" s="46" t="s">
        <v>5</v>
      </c>
      <c r="N18" s="53"/>
      <c r="O18" s="55" t="s">
        <v>5</v>
      </c>
      <c r="P18" s="56"/>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x14ac:dyDescent="0.3">
      <c r="D19" s="2"/>
      <c r="E19" s="2"/>
      <c r="F19" s="40"/>
      <c r="G19" s="46" t="s">
        <v>5</v>
      </c>
      <c r="H19" s="49"/>
      <c r="I19" s="50"/>
      <c r="J19" s="51" t="s">
        <v>5</v>
      </c>
      <c r="K19" s="52"/>
      <c r="L19" s="50"/>
      <c r="M19" s="46" t="s">
        <v>5</v>
      </c>
      <c r="N19" s="53"/>
      <c r="O19" s="55" t="s">
        <v>5</v>
      </c>
      <c r="P19" s="56"/>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x14ac:dyDescent="0.3">
      <c r="D20" s="2"/>
      <c r="E20" s="2"/>
      <c r="F20" s="40"/>
      <c r="G20" s="46" t="s">
        <v>5</v>
      </c>
      <c r="H20" s="49"/>
      <c r="I20" s="50"/>
      <c r="J20" s="51" t="s">
        <v>5</v>
      </c>
      <c r="K20" s="52"/>
      <c r="L20" s="50"/>
      <c r="M20" s="46" t="s">
        <v>5</v>
      </c>
      <c r="N20" s="53"/>
      <c r="O20" s="55" t="s">
        <v>5</v>
      </c>
      <c r="P20" s="56"/>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0</v>
      </c>
    </row>
    <row r="21" spans="3:32" ht="72" customHeight="1" x14ac:dyDescent="0.3">
      <c r="D21" s="2"/>
      <c r="E21" s="2"/>
      <c r="F21" s="40"/>
      <c r="G21" s="46" t="s">
        <v>5</v>
      </c>
      <c r="H21" s="49"/>
      <c r="I21" s="50"/>
      <c r="J21" s="51" t="s">
        <v>5</v>
      </c>
      <c r="K21" s="52"/>
      <c r="L21" s="50"/>
      <c r="M21" s="46" t="s">
        <v>5</v>
      </c>
      <c r="N21" s="53"/>
      <c r="O21" s="55" t="s">
        <v>5</v>
      </c>
      <c r="P21" s="56"/>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x14ac:dyDescent="0.3">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x14ac:dyDescent="0.3">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x14ac:dyDescent="0.3">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x14ac:dyDescent="0.3">
      <c r="C25" s="9" t="s">
        <v>47</v>
      </c>
      <c r="D25" s="2">
        <v>568</v>
      </c>
      <c r="F25" s="40"/>
      <c r="G25" s="59" t="str">
        <f>CONCATENATE("Algemene opmerkingen bij het jaarprogramma van  ",G16)</f>
        <v>Algemene opmerkingen bij het jaarprogramma van  SK leerlaag A5 (schooljaar 2022 - 2023)</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x14ac:dyDescent="0.3">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x14ac:dyDescent="0.3">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customHeight="1" x14ac:dyDescent="0.55000000000000004">
      <c r="C28" s="9" t="s">
        <v>47</v>
      </c>
      <c r="D28" s="2"/>
      <c r="F28" s="40"/>
      <c r="G28" s="44" t="str">
        <f>CONCATENATE(B4," leerlaag ",B6,B15+2," (schooljaar ",B7+2," - ",B9,")")</f>
        <v>SK leerlaag A6 (schooljaar 2023 - 2024)</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customHeight="1" x14ac:dyDescent="0.3">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customHeight="1" x14ac:dyDescent="0.3">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customHeight="1" x14ac:dyDescent="0.3">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customHeight="1" x14ac:dyDescent="0.3">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customHeight="1" x14ac:dyDescent="0.3">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customHeight="1" x14ac:dyDescent="0.3">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customHeight="1" x14ac:dyDescent="0.3">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x14ac:dyDescent="0.3">
      <c r="F36" s="40"/>
      <c r="G36" s="43"/>
      <c r="H36" s="47"/>
      <c r="I36" s="43"/>
      <c r="J36" s="43"/>
      <c r="K36" s="47"/>
      <c r="L36" s="43"/>
      <c r="M36" s="43"/>
      <c r="N36" s="43"/>
      <c r="O36" s="43"/>
      <c r="P36" s="47"/>
      <c r="Q36" s="47"/>
    </row>
    <row r="37" spans="3:32" x14ac:dyDescent="0.3">
      <c r="C37" s="9" t="s">
        <v>47</v>
      </c>
      <c r="D37" s="2">
        <v>569</v>
      </c>
      <c r="F37" s="40"/>
      <c r="G37" s="59" t="str">
        <f>CONCATENATE("Algemene opmerkingen bij het jaarprogramma van  ",G28)</f>
        <v>Algemene opmerkingen bij het jaarprogramma van  SK leerlaag A6 (schooljaar 2023 - 2024)</v>
      </c>
      <c r="H37" s="59"/>
      <c r="I37" s="59"/>
      <c r="J37" s="59"/>
      <c r="K37" s="59"/>
      <c r="L37" s="59"/>
      <c r="M37" s="59"/>
      <c r="N37" s="43"/>
      <c r="O37" s="43"/>
      <c r="P37" s="47"/>
      <c r="Q37" s="47"/>
    </row>
    <row r="38" spans="3:32" ht="72" customHeight="1" x14ac:dyDescent="0.3">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39" priority="1">
      <formula>ISBLANK($J6)</formula>
    </cfRule>
  </conditionalFormatting>
  <conditionalFormatting sqref="J18:J23">
    <cfRule type="expression" dxfId="38" priority="2">
      <formula>ISBLANK($J18)</formula>
    </cfRule>
  </conditionalFormatting>
  <conditionalFormatting sqref="J30:J35">
    <cfRule type="expression" dxfId="37" priority="3">
      <formula>ISBLANK($J30)</formula>
    </cfRule>
  </conditionalFormatting>
  <conditionalFormatting sqref="M6:M11">
    <cfRule type="expression" dxfId="36" priority="4">
      <formula>ISBLANK($M6)</formula>
    </cfRule>
  </conditionalFormatting>
  <conditionalFormatting sqref="M18:M23">
    <cfRule type="expression" dxfId="35" priority="5">
      <formula>ISBLANK($M18)</formula>
    </cfRule>
  </conditionalFormatting>
  <conditionalFormatting sqref="M30:M35">
    <cfRule type="expression" dxfId="34" priority="6">
      <formula>ISBLANK($M30)</formula>
    </cfRule>
  </conditionalFormatting>
  <conditionalFormatting sqref="O6:O11">
    <cfRule type="expression" dxfId="33" priority="7">
      <formula>ISBLANK($O6)</formula>
    </cfRule>
  </conditionalFormatting>
  <conditionalFormatting sqref="O18:O23">
    <cfRule type="expression" dxfId="32" priority="8">
      <formula>ISBLANK($O18)</formula>
    </cfRule>
  </conditionalFormatting>
  <conditionalFormatting sqref="O30:O35">
    <cfRule type="expression" dxfId="31" priority="9">
      <formula>ISBLANK($O30)</formula>
    </cfRule>
  </conditionalFormatting>
  <conditionalFormatting sqref="R6:AE35">
    <cfRule type="cellIs" dxfId="30" priority="10" operator="equal">
      <formula>1</formula>
    </cfRule>
  </conditionalFormatting>
  <dataValidations count="1">
    <dataValidation type="whole" allowBlank="1" showInputMessage="1" showErrorMessage="1" sqref="I6:I11 N30:N35 N18:N23 N6:N11 L30:L35 L18:L23 L6:L11 I30:I35 I18:I23" xr:uid="{00000000-0002-0000-05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500-000000000000}">
          <x14:formula1>
            <xm:f>instellingen!$G$2:$G$6</xm:f>
          </x14:formula1>
          <xm:sqref>G6:G11 G30:G35 G18:G23</xm:sqref>
        </x14:dataValidation>
        <x14:dataValidation type="list" errorStyle="information" showInputMessage="1" showErrorMessage="1" errorTitle="ERROR" error="ongeldige waarde" xr:uid="{00000000-0002-0000-0500-000006000000}">
          <x14:formula1>
            <xm:f>instellingen!$H$2:$H$7</xm:f>
          </x14:formula1>
          <xm:sqref>J6:J11 J30:J35 J18:J23</xm:sqref>
        </x14:dataValidation>
        <x14:dataValidation type="list" errorStyle="information" showInputMessage="1" showErrorMessage="1" errorTitle="ERROR" error="ongeldige waarde" xr:uid="{00000000-0002-0000-0500-00000C000000}">
          <x14:formula1>
            <xm:f>instellingen!$I$2:$I$4</xm:f>
          </x14:formula1>
          <xm:sqref>M6:M11 O30:O35 O18:O23 O6:O11 M30:M35 M18:M23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38"/>
  <sheetViews>
    <sheetView zoomScale="85" zoomScaleNormal="85" workbookViewId="0">
      <pane ySplit="2" topLeftCell="A15" activePane="bottomLeft" state="frozen"/>
      <selection pane="bottomLeft" activeCell="G26" sqref="G26:M26"/>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0"/>
      <c r="G1" s="42" t="s">
        <v>41</v>
      </c>
      <c r="H1" s="47"/>
      <c r="I1" s="43"/>
      <c r="J1" s="43"/>
      <c r="K1" s="47"/>
      <c r="L1" s="43"/>
      <c r="M1" s="43"/>
      <c r="N1" s="43"/>
      <c r="O1" s="43"/>
      <c r="P1" s="47"/>
      <c r="Q1" s="47"/>
    </row>
    <row r="2" spans="1:32" ht="48" customHeight="1" x14ac:dyDescent="0.3">
      <c r="A2" s="9" t="s">
        <v>42</v>
      </c>
      <c r="B2" s="2" t="s">
        <v>43</v>
      </c>
      <c r="F2" s="41">
        <f>SUM(AF6:AF35)</f>
        <v>0</v>
      </c>
      <c r="G2" s="62" t="str">
        <f ca="1">IF(B14&gt;6,"verouderd PTA",CONCATENATE("Dit is het programma van de huidige ",B6,B14," (cohort ",B7," - ",B9,")"))</f>
        <v>Dit is het programma van de huidige A4 (cohort 2020 - 2023)</v>
      </c>
      <c r="H2" s="62"/>
      <c r="I2" s="62"/>
      <c r="J2" s="62"/>
      <c r="K2" s="62"/>
      <c r="L2" s="62"/>
      <c r="M2" s="62"/>
      <c r="N2" s="43"/>
      <c r="O2" s="54"/>
      <c r="P2" s="47"/>
      <c r="Q2" s="47"/>
    </row>
    <row r="3" spans="1:32" x14ac:dyDescent="0.3">
      <c r="A3" s="9" t="s">
        <v>44</v>
      </c>
      <c r="B3" s="4">
        <v>0</v>
      </c>
      <c r="F3" s="40"/>
      <c r="G3" s="43"/>
      <c r="H3" s="47"/>
      <c r="I3" s="43"/>
      <c r="J3" s="43"/>
      <c r="K3" s="47"/>
      <c r="L3" s="43"/>
      <c r="M3" s="43"/>
      <c r="N3" s="43"/>
      <c r="O3" s="43"/>
      <c r="P3" s="47"/>
      <c r="Q3" s="47"/>
    </row>
    <row r="4" spans="1:32" ht="30" customHeight="1" x14ac:dyDescent="0.55000000000000004">
      <c r="A4" s="9" t="s">
        <v>45</v>
      </c>
      <c r="B4" s="2" t="s">
        <v>46</v>
      </c>
      <c r="C4" s="9" t="s">
        <v>47</v>
      </c>
      <c r="D4" s="2"/>
      <c r="F4" s="40"/>
      <c r="G4" s="44" t="str">
        <f>CONCATENATE(B4," leerlaag ",B6,B15," (schooljaar ",B7," - ",B7+1,")")</f>
        <v>SK leerlaag A4 (schooljaar 2020 - 2021)</v>
      </c>
      <c r="H4" s="47"/>
      <c r="I4" s="43"/>
      <c r="J4" s="43"/>
      <c r="K4" s="47"/>
      <c r="L4" s="43"/>
      <c r="M4" s="43"/>
      <c r="N4" s="43"/>
      <c r="O4" s="43"/>
      <c r="P4" s="47"/>
      <c r="Q4" s="47"/>
    </row>
    <row r="5" spans="1:32" ht="34.5" customHeight="1" x14ac:dyDescent="0.3">
      <c r="A5" s="9" t="s">
        <v>48</v>
      </c>
      <c r="B5" s="2">
        <v>17</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x14ac:dyDescent="0.3">
      <c r="A6" s="9" t="s">
        <v>61</v>
      </c>
      <c r="B6" s="2" t="s">
        <v>88</v>
      </c>
      <c r="D6" s="2">
        <v>243</v>
      </c>
      <c r="E6" s="2"/>
      <c r="F6" s="40"/>
      <c r="G6" s="46">
        <v>1</v>
      </c>
      <c r="H6" s="49" t="s">
        <v>89</v>
      </c>
      <c r="I6" s="50">
        <v>1</v>
      </c>
      <c r="J6" s="51" t="s">
        <v>7</v>
      </c>
      <c r="K6" s="52"/>
      <c r="L6" s="50">
        <v>50</v>
      </c>
      <c r="M6" s="46" t="s">
        <v>11</v>
      </c>
      <c r="N6" s="53"/>
      <c r="O6" s="55">
        <v>0</v>
      </c>
      <c r="P6" s="56"/>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 t="shared" ref="AF6:AF11" si="3">SUM(R6:AE6)</f>
        <v>0</v>
      </c>
    </row>
    <row r="7" spans="1:32" ht="72" customHeight="1" x14ac:dyDescent="0.3">
      <c r="A7" s="9" t="s">
        <v>64</v>
      </c>
      <c r="B7" s="2">
        <v>2020</v>
      </c>
      <c r="D7" s="2">
        <v>244</v>
      </c>
      <c r="E7" s="2"/>
      <c r="F7" s="40"/>
      <c r="G7" s="46">
        <v>1</v>
      </c>
      <c r="H7" s="49" t="s">
        <v>90</v>
      </c>
      <c r="I7" s="50">
        <v>2</v>
      </c>
      <c r="J7" s="51" t="s">
        <v>7</v>
      </c>
      <c r="K7" s="52"/>
      <c r="L7" s="50">
        <v>100</v>
      </c>
      <c r="M7" s="46" t="s">
        <v>11</v>
      </c>
      <c r="N7" s="53"/>
      <c r="O7" s="55">
        <v>0</v>
      </c>
      <c r="P7" s="56"/>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 t="shared" si="3"/>
        <v>0</v>
      </c>
    </row>
    <row r="8" spans="1:32" ht="72" customHeight="1" x14ac:dyDescent="0.3">
      <c r="A8" s="9" t="s">
        <v>66</v>
      </c>
      <c r="B8" s="2">
        <v>70</v>
      </c>
      <c r="D8" s="2">
        <v>245</v>
      </c>
      <c r="E8" s="2"/>
      <c r="F8" s="40"/>
      <c r="G8" s="46">
        <v>2</v>
      </c>
      <c r="H8" s="49" t="s">
        <v>91</v>
      </c>
      <c r="I8" s="50">
        <v>2</v>
      </c>
      <c r="J8" s="51" t="s">
        <v>7</v>
      </c>
      <c r="K8" s="52"/>
      <c r="L8" s="50">
        <v>100</v>
      </c>
      <c r="M8" s="46" t="s">
        <v>11</v>
      </c>
      <c r="N8" s="53"/>
      <c r="O8" s="55">
        <v>0</v>
      </c>
      <c r="P8" s="56"/>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 t="shared" si="3"/>
        <v>0</v>
      </c>
    </row>
    <row r="9" spans="1:32" ht="72" customHeight="1" x14ac:dyDescent="0.3">
      <c r="A9" s="9" t="s">
        <v>68</v>
      </c>
      <c r="B9" s="4">
        <f>IF(B6="A",B7+3,IF(B6="H",B7+2,B7+1))</f>
        <v>2023</v>
      </c>
      <c r="D9" s="2">
        <v>246</v>
      </c>
      <c r="E9" s="2"/>
      <c r="F9" s="40"/>
      <c r="G9" s="46">
        <v>3</v>
      </c>
      <c r="H9" s="49" t="s">
        <v>92</v>
      </c>
      <c r="I9" s="50">
        <v>1</v>
      </c>
      <c r="J9" s="51" t="s">
        <v>7</v>
      </c>
      <c r="K9" s="52"/>
      <c r="L9" s="50">
        <v>50</v>
      </c>
      <c r="M9" s="46" t="s">
        <v>11</v>
      </c>
      <c r="N9" s="53"/>
      <c r="O9" s="55">
        <v>0</v>
      </c>
      <c r="P9" s="56"/>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0</v>
      </c>
    </row>
    <row r="10" spans="1:32" ht="72" customHeight="1" x14ac:dyDescent="0.3">
      <c r="A10" s="9" t="s">
        <v>70</v>
      </c>
      <c r="B10" s="6">
        <f ca="1">NOW()</f>
        <v>44362.66392939815</v>
      </c>
      <c r="D10" s="2">
        <v>247</v>
      </c>
      <c r="E10" s="2"/>
      <c r="F10" s="40"/>
      <c r="G10" s="46">
        <v>3</v>
      </c>
      <c r="H10" s="49" t="s">
        <v>93</v>
      </c>
      <c r="I10" s="50">
        <v>2</v>
      </c>
      <c r="J10" s="51" t="s">
        <v>19</v>
      </c>
      <c r="K10" s="52"/>
      <c r="L10" s="50"/>
      <c r="M10" s="46" t="s">
        <v>8</v>
      </c>
      <c r="N10" s="53">
        <v>1</v>
      </c>
      <c r="O10" s="55" t="s">
        <v>11</v>
      </c>
      <c r="P10" s="56" t="s">
        <v>94</v>
      </c>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customHeight="1" x14ac:dyDescent="0.3">
      <c r="A11" s="9" t="s">
        <v>73</v>
      </c>
      <c r="B11" s="4">
        <f ca="1">IF(MONTH(NOW())&gt;7,YEAR(NOW()),YEAR(NOW())-1)</f>
        <v>2020</v>
      </c>
      <c r="D11" s="2">
        <v>248</v>
      </c>
      <c r="E11" s="2"/>
      <c r="F11" s="40"/>
      <c r="G11" s="46">
        <v>4</v>
      </c>
      <c r="H11" s="49" t="s">
        <v>95</v>
      </c>
      <c r="I11" s="50">
        <v>2</v>
      </c>
      <c r="J11" s="51" t="s">
        <v>7</v>
      </c>
      <c r="K11" s="52"/>
      <c r="L11" s="50">
        <v>100</v>
      </c>
      <c r="M11" s="46" t="s">
        <v>11</v>
      </c>
      <c r="N11" s="53"/>
      <c r="O11" s="55">
        <v>0</v>
      </c>
      <c r="P11" s="56"/>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0</v>
      </c>
    </row>
    <row r="12" spans="1:32" x14ac:dyDescent="0.3">
      <c r="A12" s="9" t="s">
        <v>75</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x14ac:dyDescent="0.3">
      <c r="A13" s="9" t="s">
        <v>76</v>
      </c>
      <c r="B13" s="4">
        <f ca="1">B7-B11</f>
        <v>0</v>
      </c>
      <c r="C13" s="9" t="s">
        <v>47</v>
      </c>
      <c r="D13" s="2">
        <v>172</v>
      </c>
      <c r="F13" s="40"/>
      <c r="G13" s="59" t="str">
        <f>CONCATENATE("Algemene opmerkingen bij het jaarprogramma van  ",G4)</f>
        <v>Algemene opmerkingen bij het jaarprogramma van  SK leerlaag A4 (schooljaar 2020 - 2021)</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x14ac:dyDescent="0.3">
      <c r="A14" s="9" t="s">
        <v>77</v>
      </c>
      <c r="B14" s="7">
        <f ca="1">B15+B11-B7</f>
        <v>4</v>
      </c>
      <c r="F14" s="40"/>
      <c r="G14" s="60" t="s">
        <v>78</v>
      </c>
      <c r="H14" s="60"/>
      <c r="I14" s="60"/>
      <c r="J14" s="60"/>
      <c r="K14" s="60"/>
      <c r="L14" s="60"/>
      <c r="M14" s="60"/>
      <c r="N14" s="43"/>
      <c r="O14" s="43"/>
      <c r="P14" s="47"/>
      <c r="Q14" s="47"/>
      <c r="R14" s="7"/>
      <c r="S14" s="7"/>
      <c r="T14" s="7"/>
      <c r="U14" s="7"/>
      <c r="V14" s="7"/>
      <c r="W14" s="7"/>
      <c r="X14" s="7"/>
      <c r="Y14" s="7"/>
      <c r="Z14" s="7"/>
      <c r="AA14" s="7"/>
      <c r="AB14" s="7"/>
      <c r="AC14" s="7"/>
      <c r="AD14" s="7"/>
      <c r="AE14" s="7"/>
    </row>
    <row r="15" spans="1:32" x14ac:dyDescent="0.3">
      <c r="A15" s="9" t="s">
        <v>79</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x14ac:dyDescent="0.55000000000000004">
      <c r="C16" s="9" t="s">
        <v>47</v>
      </c>
      <c r="D16" s="2"/>
      <c r="F16" s="40"/>
      <c r="G16" s="44" t="str">
        <f>CONCATENATE(B4," leerlaag ",B6,B15+1," (schooljaar ",B7+1," - ",B7+2,")")</f>
        <v>SK leerlaag A5 (schooljaar 2021 - 2022)</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x14ac:dyDescent="0.3">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x14ac:dyDescent="0.3">
      <c r="D18" s="2">
        <v>898</v>
      </c>
      <c r="E18" s="2"/>
      <c r="F18" s="40"/>
      <c r="G18" s="23">
        <v>1</v>
      </c>
      <c r="H18" s="24" t="s">
        <v>96</v>
      </c>
      <c r="I18" s="38">
        <v>2</v>
      </c>
      <c r="J18" s="25" t="s">
        <v>7</v>
      </c>
      <c r="K18" s="26"/>
      <c r="L18" s="38">
        <v>100</v>
      </c>
      <c r="M18" s="23" t="s">
        <v>8</v>
      </c>
      <c r="N18" s="39">
        <v>2</v>
      </c>
      <c r="O18" s="27" t="s">
        <v>8</v>
      </c>
      <c r="P18" s="28" t="s">
        <v>97</v>
      </c>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x14ac:dyDescent="0.3">
      <c r="D19" s="2">
        <v>899</v>
      </c>
      <c r="E19" s="2"/>
      <c r="F19" s="40"/>
      <c r="G19" s="23">
        <v>2</v>
      </c>
      <c r="H19" s="24" t="s">
        <v>98</v>
      </c>
      <c r="I19" s="38">
        <v>2</v>
      </c>
      <c r="J19" s="25" t="s">
        <v>7</v>
      </c>
      <c r="K19" s="26"/>
      <c r="L19" s="38">
        <v>100</v>
      </c>
      <c r="M19" s="23" t="s">
        <v>8</v>
      </c>
      <c r="N19" s="39">
        <v>2</v>
      </c>
      <c r="O19" s="27" t="s">
        <v>8</v>
      </c>
      <c r="P19" s="28" t="s">
        <v>99</v>
      </c>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x14ac:dyDescent="0.3">
      <c r="D20" s="2">
        <v>900</v>
      </c>
      <c r="E20" s="2"/>
      <c r="F20" s="40"/>
      <c r="G20" s="23">
        <v>3</v>
      </c>
      <c r="H20" s="24" t="s">
        <v>100</v>
      </c>
      <c r="I20" s="38">
        <v>2</v>
      </c>
      <c r="J20" s="25" t="s">
        <v>7</v>
      </c>
      <c r="K20" s="26"/>
      <c r="L20" s="38">
        <v>100</v>
      </c>
      <c r="M20" s="23" t="s">
        <v>8</v>
      </c>
      <c r="N20" s="39">
        <v>2</v>
      </c>
      <c r="O20" s="27" t="s">
        <v>8</v>
      </c>
      <c r="P20" s="28" t="s">
        <v>101</v>
      </c>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0</v>
      </c>
    </row>
    <row r="21" spans="3:32" ht="72" customHeight="1" x14ac:dyDescent="0.3">
      <c r="D21" s="2">
        <v>901</v>
      </c>
      <c r="E21" s="2"/>
      <c r="F21" s="40"/>
      <c r="G21" s="23">
        <v>4</v>
      </c>
      <c r="H21" s="24" t="s">
        <v>102</v>
      </c>
      <c r="I21" s="38">
        <v>2</v>
      </c>
      <c r="J21" s="25" t="s">
        <v>7</v>
      </c>
      <c r="K21" s="26"/>
      <c r="L21" s="38">
        <v>100</v>
      </c>
      <c r="M21" s="23" t="s">
        <v>11</v>
      </c>
      <c r="N21" s="39"/>
      <c r="O21" s="27">
        <v>0</v>
      </c>
      <c r="P21" s="28"/>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x14ac:dyDescent="0.3">
      <c r="D22" s="2">
        <v>902</v>
      </c>
      <c r="E22" s="2"/>
      <c r="F22" s="40"/>
      <c r="G22" s="23">
        <v>3</v>
      </c>
      <c r="H22" s="24" t="s">
        <v>103</v>
      </c>
      <c r="I22" s="38">
        <v>2</v>
      </c>
      <c r="J22" s="25" t="s">
        <v>19</v>
      </c>
      <c r="K22" s="26"/>
      <c r="L22" s="38"/>
      <c r="M22" s="23" t="s">
        <v>8</v>
      </c>
      <c r="N22" s="39">
        <v>1</v>
      </c>
      <c r="O22" s="27" t="s">
        <v>11</v>
      </c>
      <c r="P22" s="28" t="s">
        <v>104</v>
      </c>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x14ac:dyDescent="0.3">
      <c r="D23" s="2"/>
      <c r="E23" s="2"/>
      <c r="F23" s="40"/>
      <c r="G23" s="23" t="s">
        <v>5</v>
      </c>
      <c r="H23" s="24"/>
      <c r="I23" s="38"/>
      <c r="J23" s="25" t="s">
        <v>5</v>
      </c>
      <c r="K23" s="26"/>
      <c r="L23" s="38"/>
      <c r="M23" s="23" t="s">
        <v>5</v>
      </c>
      <c r="N23" s="39"/>
      <c r="O23" s="27" t="s">
        <v>5</v>
      </c>
      <c r="P23" s="28"/>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x14ac:dyDescent="0.3">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x14ac:dyDescent="0.3">
      <c r="C25" s="9" t="s">
        <v>47</v>
      </c>
      <c r="D25" s="2">
        <v>173</v>
      </c>
      <c r="F25" s="40"/>
      <c r="G25" s="59" t="str">
        <f>CONCATENATE("Algemene opmerkingen bij het jaarprogramma van  ",G16)</f>
        <v>Algemene opmerkingen bij het jaarprogramma van  SK leerlaag A5 (schooljaar 2021 - 2022)</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x14ac:dyDescent="0.3">
      <c r="F26" s="40"/>
      <c r="G26" s="61" t="s">
        <v>78</v>
      </c>
      <c r="H26" s="61"/>
      <c r="I26" s="61"/>
      <c r="J26" s="61"/>
      <c r="K26" s="61"/>
      <c r="L26" s="61"/>
      <c r="M26" s="61"/>
      <c r="N26" s="57"/>
      <c r="O26" s="57"/>
      <c r="P26" s="58"/>
      <c r="Q26" s="47"/>
      <c r="R26" s="7"/>
      <c r="S26" s="7"/>
      <c r="T26" s="7"/>
      <c r="U26" s="7"/>
      <c r="V26" s="7"/>
      <c r="W26" s="7"/>
      <c r="X26" s="7"/>
      <c r="Y26" s="7"/>
      <c r="Z26" s="7"/>
      <c r="AA26" s="7"/>
      <c r="AB26" s="7"/>
      <c r="AC26" s="7"/>
      <c r="AD26" s="7"/>
      <c r="AE26" s="7"/>
    </row>
    <row r="27" spans="3:32" x14ac:dyDescent="0.3">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customHeight="1" x14ac:dyDescent="0.55000000000000004">
      <c r="C28" s="9" t="s">
        <v>47</v>
      </c>
      <c r="D28" s="2"/>
      <c r="F28" s="40"/>
      <c r="G28" s="44" t="str">
        <f>CONCATENATE(B4," leerlaag ",B6,B15+2," (schooljaar ",B7+2," - ",B9,")")</f>
        <v>SK leerlaag A6 (schooljaar 2022 - 2023)</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customHeight="1" x14ac:dyDescent="0.3">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customHeight="1" x14ac:dyDescent="0.3">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customHeight="1" x14ac:dyDescent="0.3">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customHeight="1" x14ac:dyDescent="0.3">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customHeight="1" x14ac:dyDescent="0.3">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customHeight="1" x14ac:dyDescent="0.3">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customHeight="1" x14ac:dyDescent="0.3">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x14ac:dyDescent="0.3">
      <c r="F36" s="40"/>
      <c r="G36" s="43"/>
      <c r="H36" s="47"/>
      <c r="I36" s="43"/>
      <c r="J36" s="43"/>
      <c r="K36" s="47"/>
      <c r="L36" s="43"/>
      <c r="M36" s="43"/>
      <c r="N36" s="43"/>
      <c r="O36" s="43"/>
      <c r="P36" s="47"/>
      <c r="Q36" s="47"/>
    </row>
    <row r="37" spans="3:32" x14ac:dyDescent="0.3">
      <c r="C37" s="9" t="s">
        <v>47</v>
      </c>
      <c r="D37" s="2">
        <v>174</v>
      </c>
      <c r="F37" s="40"/>
      <c r="G37" s="59" t="str">
        <f>CONCATENATE("Algemene opmerkingen bij het jaarprogramma van  ",G28)</f>
        <v>Algemene opmerkingen bij het jaarprogramma van  SK leerlaag A6 (schooljaar 2022 - 2023)</v>
      </c>
      <c r="H37" s="59"/>
      <c r="I37" s="59"/>
      <c r="J37" s="59"/>
      <c r="K37" s="59"/>
      <c r="L37" s="59"/>
      <c r="M37" s="59"/>
      <c r="N37" s="43"/>
      <c r="O37" s="43"/>
      <c r="P37" s="47"/>
      <c r="Q37" s="47"/>
    </row>
    <row r="38" spans="3:32" ht="72" customHeight="1" x14ac:dyDescent="0.3">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29" priority="1">
      <formula>ISBLANK($J6)</formula>
    </cfRule>
  </conditionalFormatting>
  <conditionalFormatting sqref="J18:J23">
    <cfRule type="expression" dxfId="28" priority="2">
      <formula>ISBLANK($J18)</formula>
    </cfRule>
  </conditionalFormatting>
  <conditionalFormatting sqref="J30:J35">
    <cfRule type="expression" dxfId="27" priority="3">
      <formula>ISBLANK($J30)</formula>
    </cfRule>
  </conditionalFormatting>
  <conditionalFormatting sqref="M6:M11">
    <cfRule type="expression" dxfId="26" priority="4">
      <formula>ISBLANK($M6)</formula>
    </cfRule>
  </conditionalFormatting>
  <conditionalFormatting sqref="M18:M23">
    <cfRule type="expression" dxfId="25" priority="5">
      <formula>ISBLANK($M18)</formula>
    </cfRule>
  </conditionalFormatting>
  <conditionalFormatting sqref="M30:M35">
    <cfRule type="expression" dxfId="24" priority="6">
      <formula>ISBLANK($M30)</formula>
    </cfRule>
  </conditionalFormatting>
  <conditionalFormatting sqref="O6:O11">
    <cfRule type="expression" dxfId="23" priority="7">
      <formula>ISBLANK($O6)</formula>
    </cfRule>
  </conditionalFormatting>
  <conditionalFormatting sqref="O18:O23">
    <cfRule type="expression" dxfId="22" priority="8">
      <formula>ISBLANK($O18)</formula>
    </cfRule>
  </conditionalFormatting>
  <conditionalFormatting sqref="O30:O35">
    <cfRule type="expression" dxfId="21" priority="9">
      <formula>ISBLANK($O30)</formula>
    </cfRule>
  </conditionalFormatting>
  <conditionalFormatting sqref="R6:AE35">
    <cfRule type="cellIs" dxfId="20" priority="10" operator="equal">
      <formula>1</formula>
    </cfRule>
  </conditionalFormatting>
  <dataValidations count="1">
    <dataValidation type="whole" allowBlank="1" showInputMessage="1" showErrorMessage="1" sqref="I6:I11 N30:N35 N18:N23 N6:N11 L30:L35 L18:L23 L6:L11 I30:I35 I18:I23" xr:uid="{00000000-0002-0000-06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600-000000000000}">
          <x14:formula1>
            <xm:f>instellingen!$G$2:$G$6</xm:f>
          </x14:formula1>
          <xm:sqref>G6:G11 G30:G35 G18:G23</xm:sqref>
        </x14:dataValidation>
        <x14:dataValidation type="list" errorStyle="information" showInputMessage="1" showErrorMessage="1" errorTitle="ERROR" error="ongeldige waarde" xr:uid="{00000000-0002-0000-0600-000006000000}">
          <x14:formula1>
            <xm:f>instellingen!$H$2:$H$7</xm:f>
          </x14:formula1>
          <xm:sqref>J6:J11 J30:J35 J18:J23</xm:sqref>
        </x14:dataValidation>
        <x14:dataValidation type="list" errorStyle="information" showInputMessage="1" showErrorMessage="1" errorTitle="ERROR" error="ongeldige waarde" xr:uid="{00000000-0002-0000-0600-00000C000000}">
          <x14:formula1>
            <xm:f>instellingen!$I$2:$I$4</xm:f>
          </x14:formula1>
          <xm:sqref>M6:M11 O30:O35 O18:O23 O6:O11 M30:M35 M18:M23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38"/>
  <sheetViews>
    <sheetView tabSelected="1" zoomScale="85" zoomScaleNormal="85" workbookViewId="0">
      <pane ySplit="2" topLeftCell="A15" activePane="bottomLeft" state="frozen"/>
      <selection pane="bottomLeft" activeCell="H17" sqref="H17"/>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0"/>
      <c r="G1" s="42" t="s">
        <v>41</v>
      </c>
      <c r="H1" s="47"/>
      <c r="I1" s="43"/>
      <c r="J1" s="43"/>
      <c r="K1" s="47"/>
      <c r="L1" s="43"/>
      <c r="M1" s="43"/>
      <c r="N1" s="43"/>
      <c r="O1" s="43"/>
      <c r="P1" s="47"/>
      <c r="Q1" s="47"/>
    </row>
    <row r="2" spans="1:32" ht="48" customHeight="1" x14ac:dyDescent="0.3">
      <c r="A2" s="9" t="s">
        <v>42</v>
      </c>
      <c r="B2" s="2" t="s">
        <v>43</v>
      </c>
      <c r="F2" s="41">
        <f>SUM(AF6:AF35)</f>
        <v>0</v>
      </c>
      <c r="G2" s="62" t="str">
        <f ca="1">IF(B14&gt;6,"verouderd PTA",CONCATENATE("Dit is het programma van de huidige ",B6,B14," (cohort ",B7," - ",B9,")"))</f>
        <v>Dit is het programma van de huidige A5 (cohort 2019 - 2022)</v>
      </c>
      <c r="H2" s="62"/>
      <c r="I2" s="62"/>
      <c r="J2" s="62"/>
      <c r="K2" s="62"/>
      <c r="L2" s="62"/>
      <c r="M2" s="62"/>
      <c r="N2" s="43"/>
      <c r="O2" s="54"/>
      <c r="P2" s="47"/>
      <c r="Q2" s="47"/>
    </row>
    <row r="3" spans="1:32" x14ac:dyDescent="0.3">
      <c r="A3" s="9" t="s">
        <v>44</v>
      </c>
      <c r="B3" s="4">
        <v>0</v>
      </c>
      <c r="F3" s="40"/>
      <c r="G3" s="43"/>
      <c r="H3" s="47"/>
      <c r="I3" s="43"/>
      <c r="J3" s="43"/>
      <c r="K3" s="47"/>
      <c r="L3" s="43"/>
      <c r="M3" s="43"/>
      <c r="N3" s="43"/>
      <c r="O3" s="43"/>
      <c r="P3" s="47"/>
      <c r="Q3" s="47"/>
    </row>
    <row r="4" spans="1:32" ht="30" customHeight="1" x14ac:dyDescent="0.55000000000000004">
      <c r="A4" s="9" t="s">
        <v>45</v>
      </c>
      <c r="B4" s="2" t="s">
        <v>46</v>
      </c>
      <c r="C4" s="9" t="s">
        <v>47</v>
      </c>
      <c r="D4" s="2"/>
      <c r="F4" s="40"/>
      <c r="G4" s="44" t="str">
        <f>CONCATENATE(B4," leerlaag ",B6,B15," (schooljaar ",B7," - ",B7+1,")")</f>
        <v>SK leerlaag A4 (schooljaar 2019 - 2020)</v>
      </c>
      <c r="H4" s="47"/>
      <c r="I4" s="43"/>
      <c r="J4" s="43"/>
      <c r="K4" s="47"/>
      <c r="L4" s="43"/>
      <c r="M4" s="43"/>
      <c r="N4" s="43"/>
      <c r="O4" s="43"/>
      <c r="P4" s="47"/>
      <c r="Q4" s="47"/>
    </row>
    <row r="5" spans="1:32" ht="34.5" customHeight="1" x14ac:dyDescent="0.3">
      <c r="A5" s="9" t="s">
        <v>48</v>
      </c>
      <c r="B5" s="2">
        <v>17</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x14ac:dyDescent="0.3">
      <c r="A6" s="9" t="s">
        <v>61</v>
      </c>
      <c r="B6" s="2" t="s">
        <v>88</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 t="shared" ref="AF6:AF11" si="3">SUM(R6:AE6)</f>
        <v>0</v>
      </c>
    </row>
    <row r="7" spans="1:32" ht="72" customHeight="1" x14ac:dyDescent="0.3">
      <c r="A7" s="9" t="s">
        <v>64</v>
      </c>
      <c r="B7" s="2">
        <v>2019</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 t="shared" si="3"/>
        <v>0</v>
      </c>
    </row>
    <row r="8" spans="1:32" ht="72" customHeight="1" x14ac:dyDescent="0.3">
      <c r="A8" s="9" t="s">
        <v>66</v>
      </c>
      <c r="B8" s="2">
        <v>71</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 t="shared" si="3"/>
        <v>0</v>
      </c>
    </row>
    <row r="9" spans="1:32" ht="72" customHeight="1" x14ac:dyDescent="0.3">
      <c r="A9" s="9" t="s">
        <v>68</v>
      </c>
      <c r="B9" s="4">
        <f>IF(B6="A",B7+3,IF(B6="H",B7+2,B7+1))</f>
        <v>2022</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0</v>
      </c>
    </row>
    <row r="10" spans="1:32" ht="72" customHeight="1" x14ac:dyDescent="0.3">
      <c r="A10" s="9" t="s">
        <v>70</v>
      </c>
      <c r="B10" s="6">
        <f ca="1">NOW()</f>
        <v>44362.66392939815</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customHeight="1" x14ac:dyDescent="0.3">
      <c r="A11" s="9" t="s">
        <v>73</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0</v>
      </c>
    </row>
    <row r="12" spans="1:32" x14ac:dyDescent="0.3">
      <c r="A12" s="9" t="s">
        <v>75</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x14ac:dyDescent="0.3">
      <c r="A13" s="9" t="s">
        <v>76</v>
      </c>
      <c r="B13" s="4">
        <f ca="1">B7-B11</f>
        <v>-1</v>
      </c>
      <c r="C13" s="9" t="s">
        <v>47</v>
      </c>
      <c r="D13" s="2">
        <v>175</v>
      </c>
      <c r="F13" s="40"/>
      <c r="G13" s="59" t="str">
        <f>CONCATENATE("Algemene opmerkingen bij het jaarprogramma van  ",G4)</f>
        <v>Algemene opmerkingen bij het jaarprogramma van  SK leerlaag A4 (schooljaar 2019 - 2020)</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x14ac:dyDescent="0.3">
      <c r="A14" s="9" t="s">
        <v>77</v>
      </c>
      <c r="B14" s="7">
        <f ca="1">B15+B11-B7</f>
        <v>5</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x14ac:dyDescent="0.3">
      <c r="A15" s="9" t="s">
        <v>79</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x14ac:dyDescent="0.55000000000000004">
      <c r="C16" s="9" t="s">
        <v>47</v>
      </c>
      <c r="D16" s="2"/>
      <c r="F16" s="40"/>
      <c r="G16" s="44" t="str">
        <f>CONCATENATE(B4," leerlaag ",B6,B15+1," (schooljaar ",B7+1," - ",B7+2,")")</f>
        <v>SK leerlaag A5 (schooljaar 2020 - 2021)</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x14ac:dyDescent="0.3">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x14ac:dyDescent="0.3">
      <c r="D18" s="2">
        <v>249</v>
      </c>
      <c r="E18" s="2"/>
      <c r="F18" s="40"/>
      <c r="G18" s="46">
        <v>1</v>
      </c>
      <c r="H18" s="49" t="s">
        <v>105</v>
      </c>
      <c r="I18" s="50">
        <v>2</v>
      </c>
      <c r="J18" s="51" t="s">
        <v>7</v>
      </c>
      <c r="K18" s="52"/>
      <c r="L18" s="50">
        <v>100</v>
      </c>
      <c r="M18" s="46" t="s">
        <v>8</v>
      </c>
      <c r="N18" s="53">
        <v>2</v>
      </c>
      <c r="O18" s="55" t="s">
        <v>8</v>
      </c>
      <c r="P18" s="56" t="s">
        <v>97</v>
      </c>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x14ac:dyDescent="0.3">
      <c r="D19" s="2">
        <v>250</v>
      </c>
      <c r="E19" s="2"/>
      <c r="F19" s="40"/>
      <c r="G19" s="46">
        <v>2</v>
      </c>
      <c r="H19" s="49" t="s">
        <v>98</v>
      </c>
      <c r="I19" s="50">
        <v>2</v>
      </c>
      <c r="J19" s="51" t="s">
        <v>7</v>
      </c>
      <c r="K19" s="52"/>
      <c r="L19" s="50">
        <v>100</v>
      </c>
      <c r="M19" s="46" t="s">
        <v>8</v>
      </c>
      <c r="N19" s="53">
        <v>2</v>
      </c>
      <c r="O19" s="55" t="s">
        <v>8</v>
      </c>
      <c r="P19" s="56" t="s">
        <v>99</v>
      </c>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x14ac:dyDescent="0.3">
      <c r="D20" s="2">
        <v>251</v>
      </c>
      <c r="E20" s="2"/>
      <c r="F20" s="40"/>
      <c r="G20" s="46">
        <v>3</v>
      </c>
      <c r="H20" s="49" t="s">
        <v>100</v>
      </c>
      <c r="I20" s="50">
        <v>2</v>
      </c>
      <c r="J20" s="51" t="s">
        <v>7</v>
      </c>
      <c r="K20" s="52"/>
      <c r="L20" s="50">
        <v>100</v>
      </c>
      <c r="M20" s="46" t="s">
        <v>8</v>
      </c>
      <c r="N20" s="53">
        <v>2</v>
      </c>
      <c r="O20" s="55" t="s">
        <v>8</v>
      </c>
      <c r="P20" s="56" t="s">
        <v>101</v>
      </c>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0</v>
      </c>
    </row>
    <row r="21" spans="3:32" ht="72" customHeight="1" x14ac:dyDescent="0.3">
      <c r="D21" s="2">
        <v>252</v>
      </c>
      <c r="E21" s="2"/>
      <c r="F21" s="40"/>
      <c r="G21" s="46">
        <v>4</v>
      </c>
      <c r="H21" s="49" t="s">
        <v>102</v>
      </c>
      <c r="I21" s="50">
        <v>2</v>
      </c>
      <c r="J21" s="51" t="s">
        <v>7</v>
      </c>
      <c r="K21" s="52"/>
      <c r="L21" s="50">
        <v>100</v>
      </c>
      <c r="M21" s="46" t="s">
        <v>11</v>
      </c>
      <c r="N21" s="53"/>
      <c r="O21" s="55">
        <v>0</v>
      </c>
      <c r="P21" s="56"/>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x14ac:dyDescent="0.3">
      <c r="D22" s="2">
        <v>253</v>
      </c>
      <c r="E22" s="2"/>
      <c r="F22" s="40"/>
      <c r="G22" s="46">
        <v>4</v>
      </c>
      <c r="H22" s="49" t="s">
        <v>103</v>
      </c>
      <c r="I22" s="50">
        <v>2</v>
      </c>
      <c r="J22" s="51" t="s">
        <v>19</v>
      </c>
      <c r="K22" s="52"/>
      <c r="L22" s="50"/>
      <c r="M22" s="46" t="s">
        <v>8</v>
      </c>
      <c r="N22" s="53">
        <v>1</v>
      </c>
      <c r="O22" s="55" t="s">
        <v>11</v>
      </c>
      <c r="P22" s="56" t="s">
        <v>104</v>
      </c>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x14ac:dyDescent="0.3">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x14ac:dyDescent="0.3">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x14ac:dyDescent="0.3">
      <c r="C25" s="9" t="s">
        <v>47</v>
      </c>
      <c r="D25" s="2">
        <v>176</v>
      </c>
      <c r="F25" s="40"/>
      <c r="G25" s="59" t="str">
        <f>CONCATENATE("Algemene opmerkingen bij het jaarprogramma van  ",G16)</f>
        <v>Algemene opmerkingen bij het jaarprogramma van  SK leerlaag A5 (schooljaar 2020 - 2021)</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x14ac:dyDescent="0.3">
      <c r="F26" s="40"/>
      <c r="G26" s="60" t="s">
        <v>78</v>
      </c>
      <c r="H26" s="60"/>
      <c r="I26" s="60"/>
      <c r="J26" s="60"/>
      <c r="K26" s="60"/>
      <c r="L26" s="60"/>
      <c r="M26" s="60"/>
      <c r="N26" s="43"/>
      <c r="O26" s="43"/>
      <c r="P26" s="47"/>
      <c r="Q26" s="47"/>
      <c r="R26" s="7"/>
      <c r="S26" s="7"/>
      <c r="T26" s="7"/>
      <c r="U26" s="7"/>
      <c r="V26" s="7"/>
      <c r="W26" s="7"/>
      <c r="X26" s="7"/>
      <c r="Y26" s="7"/>
      <c r="Z26" s="7"/>
      <c r="AA26" s="7"/>
      <c r="AB26" s="7"/>
      <c r="AC26" s="7"/>
      <c r="AD26" s="7"/>
      <c r="AE26" s="7"/>
    </row>
    <row r="27" spans="3:32" x14ac:dyDescent="0.3">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customHeight="1" x14ac:dyDescent="0.55000000000000004">
      <c r="C28" s="9" t="s">
        <v>47</v>
      </c>
      <c r="D28" s="2"/>
      <c r="F28" s="40"/>
      <c r="G28" s="44" t="str">
        <f>CONCATENATE(B4," leerlaag ",B6,B15+2," (schooljaar ",B7+2," - ",B9,")")</f>
        <v>SK leerlaag A6 (schooljaar 2021 - 2022)</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customHeight="1" x14ac:dyDescent="0.3">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customHeight="1" x14ac:dyDescent="0.3">
      <c r="D30" s="2">
        <v>895</v>
      </c>
      <c r="E30" s="2"/>
      <c r="F30" s="40"/>
      <c r="G30" s="23">
        <v>1</v>
      </c>
      <c r="H30" s="24" t="s">
        <v>106</v>
      </c>
      <c r="I30" s="38"/>
      <c r="J30" s="25" t="s">
        <v>7</v>
      </c>
      <c r="K30" s="26"/>
      <c r="L30" s="38">
        <v>100</v>
      </c>
      <c r="M30" s="23" t="s">
        <v>8</v>
      </c>
      <c r="N30" s="39">
        <v>2</v>
      </c>
      <c r="O30" s="27" t="s">
        <v>8</v>
      </c>
      <c r="P30" s="28" t="s">
        <v>99</v>
      </c>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customHeight="1" x14ac:dyDescent="0.3">
      <c r="D31" s="2">
        <v>896</v>
      </c>
      <c r="E31" s="2"/>
      <c r="F31" s="40"/>
      <c r="G31" s="23">
        <v>2</v>
      </c>
      <c r="H31" s="24" t="s">
        <v>107</v>
      </c>
      <c r="I31" s="38"/>
      <c r="J31" s="25" t="s">
        <v>7</v>
      </c>
      <c r="K31" s="26"/>
      <c r="L31" s="38">
        <v>100</v>
      </c>
      <c r="M31" s="23" t="s">
        <v>8</v>
      </c>
      <c r="N31" s="39">
        <v>2</v>
      </c>
      <c r="O31" s="27" t="s">
        <v>8</v>
      </c>
      <c r="P31" s="28" t="s">
        <v>108</v>
      </c>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customHeight="1" x14ac:dyDescent="0.3">
      <c r="D32" s="2">
        <v>897</v>
      </c>
      <c r="E32" s="2"/>
      <c r="F32" s="40"/>
      <c r="G32" s="23">
        <v>3</v>
      </c>
      <c r="H32" s="24" t="s">
        <v>109</v>
      </c>
      <c r="I32" s="38"/>
      <c r="J32" s="25" t="s">
        <v>7</v>
      </c>
      <c r="K32" s="26"/>
      <c r="L32" s="38">
        <v>100</v>
      </c>
      <c r="M32" s="23" t="s">
        <v>8</v>
      </c>
      <c r="N32" s="39">
        <v>2</v>
      </c>
      <c r="O32" s="27" t="s">
        <v>8</v>
      </c>
      <c r="P32" s="28" t="s">
        <v>110</v>
      </c>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customHeight="1" x14ac:dyDescent="0.3">
      <c r="D33" s="2"/>
      <c r="E33" s="2"/>
      <c r="F33" s="40"/>
      <c r="G33" s="23" t="s">
        <v>5</v>
      </c>
      <c r="H33" s="24"/>
      <c r="I33" s="38"/>
      <c r="J33" s="25" t="s">
        <v>5</v>
      </c>
      <c r="K33" s="26"/>
      <c r="L33" s="38"/>
      <c r="M33" s="23" t="s">
        <v>5</v>
      </c>
      <c r="N33" s="39"/>
      <c r="O33" s="27" t="s">
        <v>5</v>
      </c>
      <c r="P33" s="28"/>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customHeight="1" x14ac:dyDescent="0.3">
      <c r="D34" s="2"/>
      <c r="E34" s="2"/>
      <c r="F34" s="40"/>
      <c r="G34" s="23" t="s">
        <v>5</v>
      </c>
      <c r="H34" s="24"/>
      <c r="I34" s="38"/>
      <c r="J34" s="25" t="s">
        <v>5</v>
      </c>
      <c r="K34" s="26"/>
      <c r="L34" s="38"/>
      <c r="M34" s="23" t="s">
        <v>5</v>
      </c>
      <c r="N34" s="39"/>
      <c r="O34" s="27" t="s">
        <v>5</v>
      </c>
      <c r="P34" s="28"/>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customHeight="1" x14ac:dyDescent="0.3">
      <c r="D35" s="2"/>
      <c r="E35" s="2"/>
      <c r="F35" s="40"/>
      <c r="G35" s="23" t="s">
        <v>5</v>
      </c>
      <c r="H35" s="24"/>
      <c r="I35" s="38"/>
      <c r="J35" s="25" t="s">
        <v>5</v>
      </c>
      <c r="K35" s="26"/>
      <c r="L35" s="38"/>
      <c r="M35" s="23" t="s">
        <v>5</v>
      </c>
      <c r="N35" s="39"/>
      <c r="O35" s="27" t="s">
        <v>5</v>
      </c>
      <c r="P35" s="28"/>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x14ac:dyDescent="0.3">
      <c r="F36" s="40"/>
      <c r="G36" s="43"/>
      <c r="H36" s="47"/>
      <c r="I36" s="43"/>
      <c r="J36" s="43"/>
      <c r="K36" s="47"/>
      <c r="L36" s="43"/>
      <c r="M36" s="43"/>
      <c r="N36" s="43"/>
      <c r="O36" s="43"/>
      <c r="P36" s="47"/>
      <c r="Q36" s="47"/>
    </row>
    <row r="37" spans="3:32" x14ac:dyDescent="0.3">
      <c r="C37" s="9" t="s">
        <v>47</v>
      </c>
      <c r="D37" s="2">
        <v>177</v>
      </c>
      <c r="F37" s="40"/>
      <c r="G37" s="59" t="str">
        <f>CONCATENATE("Algemene opmerkingen bij het jaarprogramma van  ",G28)</f>
        <v>Algemene opmerkingen bij het jaarprogramma van  SK leerlaag A6 (schooljaar 2021 - 2022)</v>
      </c>
      <c r="H37" s="59"/>
      <c r="I37" s="59"/>
      <c r="J37" s="59"/>
      <c r="K37" s="59"/>
      <c r="L37" s="59"/>
      <c r="M37" s="59"/>
      <c r="N37" s="43"/>
      <c r="O37" s="43"/>
      <c r="P37" s="47"/>
      <c r="Q37" s="47"/>
    </row>
    <row r="38" spans="3:32" ht="72" customHeight="1" x14ac:dyDescent="0.3">
      <c r="F38" s="40"/>
      <c r="G38" s="61" t="s">
        <v>78</v>
      </c>
      <c r="H38" s="61"/>
      <c r="I38" s="61"/>
      <c r="J38" s="61"/>
      <c r="K38" s="61"/>
      <c r="L38" s="61"/>
      <c r="M38" s="61"/>
      <c r="N38" s="57"/>
      <c r="O38" s="57"/>
      <c r="P38" s="58"/>
      <c r="Q38" s="47"/>
    </row>
  </sheetData>
  <sheetProtection algorithmName="SHA-512" hashValue="7iJhUwoOEGBe4faViuNolRlBLyB3qSvho9IBcmi20w2FBIlzQ9UhK0yWRjM3M24li1pv3G69xDM2YNA5yeeRVA==" saltValue="ckGs2GPE+pP5OG1PBfMh2Q=="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19" priority="1">
      <formula>ISBLANK($J6)</formula>
    </cfRule>
  </conditionalFormatting>
  <conditionalFormatting sqref="J18:J23">
    <cfRule type="expression" dxfId="18" priority="2">
      <formula>ISBLANK($J18)</formula>
    </cfRule>
  </conditionalFormatting>
  <conditionalFormatting sqref="J30:J35">
    <cfRule type="expression" dxfId="17" priority="3">
      <formula>ISBLANK($J30)</formula>
    </cfRule>
  </conditionalFormatting>
  <conditionalFormatting sqref="M6:M11">
    <cfRule type="expression" dxfId="16" priority="4">
      <formula>ISBLANK($M6)</formula>
    </cfRule>
  </conditionalFormatting>
  <conditionalFormatting sqref="M18:M23">
    <cfRule type="expression" dxfId="15" priority="5">
      <formula>ISBLANK($M18)</formula>
    </cfRule>
  </conditionalFormatting>
  <conditionalFormatting sqref="M30:M35">
    <cfRule type="expression" dxfId="14" priority="6">
      <formula>ISBLANK($M30)</formula>
    </cfRule>
  </conditionalFormatting>
  <conditionalFormatting sqref="O6:O11">
    <cfRule type="expression" dxfId="13" priority="7">
      <formula>ISBLANK($O6)</formula>
    </cfRule>
  </conditionalFormatting>
  <conditionalFormatting sqref="O18:O23">
    <cfRule type="expression" dxfId="12" priority="8">
      <formula>ISBLANK($O18)</formula>
    </cfRule>
  </conditionalFormatting>
  <conditionalFormatting sqref="O30:O35">
    <cfRule type="expression" dxfId="11" priority="9">
      <formula>ISBLANK($O30)</formula>
    </cfRule>
  </conditionalFormatting>
  <conditionalFormatting sqref="R6:AE35">
    <cfRule type="cellIs" dxfId="10" priority="10" operator="equal">
      <formula>1</formula>
    </cfRule>
  </conditionalFormatting>
  <dataValidations count="1">
    <dataValidation type="whole" allowBlank="1" showInputMessage="1" showErrorMessage="1" sqref="I6:I11 N30:N35 N18:N23 N6:N11 L30:L35 L18:L23 L6:L11 I30:I35 I18:I23" xr:uid="{00000000-0002-0000-07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700-000000000000}">
          <x14:formula1>
            <xm:f>instellingen!$G$2:$G$6</xm:f>
          </x14:formula1>
          <xm:sqref>G6:G11 G30:G35 G18:G23</xm:sqref>
        </x14:dataValidation>
        <x14:dataValidation type="list" errorStyle="information" showInputMessage="1" showErrorMessage="1" errorTitle="ERROR" error="ongeldige waarde" xr:uid="{00000000-0002-0000-0700-000006000000}">
          <x14:formula1>
            <xm:f>instellingen!$H$2:$H$7</xm:f>
          </x14:formula1>
          <xm:sqref>J6:J11 J30:J35 J18:J23</xm:sqref>
        </x14:dataValidation>
        <x14:dataValidation type="list" errorStyle="information" showInputMessage="1" showErrorMessage="1" errorTitle="ERROR" error="ongeldige waarde" xr:uid="{00000000-0002-0000-0700-00000C000000}">
          <x14:formula1>
            <xm:f>instellingen!$I$2:$I$4</xm:f>
          </x14:formula1>
          <xm:sqref>M6:M11 O30:O35 O18:O23 O6:O11 M30:M35 M18:M23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F38"/>
  <sheetViews>
    <sheetView zoomScale="85" zoomScaleNormal="85" workbookViewId="0">
      <pane ySplit="2" topLeftCell="A24" activePane="bottomLeft" state="frozen"/>
      <selection pane="bottomLeft" activeCell="Q38" sqref="Q38"/>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0"/>
      <c r="G1" s="42" t="s">
        <v>41</v>
      </c>
      <c r="H1" s="47"/>
      <c r="I1" s="43"/>
      <c r="J1" s="43"/>
      <c r="K1" s="47"/>
      <c r="L1" s="43"/>
      <c r="M1" s="43"/>
      <c r="N1" s="43"/>
      <c r="O1" s="43"/>
      <c r="P1" s="47"/>
      <c r="Q1" s="47"/>
    </row>
    <row r="2" spans="1:32" ht="48" customHeight="1" x14ac:dyDescent="0.3">
      <c r="A2" s="9" t="s">
        <v>42</v>
      </c>
      <c r="B2" s="2" t="s">
        <v>43</v>
      </c>
      <c r="F2" s="41">
        <f>SUM(AF6:AF35)</f>
        <v>0</v>
      </c>
      <c r="G2" s="62" t="str">
        <f ca="1">IF(B14&gt;6,"verouderd PTA",CONCATENATE("Dit is het programma van de huidige ",B6,B14," (cohort ",B7," - ",B9,")"))</f>
        <v>Dit is het programma van de huidige A6 (cohort 2018 - 2021)</v>
      </c>
      <c r="H2" s="62"/>
      <c r="I2" s="62"/>
      <c r="J2" s="62"/>
      <c r="K2" s="62"/>
      <c r="L2" s="62"/>
      <c r="M2" s="62"/>
      <c r="N2" s="43"/>
      <c r="O2" s="54"/>
      <c r="P2" s="47"/>
      <c r="Q2" s="47"/>
    </row>
    <row r="3" spans="1:32" x14ac:dyDescent="0.3">
      <c r="A3" s="9" t="s">
        <v>44</v>
      </c>
      <c r="B3" s="4">
        <v>0</v>
      </c>
      <c r="F3" s="40"/>
      <c r="G3" s="43"/>
      <c r="H3" s="47"/>
      <c r="I3" s="43"/>
      <c r="J3" s="43"/>
      <c r="K3" s="47"/>
      <c r="L3" s="43"/>
      <c r="M3" s="43"/>
      <c r="N3" s="43"/>
      <c r="O3" s="43"/>
      <c r="P3" s="47"/>
      <c r="Q3" s="47"/>
    </row>
    <row r="4" spans="1:32" ht="30" customHeight="1" x14ac:dyDescent="0.55000000000000004">
      <c r="A4" s="9" t="s">
        <v>45</v>
      </c>
      <c r="B4" s="2" t="s">
        <v>46</v>
      </c>
      <c r="C4" s="9" t="s">
        <v>47</v>
      </c>
      <c r="D4" s="2"/>
      <c r="F4" s="40"/>
      <c r="G4" s="44" t="str">
        <f>CONCATENATE(B4," leerlaag ",B6,B15," (schooljaar ",B7," - ",B7+1,")")</f>
        <v>SK leerlaag A4 (schooljaar 2018 - 2019)</v>
      </c>
      <c r="H4" s="47"/>
      <c r="I4" s="43"/>
      <c r="J4" s="43"/>
      <c r="K4" s="47"/>
      <c r="L4" s="43"/>
      <c r="M4" s="43"/>
      <c r="N4" s="43"/>
      <c r="O4" s="43"/>
      <c r="P4" s="47"/>
      <c r="Q4" s="47"/>
    </row>
    <row r="5" spans="1:32" ht="34.5" customHeight="1" x14ac:dyDescent="0.3">
      <c r="A5" s="9" t="s">
        <v>48</v>
      </c>
      <c r="B5" s="2">
        <v>17</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x14ac:dyDescent="0.3">
      <c r="A6" s="9" t="s">
        <v>61</v>
      </c>
      <c r="B6" s="2" t="s">
        <v>88</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 t="shared" ref="AF6:AF11" si="3">SUM(R6:AE6)</f>
        <v>0</v>
      </c>
    </row>
    <row r="7" spans="1:32" ht="72" customHeight="1" x14ac:dyDescent="0.3">
      <c r="A7" s="9" t="s">
        <v>64</v>
      </c>
      <c r="B7" s="2">
        <v>2018</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 t="shared" si="3"/>
        <v>0</v>
      </c>
    </row>
    <row r="8" spans="1:32" ht="72" customHeight="1" x14ac:dyDescent="0.3">
      <c r="A8" s="9" t="s">
        <v>66</v>
      </c>
      <c r="B8" s="2">
        <v>72</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 t="shared" si="3"/>
        <v>0</v>
      </c>
    </row>
    <row r="9" spans="1:32" ht="72" customHeight="1" x14ac:dyDescent="0.3">
      <c r="A9" s="9" t="s">
        <v>68</v>
      </c>
      <c r="B9" s="4">
        <f>IF(B6="A",B7+3,IF(B6="H",B7+2,B7+1))</f>
        <v>2021</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0</v>
      </c>
    </row>
    <row r="10" spans="1:32" ht="72" customHeight="1" x14ac:dyDescent="0.3">
      <c r="A10" s="9" t="s">
        <v>70</v>
      </c>
      <c r="B10" s="6">
        <f ca="1">NOW()</f>
        <v>44362.66392939815</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customHeight="1" x14ac:dyDescent="0.3">
      <c r="A11" s="9" t="s">
        <v>73</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0</v>
      </c>
    </row>
    <row r="12" spans="1:32" x14ac:dyDescent="0.3">
      <c r="A12" s="9" t="s">
        <v>75</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x14ac:dyDescent="0.3">
      <c r="A13" s="9" t="s">
        <v>76</v>
      </c>
      <c r="B13" s="4">
        <f ca="1">B7-B11</f>
        <v>-2</v>
      </c>
      <c r="C13" s="9" t="s">
        <v>47</v>
      </c>
      <c r="D13" s="2">
        <v>178</v>
      </c>
      <c r="F13" s="40"/>
      <c r="G13" s="59" t="str">
        <f>CONCATENATE("Algemene opmerkingen bij het jaarprogramma van  ",G4)</f>
        <v>Algemene opmerkingen bij het jaarprogramma van  SK leerlaag A4 (schooljaar 2018 - 2019)</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x14ac:dyDescent="0.3">
      <c r="A14" s="9" t="s">
        <v>77</v>
      </c>
      <c r="B14" s="7">
        <f ca="1">B15+B11-B7</f>
        <v>6</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x14ac:dyDescent="0.3">
      <c r="A15" s="9" t="s">
        <v>79</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x14ac:dyDescent="0.55000000000000004">
      <c r="C16" s="9" t="s">
        <v>47</v>
      </c>
      <c r="D16" s="2"/>
      <c r="F16" s="40"/>
      <c r="G16" s="44" t="str">
        <f>CONCATENATE(B4," leerlaag ",B6,B15+1," (schooljaar ",B7+1," - ",B7+2,")")</f>
        <v>SK leerlaag A5 (schooljaar 2019 - 2020)</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x14ac:dyDescent="0.3">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x14ac:dyDescent="0.3">
      <c r="D18" s="2"/>
      <c r="E18" s="2"/>
      <c r="F18" s="40"/>
      <c r="G18" s="46" t="s">
        <v>5</v>
      </c>
      <c r="H18" s="49"/>
      <c r="I18" s="50"/>
      <c r="J18" s="51" t="s">
        <v>5</v>
      </c>
      <c r="K18" s="52"/>
      <c r="L18" s="50"/>
      <c r="M18" s="46" t="s">
        <v>5</v>
      </c>
      <c r="N18" s="53"/>
      <c r="O18" s="55" t="s">
        <v>5</v>
      </c>
      <c r="P18" s="56"/>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x14ac:dyDescent="0.3">
      <c r="D19" s="2"/>
      <c r="E19" s="2"/>
      <c r="F19" s="40"/>
      <c r="G19" s="46" t="s">
        <v>5</v>
      </c>
      <c r="H19" s="49"/>
      <c r="I19" s="50"/>
      <c r="J19" s="51" t="s">
        <v>5</v>
      </c>
      <c r="K19" s="52"/>
      <c r="L19" s="50"/>
      <c r="M19" s="46" t="s">
        <v>5</v>
      </c>
      <c r="N19" s="53"/>
      <c r="O19" s="55" t="s">
        <v>5</v>
      </c>
      <c r="P19" s="56"/>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x14ac:dyDescent="0.3">
      <c r="D20" s="2"/>
      <c r="E20" s="2"/>
      <c r="F20" s="40"/>
      <c r="G20" s="46" t="s">
        <v>5</v>
      </c>
      <c r="H20" s="49"/>
      <c r="I20" s="50"/>
      <c r="J20" s="51" t="s">
        <v>5</v>
      </c>
      <c r="K20" s="52"/>
      <c r="L20" s="50"/>
      <c r="M20" s="46" t="s">
        <v>5</v>
      </c>
      <c r="N20" s="53"/>
      <c r="O20" s="55" t="s">
        <v>5</v>
      </c>
      <c r="P20" s="56"/>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0</v>
      </c>
    </row>
    <row r="21" spans="3:32" ht="72" customHeight="1" x14ac:dyDescent="0.3">
      <c r="D21" s="2"/>
      <c r="E21" s="2"/>
      <c r="F21" s="40"/>
      <c r="G21" s="46" t="s">
        <v>5</v>
      </c>
      <c r="H21" s="49"/>
      <c r="I21" s="50"/>
      <c r="J21" s="51" t="s">
        <v>5</v>
      </c>
      <c r="K21" s="52"/>
      <c r="L21" s="50"/>
      <c r="M21" s="46" t="s">
        <v>5</v>
      </c>
      <c r="N21" s="53"/>
      <c r="O21" s="55" t="s">
        <v>5</v>
      </c>
      <c r="P21" s="56"/>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x14ac:dyDescent="0.3">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x14ac:dyDescent="0.3">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x14ac:dyDescent="0.3">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x14ac:dyDescent="0.3">
      <c r="C25" s="9" t="s">
        <v>47</v>
      </c>
      <c r="D25" s="2">
        <v>179</v>
      </c>
      <c r="F25" s="40"/>
      <c r="G25" s="59" t="str">
        <f>CONCATENATE("Algemene opmerkingen bij het jaarprogramma van  ",G16)</f>
        <v>Algemene opmerkingen bij het jaarprogramma van  SK leerlaag A5 (schooljaar 2019 - 2020)</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x14ac:dyDescent="0.3">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x14ac:dyDescent="0.3">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customHeight="1" x14ac:dyDescent="0.55000000000000004">
      <c r="C28" s="9" t="s">
        <v>47</v>
      </c>
      <c r="D28" s="2"/>
      <c r="F28" s="40"/>
      <c r="G28" s="44" t="str">
        <f>CONCATENATE(B4," leerlaag ",B6,B15+2," (schooljaar ",B7+2," - ",B9,")")</f>
        <v>SK leerlaag A6 (schooljaar 2020 - 2021)</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customHeight="1" x14ac:dyDescent="0.3">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customHeight="1" x14ac:dyDescent="0.3">
      <c r="D30" s="2">
        <v>254</v>
      </c>
      <c r="E30" s="2"/>
      <c r="F30" s="40"/>
      <c r="G30" s="46">
        <v>1</v>
      </c>
      <c r="H30" s="49" t="s">
        <v>106</v>
      </c>
      <c r="I30" s="50"/>
      <c r="J30" s="51" t="s">
        <v>7</v>
      </c>
      <c r="K30" s="52"/>
      <c r="L30" s="50">
        <v>100</v>
      </c>
      <c r="M30" s="46" t="s">
        <v>8</v>
      </c>
      <c r="N30" s="53">
        <v>2</v>
      </c>
      <c r="O30" s="55" t="s">
        <v>8</v>
      </c>
      <c r="P30" s="56" t="s">
        <v>99</v>
      </c>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customHeight="1" x14ac:dyDescent="0.3">
      <c r="D31" s="2">
        <v>255</v>
      </c>
      <c r="E31" s="2"/>
      <c r="F31" s="40"/>
      <c r="G31" s="46">
        <v>2</v>
      </c>
      <c r="H31" s="49" t="s">
        <v>107</v>
      </c>
      <c r="I31" s="50"/>
      <c r="J31" s="51" t="s">
        <v>7</v>
      </c>
      <c r="K31" s="52"/>
      <c r="L31" s="50">
        <v>100</v>
      </c>
      <c r="M31" s="46" t="s">
        <v>8</v>
      </c>
      <c r="N31" s="53">
        <v>2</v>
      </c>
      <c r="O31" s="55" t="s">
        <v>8</v>
      </c>
      <c r="P31" s="56" t="s">
        <v>108</v>
      </c>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customHeight="1" x14ac:dyDescent="0.3">
      <c r="D32" s="2">
        <v>256</v>
      </c>
      <c r="E32" s="2"/>
      <c r="F32" s="40"/>
      <c r="G32" s="46">
        <v>3</v>
      </c>
      <c r="H32" s="49" t="s">
        <v>109</v>
      </c>
      <c r="I32" s="50"/>
      <c r="J32" s="51" t="s">
        <v>7</v>
      </c>
      <c r="K32" s="52"/>
      <c r="L32" s="50">
        <v>100</v>
      </c>
      <c r="M32" s="46" t="s">
        <v>8</v>
      </c>
      <c r="N32" s="53">
        <v>2</v>
      </c>
      <c r="O32" s="55" t="s">
        <v>8</v>
      </c>
      <c r="P32" s="56" t="s">
        <v>110</v>
      </c>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customHeight="1" x14ac:dyDescent="0.3">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customHeight="1" x14ac:dyDescent="0.3">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customHeight="1" x14ac:dyDescent="0.3">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x14ac:dyDescent="0.3">
      <c r="F36" s="40"/>
      <c r="G36" s="43"/>
      <c r="H36" s="47"/>
      <c r="I36" s="43"/>
      <c r="J36" s="43"/>
      <c r="K36" s="47"/>
      <c r="L36" s="43"/>
      <c r="M36" s="43"/>
      <c r="N36" s="43"/>
      <c r="O36" s="43"/>
      <c r="P36" s="47"/>
      <c r="Q36" s="47"/>
    </row>
    <row r="37" spans="3:32" x14ac:dyDescent="0.3">
      <c r="C37" s="9" t="s">
        <v>47</v>
      </c>
      <c r="D37" s="2">
        <v>180</v>
      </c>
      <c r="F37" s="40"/>
      <c r="G37" s="59" t="str">
        <f>CONCATENATE("Algemene opmerkingen bij het jaarprogramma van  ",G28)</f>
        <v>Algemene opmerkingen bij het jaarprogramma van  SK leerlaag A6 (schooljaar 2020 - 2021)</v>
      </c>
      <c r="H37" s="59"/>
      <c r="I37" s="59"/>
      <c r="J37" s="59"/>
      <c r="K37" s="59"/>
      <c r="L37" s="59"/>
      <c r="M37" s="59"/>
      <c r="N37" s="43"/>
      <c r="O37" s="43"/>
      <c r="P37" s="47"/>
      <c r="Q37" s="47"/>
    </row>
    <row r="38" spans="3:32" ht="72" customHeight="1" x14ac:dyDescent="0.3">
      <c r="F38" s="40"/>
      <c r="G38" s="60" t="s">
        <v>78</v>
      </c>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9" priority="1">
      <formula>ISBLANK($J6)</formula>
    </cfRule>
  </conditionalFormatting>
  <conditionalFormatting sqref="J18:J23">
    <cfRule type="expression" dxfId="8" priority="2">
      <formula>ISBLANK($J18)</formula>
    </cfRule>
  </conditionalFormatting>
  <conditionalFormatting sqref="J30:J35">
    <cfRule type="expression" dxfId="7" priority="3">
      <formula>ISBLANK($J30)</formula>
    </cfRule>
  </conditionalFormatting>
  <conditionalFormatting sqref="M6:M11">
    <cfRule type="expression" dxfId="6" priority="4">
      <formula>ISBLANK($M6)</formula>
    </cfRule>
  </conditionalFormatting>
  <conditionalFormatting sqref="M18:M23">
    <cfRule type="expression" dxfId="5" priority="5">
      <formula>ISBLANK($M18)</formula>
    </cfRule>
  </conditionalFormatting>
  <conditionalFormatting sqref="M30:M35">
    <cfRule type="expression" dxfId="4" priority="6">
      <formula>ISBLANK($M30)</formula>
    </cfRule>
  </conditionalFormatting>
  <conditionalFormatting sqref="O6:O11">
    <cfRule type="expression" dxfId="3" priority="7">
      <formula>ISBLANK($O6)</formula>
    </cfRule>
  </conditionalFormatting>
  <conditionalFormatting sqref="O18:O23">
    <cfRule type="expression" dxfId="2" priority="8">
      <formula>ISBLANK($O18)</formula>
    </cfRule>
  </conditionalFormatting>
  <conditionalFormatting sqref="O30:O35">
    <cfRule type="expression" dxfId="1" priority="9">
      <formula>ISBLANK($O30)</formula>
    </cfRule>
  </conditionalFormatting>
  <conditionalFormatting sqref="R6:AE35">
    <cfRule type="cellIs" dxfId="0" priority="10" operator="equal">
      <formula>1</formula>
    </cfRule>
  </conditionalFormatting>
  <dataValidations count="1">
    <dataValidation type="whole" allowBlank="1" showInputMessage="1" showErrorMessage="1" sqref="I6:I11 N30:N35 N18:N23 N6:N11 L30:L35 L18:L23 L6:L11 I30:I35 I18:I23" xr:uid="{00000000-0002-0000-08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800-000000000000}">
          <x14:formula1>
            <xm:f>instellingen!$G$2:$G$6</xm:f>
          </x14:formula1>
          <xm:sqref>G6:G11 G30:G35 G18:G23</xm:sqref>
        </x14:dataValidation>
        <x14:dataValidation type="list" errorStyle="information" showInputMessage="1" showErrorMessage="1" errorTitle="ERROR" error="ongeldige waarde" xr:uid="{00000000-0002-0000-0800-000006000000}">
          <x14:formula1>
            <xm:f>instellingen!$H$2:$H$7</xm:f>
          </x14:formula1>
          <xm:sqref>J6:J11 J30:J35 J18:J23</xm:sqref>
        </x14:dataValidation>
        <x14:dataValidation type="list" errorStyle="information" showInputMessage="1" showErrorMessage="1" errorTitle="ERROR" error="ongeldige waarde" xr:uid="{00000000-0002-0000-0800-00000C000000}">
          <x14:formula1>
            <xm:f>instellingen!$I$2:$I$4</xm:f>
          </x14:formula1>
          <xm:sqref>M6:M11 O30:O35 O18:O23 O6:O11 M30:M35 M18:M23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Create a new document." ma:contentTypeScope="" ma:versionID="2f4c844f49b69eee736f813a22d8de9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f46293e76f6d1b28acbb6f6ff8d92fe2"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71B789-A3FE-439B-93E2-A5D2E63F0F6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C836FEC-40BD-41C8-97CB-542E8626A489}">
  <ds:schemaRefs>
    <ds:schemaRef ds:uri="http://schemas.microsoft.com/sharepoint/v3/contenttype/forms"/>
  </ds:schemaRefs>
</ds:datastoreItem>
</file>

<file path=customXml/itemProps3.xml><?xml version="1.0" encoding="utf-8"?>
<ds:datastoreItem xmlns:ds="http://schemas.openxmlformats.org/officeDocument/2006/customXml" ds:itemID="{E9374BA9-FFC0-48D8-97FA-126C4BA396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2ff825-c25b-4fa7-980d-494c05af82bb"/>
    <ds:schemaRef ds:uri="c6d635e9-0601-4b5e-ad25-fb7c8926c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xlsx-pta-generator</dc:title>
  <dc:subject>acomt pta cohorten</dc:subject>
  <dc:creator>VNR@acomt</dc:creator>
  <cp:keywords>acomt pta cohorten</cp:keywords>
  <dc:description>Dit bestand is eigendom van CSG Augustinus Groningen</dc:description>
  <cp:lastModifiedBy>René van der Veen</cp:lastModifiedBy>
  <cp:revision/>
  <dcterms:created xsi:type="dcterms:W3CDTF">2015-06-05T18:19:34Z</dcterms:created>
  <dcterms:modified xsi:type="dcterms:W3CDTF">2021-06-15T13:56:16Z</dcterms:modified>
  <cp:category>internal usage only</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