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<sst xmlns="http://schemas.openxmlformats.org/spreadsheetml/2006/main" uniqueCount="118">
  <si>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</si>
  <si>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</si>
  <si>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</si>
  <si>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</si>
  <si>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</si>
  <si>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</si>
  <si>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</si>
  <si>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</si>
  <si>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</si>
  <si>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</si>
  <si>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</si>
  <si>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</si>
  <si>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</si>
  <si>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</si>
  <si>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</si>
  <si>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</si>
  <si>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</si>
  <si>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</si>
  <si>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</si>
  <si>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</si>
  <si>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</si>
  <si>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</si>
  <si>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</si>
  <si>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</si>
  <si>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</si>
  <si>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</si>
  <si>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</si>
  <si>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</si>
  <si>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</si>
  <si>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</si>
  <si>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</si>
  <si>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</si>
  <si>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</si>
  <si>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</si>
  <si>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</si>
  <si>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</si>
  <si>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</si>
  <si>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</si>
  <si>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</si>
  <si>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</si>
  <si>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</si>
  <si>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</si>
  <si>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</si>
  <si>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</si>
  <si>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</si>
  <si>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</si>
  <si>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FA</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</si>
  <si>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</si>
  <si>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</si>
  <si>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</si>
  <si>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</si>
  <si>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</si>
  <si>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</si>
  <si>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</si>
  <si>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</si>
  <si>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</si>
  <si>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</si>
  <si>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</si>
  <si>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</si>
  <si>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</si>
  <si>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</si>
  <si>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</si>
  <si>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</si>
  <si>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</si>
  <si>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</si>
  <si>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</si>
  <si>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</si>
  <si>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</si>
  <si>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</si>
  <si>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</si>
  <si>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</si>
  <si>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</si>
  <si>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H</t>
  </si>
  <si>
    <t>proefwerk over hoofdstuk 1: mix van kennis en vaardigheden</t>
  </si>
  <si>
    <t>A, B, D</t>
  </si>
  <si>
    <t>proefwerk over hoofdstuk 2: mix van kennis en vaardigheden</t>
  </si>
  <si>
    <t>A,B, D</t>
  </si>
  <si>
    <t>toets over gelezen boek</t>
  </si>
  <si>
    <t>leesboek en woordenboek F-N</t>
  </si>
  <si>
    <t>E</t>
  </si>
  <si>
    <t>proefwerk over hoofdstuk 4: mix van kennis en vaardigheden</t>
  </si>
  <si>
    <t>A,B,D</t>
  </si>
  <si>
    <t xml:space="preserve">mondelinge presentatie </t>
  </si>
  <si>
    <t>geen</t>
  </si>
  <si>
    <t>C2</t>
  </si>
  <si>
    <t>proefwerk over hoofdstuk 5: mix van kennis en vaardigheden</t>
  </si>
  <si>
    <t>Bij de hoofdstuktoetsen mogen geen hulpmiddelen gebruikt worden bij het luisterdeel en bij het kennisdeel. Bij het lees- en schrijfdeel mogen papieren woordenboeken Frans- Nederlands en Nederlands -Frans, mijnwoordenboek.nl, vandale.nl en de référence behorend bij de methode gebruikt worden. Het schrijfdeel wordt geschreven in Word.</t>
  </si>
  <si>
    <t xml:space="preserve">Bij de hoofdstuktoetsen mag bij het luisterdeel en het kennisdeel geen hulpmiddelen gebruikt worden. Bij het lees- en schrijfdeel mag mijnwoordenboek.nl en vandale.nl. en de rÃ©fÃ©rence horend bij de methode gebruikt worden. Het schrijfdeel wordt geschreven in word. </t>
  </si>
  <si>
    <t>Mondelinge presentatie</t>
  </si>
  <si>
    <t>Vocabulairetoets</t>
  </si>
  <si>
    <t>Schrijfvaardigheid</t>
  </si>
  <si>
    <t>D1 en D2</t>
  </si>
  <si>
    <t>Cito kijk- en luistertoets</t>
  </si>
  <si>
    <t>B</t>
  </si>
  <si>
    <t>Gesprek voeren</t>
  </si>
  <si>
    <t>C1</t>
  </si>
  <si>
    <t>Toets over gelezen boek en behandelde literatuur</t>
  </si>
  <si>
    <t>Leesboek, woordenboek F-N</t>
  </si>
  <si>
    <t>E1</t>
  </si>
  <si>
    <t>A</t>
  </si>
  <si>
    <t>Proefwerk hoofdstuk 1: kennis en vaardigheden</t>
  </si>
  <si>
    <t>Proefwerk hoofdstuk 2: kennis en vaardigheden</t>
  </si>
  <si>
    <t>A,B.D</t>
  </si>
  <si>
    <t>Toets over gelezen boek</t>
  </si>
  <si>
    <t>leesboek, woordenboek F-N</t>
  </si>
  <si>
    <t>Proefwerk hoofdstuk 4: kennis en vaardigheden</t>
  </si>
  <si>
    <t>Proefwerk hoofdstuk 5: kennis en vaardigheden</t>
  </si>
  <si>
    <t xml:space="preserve">Bij de hoofdstuktoetsen mogen geen hulpmiddelen gebruikt worden bij het luisterdeel en bij het kennisdeel. Bij het leesdeel en het schrijfdeel mogen papieren woordenboeken Frans- Nederlands en Nederlands-Frans gebruikt worden evenals mijnwoordenboek.nl en vandale.nl. Tevens mag de référence behorend bij de methode gebruikt worden. Het schrijfdeel wordt gemaakt in Word. </t>
  </si>
  <si>
    <t>Bij de hoofdstuktoetsen mag bij het luisterdeel en het kennisdeel geen hulpmiddelen gebruikt worden. Bij het lees-en schrijfdeel mag vandale.nl , mijnwoordenboek.nl en de rÃ©fÃ©rence horend bij de methode gebruikt worden. Het schrijfdeel wordt gemaakt in Word.</t>
  </si>
  <si>
    <t>A.B.D</t>
  </si>
  <si>
    <t>Bij de hoofdstuktoetsen mogen geen hulpmiddelen gebruikt worden bij het luisterdeel en het kennisdeel. Bij het leesdeel en het schrijfdeel mogen papieren woordenboeken Frans-Nederlands en Nederlands-Frans, de référence behorend bij de methode, vandale.nl en mijnwoordenboek.nl gebruikt worden. het schrijfdeel wordt gemaakt in Word waarbij de taal op Frans gezet mag worden.</t>
  </si>
  <si>
    <t>Schrijfvaardigheid (formeel)</t>
  </si>
  <si>
    <t>D</t>
  </si>
  <si>
    <t>Schrijfvaardigheid (informeel)</t>
  </si>
  <si>
    <t>Cito kijk-en luistertoets</t>
  </si>
  <si>
    <t>Spreekvaardigheid</t>
  </si>
  <si>
    <t>Literatuurtoets</t>
  </si>
  <si>
    <t>Gelezen boek, woordenboek F-N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</si>
</sst>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FA leerlaag A4 (schooljaar 2019 - 2020)</v>
      </c>
    </row>
    <row r="5" spans="1:32" customHeight="1" ht="34.5">
      <c r="A5" s="9" t="s">
        <v>48</v>
      </c>
      <c r="B5" s="2">
        <v>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99</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44364.591701389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55</v>
      </c>
      <c r="G13" s="47" t="str">
        <f>CONCATENATE("Algemene opmerkingen bij het jaarprogramma van  ",G4)</f>
        <v>Algemene opmerkingen bij het jaarprogramma van  FA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FA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116</v>
      </c>
      <c r="E18" s="2"/>
      <c r="G18" s="27">
        <v>1</v>
      </c>
      <c r="H18" s="28" t="s">
        <v>100</v>
      </c>
      <c r="I18" s="45">
        <v>2</v>
      </c>
      <c r="J18" s="29" t="s">
        <v>7</v>
      </c>
      <c r="K18" s="30"/>
      <c r="L18" s="45">
        <v>100</v>
      </c>
      <c r="M18" s="27" t="s">
        <v>11</v>
      </c>
      <c r="N18" s="46"/>
      <c r="O18" s="31">
        <v>0</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117</v>
      </c>
      <c r="E19" s="2"/>
      <c r="G19" s="27">
        <v>2</v>
      </c>
      <c r="H19" s="28" t="s">
        <v>101</v>
      </c>
      <c r="I19" s="45">
        <v>2</v>
      </c>
      <c r="J19" s="29" t="s">
        <v>7</v>
      </c>
      <c r="K19" s="30"/>
      <c r="L19" s="45">
        <v>100</v>
      </c>
      <c r="M19" s="27" t="s">
        <v>11</v>
      </c>
      <c r="N19" s="46"/>
      <c r="O19" s="31">
        <v>0</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118</v>
      </c>
      <c r="E20" s="2"/>
      <c r="G20" s="27">
        <v>3</v>
      </c>
      <c r="H20" s="28" t="s">
        <v>96</v>
      </c>
      <c r="I20" s="45">
        <v>2</v>
      </c>
      <c r="J20" s="29" t="s">
        <v>7</v>
      </c>
      <c r="K20" s="30" t="s">
        <v>97</v>
      </c>
      <c r="L20" s="45">
        <v>100</v>
      </c>
      <c r="M20" s="27" t="s">
        <v>8</v>
      </c>
      <c r="N20" s="46">
        <v>2</v>
      </c>
      <c r="O20" s="31" t="s">
        <v>8</v>
      </c>
      <c r="P20" s="32" t="s">
        <v>79</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119</v>
      </c>
      <c r="E21" s="2"/>
      <c r="G21" s="27">
        <v>3</v>
      </c>
      <c r="H21" s="28" t="s">
        <v>105</v>
      </c>
      <c r="I21" s="45">
        <v>2</v>
      </c>
      <c r="J21" s="29" t="s">
        <v>7</v>
      </c>
      <c r="K21" s="30"/>
      <c r="L21" s="45">
        <v>100</v>
      </c>
      <c r="M21" s="27" t="s">
        <v>11</v>
      </c>
      <c r="N21" s="46"/>
      <c r="O21" s="31">
        <v>0</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120</v>
      </c>
      <c r="E22" s="2"/>
      <c r="G22" s="27">
        <v>4</v>
      </c>
      <c r="H22" s="28" t="s">
        <v>88</v>
      </c>
      <c r="I22" s="45">
        <v>1</v>
      </c>
      <c r="J22" s="29" t="s">
        <v>10</v>
      </c>
      <c r="K22" s="30"/>
      <c r="L22" s="45">
        <v>5</v>
      </c>
      <c r="M22" s="27" t="s">
        <v>8</v>
      </c>
      <c r="N22" s="46">
        <v>1</v>
      </c>
      <c r="O22" s="31" t="s">
        <v>11</v>
      </c>
      <c r="P22" s="32" t="s">
        <v>84</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121</v>
      </c>
      <c r="E23" s="2"/>
      <c r="G23" s="27">
        <v>4</v>
      </c>
      <c r="H23" s="28" t="s">
        <v>106</v>
      </c>
      <c r="I23" s="45">
        <v>2</v>
      </c>
      <c r="J23" s="29" t="s">
        <v>7</v>
      </c>
      <c r="K23" s="30"/>
      <c r="L23" s="45">
        <v>100</v>
      </c>
      <c r="M23" s="27" t="s">
        <v>11</v>
      </c>
      <c r="N23" s="46"/>
      <c r="O23" s="31">
        <v>0</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56</v>
      </c>
      <c r="G25" s="47" t="str">
        <f>CONCATENATE("Algemene opmerkingen bij het jaarprogramma van  ",G16)</f>
        <v>Algemene opmerkingen bij het jaarprogramma van  FA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FA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667</v>
      </c>
      <c r="E30" s="2"/>
      <c r="G30" s="27">
        <v>1</v>
      </c>
      <c r="H30" s="28" t="s">
        <v>111</v>
      </c>
      <c r="I30" s="45"/>
      <c r="J30" s="29" t="s">
        <v>7</v>
      </c>
      <c r="K30" s="30" t="b">
        <v>0</v>
      </c>
      <c r="L30" s="45">
        <v>100</v>
      </c>
      <c r="M30" s="27" t="s">
        <v>8</v>
      </c>
      <c r="N30" s="46">
        <v>1</v>
      </c>
      <c r="O30" s="31" t="s">
        <v>8</v>
      </c>
      <c r="P30" s="32" t="s">
        <v>112</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668</v>
      </c>
      <c r="E31" s="2"/>
      <c r="G31" s="27">
        <v>2</v>
      </c>
      <c r="H31" s="28" t="s">
        <v>113</v>
      </c>
      <c r="I31" s="45"/>
      <c r="J31" s="29" t="s">
        <v>7</v>
      </c>
      <c r="K31" s="30" t="b">
        <v>0</v>
      </c>
      <c r="L31" s="45">
        <v>100</v>
      </c>
      <c r="M31" s="27" t="s">
        <v>8</v>
      </c>
      <c r="N31" s="46">
        <v>2</v>
      </c>
      <c r="O31" s="31" t="s">
        <v>8</v>
      </c>
      <c r="P31" s="32" t="s">
        <v>112</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669</v>
      </c>
      <c r="E32" s="2"/>
      <c r="G32" s="27">
        <v>2</v>
      </c>
      <c r="H32" s="28" t="s">
        <v>114</v>
      </c>
      <c r="I32" s="45"/>
      <c r="J32" s="29" t="s">
        <v>14</v>
      </c>
      <c r="K32" s="30"/>
      <c r="L32" s="45">
        <v>60</v>
      </c>
      <c r="M32" s="27" t="s">
        <v>8</v>
      </c>
      <c r="N32" s="46">
        <v>3</v>
      </c>
      <c r="O32" s="31" t="s">
        <v>11</v>
      </c>
      <c r="P32" s="32" t="s">
        <v>93</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v>670</v>
      </c>
      <c r="E33" s="2"/>
      <c r="G33" s="27">
        <v>3</v>
      </c>
      <c r="H33" s="28" t="s">
        <v>115</v>
      </c>
      <c r="I33" s="45"/>
      <c r="J33" s="29" t="s">
        <v>10</v>
      </c>
      <c r="K33" s="30"/>
      <c r="L33" s="45">
        <v>15</v>
      </c>
      <c r="M33" s="27" t="s">
        <v>8</v>
      </c>
      <c r="N33" s="46">
        <v>2</v>
      </c>
      <c r="O33" s="31" t="s">
        <v>11</v>
      </c>
      <c r="P33" s="32" t="s">
        <v>95</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671</v>
      </c>
      <c r="E34" s="2"/>
      <c r="G34" s="27">
        <v>3</v>
      </c>
      <c r="H34" s="28" t="s">
        <v>116</v>
      </c>
      <c r="I34" s="45"/>
      <c r="J34" s="29" t="s">
        <v>7</v>
      </c>
      <c r="K34" s="30" t="s">
        <v>117</v>
      </c>
      <c r="L34" s="45">
        <v>100</v>
      </c>
      <c r="M34" s="27" t="s">
        <v>8</v>
      </c>
      <c r="N34" s="46">
        <v>1</v>
      </c>
      <c r="O34" s="31" t="s">
        <v>8</v>
      </c>
      <c r="P34" s="32" t="s">
        <v>79</v>
      </c>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v>1104</v>
      </c>
      <c r="E35" s="2"/>
      <c r="G35" s="27">
        <v>1</v>
      </c>
      <c r="H35" s="28" t="s">
        <v>89</v>
      </c>
      <c r="I35" s="45"/>
      <c r="J35" s="29" t="s">
        <v>7</v>
      </c>
      <c r="K35" s="30"/>
      <c r="L35" s="45">
        <v>50</v>
      </c>
      <c r="M35" s="27" t="s">
        <v>8</v>
      </c>
      <c r="N35" s="46">
        <v>1</v>
      </c>
      <c r="O35" s="31" t="s">
        <v>11</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1</v>
      </c>
      <c r="AF35" s="8">
        <f>SUM(R35:AE35)</f>
        <v>1</v>
      </c>
    </row>
    <row r="37" spans="1:32">
      <c r="C37" s="9" t="s">
        <v>47</v>
      </c>
      <c r="D37" s="2">
        <v>57</v>
      </c>
      <c r="G37" s="47" t="str">
        <f>CONCATENATE("Algemene opmerkingen bij het jaarprogramma van  ",G28)</f>
        <v>Algemene opmerkingen bij het jaarprogramma van  FA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FA leerlaag A4 (schooljaar 2018 - 2019)</v>
      </c>
    </row>
    <row r="5" spans="1:32" customHeight="1" ht="34.5">
      <c r="A5" s="9" t="s">
        <v>48</v>
      </c>
      <c r="B5" s="2">
        <v>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99</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44364.591701389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58</v>
      </c>
      <c r="G13" s="47" t="str">
        <f>CONCATENATE("Algemene opmerkingen bij het jaarprogramma van  ",G4)</f>
        <v>Algemene opmerkingen bij het jaarprogramma van  FA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FA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59</v>
      </c>
      <c r="G25" s="47" t="str">
        <f>CONCATENATE("Algemene opmerkingen bij het jaarprogramma van  ",G16)</f>
        <v>Algemene opmerkingen bij het jaarprogramma van  FA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FA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122</v>
      </c>
      <c r="E30" s="2"/>
      <c r="G30" s="27">
        <v>1</v>
      </c>
      <c r="H30" s="28" t="s">
        <v>111</v>
      </c>
      <c r="I30" s="45"/>
      <c r="J30" s="29" t="s">
        <v>7</v>
      </c>
      <c r="K30" s="30" t="b">
        <v>0</v>
      </c>
      <c r="L30" s="45">
        <v>100</v>
      </c>
      <c r="M30" s="27" t="s">
        <v>8</v>
      </c>
      <c r="N30" s="46">
        <v>1</v>
      </c>
      <c r="O30" s="31" t="s">
        <v>8</v>
      </c>
      <c r="P30" s="32" t="s">
        <v>112</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123</v>
      </c>
      <c r="E31" s="2"/>
      <c r="G31" s="27">
        <v>2</v>
      </c>
      <c r="H31" s="28" t="s">
        <v>113</v>
      </c>
      <c r="I31" s="45"/>
      <c r="J31" s="29" t="s">
        <v>7</v>
      </c>
      <c r="K31" s="30" t="b">
        <v>0</v>
      </c>
      <c r="L31" s="45">
        <v>100</v>
      </c>
      <c r="M31" s="27" t="s">
        <v>8</v>
      </c>
      <c r="N31" s="46">
        <v>2</v>
      </c>
      <c r="O31" s="31" t="s">
        <v>8</v>
      </c>
      <c r="P31" s="32" t="s">
        <v>112</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124</v>
      </c>
      <c r="E32" s="2"/>
      <c r="G32" s="27">
        <v>2</v>
      </c>
      <c r="H32" s="28" t="s">
        <v>114</v>
      </c>
      <c r="I32" s="45"/>
      <c r="J32" s="29" t="s">
        <v>14</v>
      </c>
      <c r="K32" s="30"/>
      <c r="L32" s="45">
        <v>60</v>
      </c>
      <c r="M32" s="27" t="s">
        <v>8</v>
      </c>
      <c r="N32" s="46">
        <v>3</v>
      </c>
      <c r="O32" s="31" t="s">
        <v>11</v>
      </c>
      <c r="P32" s="32" t="s">
        <v>93</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v>125</v>
      </c>
      <c r="E33" s="2"/>
      <c r="G33" s="27">
        <v>3</v>
      </c>
      <c r="H33" s="28" t="s">
        <v>115</v>
      </c>
      <c r="I33" s="45"/>
      <c r="J33" s="29" t="s">
        <v>10</v>
      </c>
      <c r="K33" s="30"/>
      <c r="L33" s="45">
        <v>15</v>
      </c>
      <c r="M33" s="27" t="s">
        <v>8</v>
      </c>
      <c r="N33" s="46">
        <v>2</v>
      </c>
      <c r="O33" s="31" t="s">
        <v>11</v>
      </c>
      <c r="P33" s="32" t="s">
        <v>95</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126</v>
      </c>
      <c r="E34" s="2"/>
      <c r="G34" s="27">
        <v>3</v>
      </c>
      <c r="H34" s="28" t="s">
        <v>116</v>
      </c>
      <c r="I34" s="45"/>
      <c r="J34" s="29" t="s">
        <v>7</v>
      </c>
      <c r="K34" s="30" t="s">
        <v>117</v>
      </c>
      <c r="L34" s="45">
        <v>100</v>
      </c>
      <c r="M34" s="27" t="s">
        <v>8</v>
      </c>
      <c r="N34" s="46">
        <v>1</v>
      </c>
      <c r="O34" s="31" t="s">
        <v>8</v>
      </c>
      <c r="P34" s="32" t="s">
        <v>79</v>
      </c>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60</v>
      </c>
      <c r="G37" s="47" t="str">
        <f>CONCATENATE("Algemene opmerkingen bij het jaarprogramma van  ",G28)</f>
        <v>Algemene opmerkingen bij het jaarprogramma van  FA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FA leerlaag M3 (schooljaar 2020 - 2021)</v>
      </c>
    </row>
    <row r="5" spans="1:32" customHeight="1" ht="34.5">
      <c r="A5" s="9" t="s">
        <v>48</v>
      </c>
      <c r="B5" s="2">
        <v>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44364.591689815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676</v>
      </c>
      <c r="G13" s="47" t="str">
        <f>CONCATENATE("Algemene opmerkingen bij het jaarprogramma van  ",G4)</f>
        <v>Algemene opmerkingen bij het jaarprogramma van  FA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FA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677</v>
      </c>
      <c r="G25" s="47" t="str">
        <f>CONCATENATE("Algemene opmerkingen bij het jaarprogramma van  ",G16)</f>
        <v>Algemene opmerkingen bij het jaarprogramma van  FA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FA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FA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FA leerlaag M3 (schooljaar 2019 - 2020)</v>
      </c>
    </row>
    <row r="5" spans="1:32" customHeight="1" ht="34.5">
      <c r="A5" s="9" t="s">
        <v>48</v>
      </c>
      <c r="B5" s="2">
        <v>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44364.591689815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46</v>
      </c>
      <c r="G13" s="47" t="str">
        <f>CONCATENATE("Algemene opmerkingen bij het jaarprogramma van  ",G4)</f>
        <v>Algemene opmerkingen bij het jaarprogramma van  FA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FA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47</v>
      </c>
      <c r="G25" s="47" t="str">
        <f>CONCATENATE("Algemene opmerkingen bij het jaarprogramma van  ",G16)</f>
        <v>Algemene opmerkingen bij het jaarprogramma van  FA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FA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FA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6</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FA leerlaag H4 (schooljaar 2021 - 2022)</v>
      </c>
    </row>
    <row r="5" spans="1:32" customHeight="1" ht="34.5">
      <c r="A5" s="9" t="s">
        <v>48</v>
      </c>
      <c r="B5" s="2">
        <v>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72</v>
      </c>
      <c r="D6" s="2">
        <v>661</v>
      </c>
      <c r="E6" s="2"/>
      <c r="G6" s="27">
        <v>1</v>
      </c>
      <c r="H6" s="28" t="s">
        <v>73</v>
      </c>
      <c r="I6" s="45">
        <v>2</v>
      </c>
      <c r="J6" s="29" t="s">
        <v>7</v>
      </c>
      <c r="K6" s="30"/>
      <c r="L6" s="45">
        <v>100</v>
      </c>
      <c r="M6" s="27" t="s">
        <v>11</v>
      </c>
      <c r="N6" s="46"/>
      <c r="O6" s="31" t="s">
        <v>5</v>
      </c>
      <c r="P6" s="32" t="s">
        <v>74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1</v>
      </c>
    </row>
    <row r="7" spans="1:32" customHeight="1" ht="72">
      <c r="A7" s="9" t="s">
        <v>63</v>
      </c>
      <c r="B7" s="2">
        <v>2021</v>
      </c>
      <c r="D7" s="2">
        <v>662</v>
      </c>
      <c r="E7" s="2"/>
      <c r="G7" s="27">
        <v>2</v>
      </c>
      <c r="H7" s="28" t="s">
        <v>75</v>
      </c>
      <c r="I7" s="45">
        <v>2</v>
      </c>
      <c r="J7" s="29" t="s">
        <v>7</v>
      </c>
      <c r="K7" s="30"/>
      <c r="L7" s="45">
        <v>100</v>
      </c>
      <c r="M7" s="27" t="s">
        <v>11</v>
      </c>
      <c r="N7" s="46"/>
      <c r="O7" s="31" t="s">
        <v>5</v>
      </c>
      <c r="P7" s="32" t="s">
        <v>76</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1</v>
      </c>
    </row>
    <row r="8" spans="1:32" customHeight="1" ht="72">
      <c r="A8" s="9" t="s">
        <v>64</v>
      </c>
      <c r="B8" s="2">
        <v>191</v>
      </c>
      <c r="D8" s="2">
        <v>663</v>
      </c>
      <c r="E8" s="2"/>
      <c r="G8" s="27">
        <v>3</v>
      </c>
      <c r="H8" s="28" t="s">
        <v>77</v>
      </c>
      <c r="I8" s="45">
        <v>1</v>
      </c>
      <c r="J8" s="29" t="s">
        <v>7</v>
      </c>
      <c r="K8" s="30" t="s">
        <v>78</v>
      </c>
      <c r="L8" s="45">
        <v>30</v>
      </c>
      <c r="M8" s="27" t="s">
        <v>11</v>
      </c>
      <c r="N8" s="46"/>
      <c r="O8" s="31" t="s">
        <v>5</v>
      </c>
      <c r="P8" s="32" t="s">
        <v>79</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1</v>
      </c>
    </row>
    <row r="9" spans="1:32" customHeight="1" ht="72">
      <c r="A9" s="9" t="s">
        <v>65</v>
      </c>
      <c r="B9" s="4">
        <f>IF(B6="A",B7+3,IF(B6="H",B7+2,B7+1))</f>
        <v>2023</v>
      </c>
      <c r="D9" s="2">
        <v>664</v>
      </c>
      <c r="E9" s="2"/>
      <c r="G9" s="27">
        <v>3</v>
      </c>
      <c r="H9" s="28" t="s">
        <v>80</v>
      </c>
      <c r="I9" s="45">
        <v>2</v>
      </c>
      <c r="J9" s="29" t="s">
        <v>7</v>
      </c>
      <c r="K9" s="30"/>
      <c r="L9" s="45">
        <v>100</v>
      </c>
      <c r="M9" s="27" t="s">
        <v>11</v>
      </c>
      <c r="N9" s="46"/>
      <c r="O9" s="31" t="s">
        <v>5</v>
      </c>
      <c r="P9" s="32" t="s">
        <v>81</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1</v>
      </c>
      <c r="AE9" s="7">
        <f>IF(AND(ISBLANK($P9),$M9=instellingen!$I$3),1,0)</f>
        <v>0</v>
      </c>
      <c r="AF9" s="8">
        <f>SUM(R9:AE9)</f>
        <v>1</v>
      </c>
    </row>
    <row r="10" spans="1:32" customHeight="1" ht="72">
      <c r="A10" s="9" t="s">
        <v>66</v>
      </c>
      <c r="B10" s="6">
        <f>NOW()</f>
        <v>44364.591689815</v>
      </c>
      <c r="D10" s="2">
        <v>665</v>
      </c>
      <c r="E10" s="2"/>
      <c r="G10" s="27">
        <v>4</v>
      </c>
      <c r="H10" s="28" t="s">
        <v>82</v>
      </c>
      <c r="I10" s="45">
        <v>1</v>
      </c>
      <c r="J10" s="29" t="s">
        <v>10</v>
      </c>
      <c r="K10" s="30" t="s">
        <v>83</v>
      </c>
      <c r="L10" s="45">
        <v>5</v>
      </c>
      <c r="M10" s="27" t="s">
        <v>11</v>
      </c>
      <c r="N10" s="46"/>
      <c r="O10" s="31" t="s">
        <v>5</v>
      </c>
      <c r="P10" s="32" t="s">
        <v>84</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1</v>
      </c>
      <c r="AE10" s="7">
        <f>IF(AND(ISBLANK($P10),$M10=instellingen!$I$3),1,0)</f>
        <v>0</v>
      </c>
      <c r="AF10" s="8">
        <f>SUM(R10:AE10)</f>
        <v>1</v>
      </c>
    </row>
    <row r="11" spans="1:32" customHeight="1" ht="72">
      <c r="A11" s="9" t="s">
        <v>67</v>
      </c>
      <c r="B11" s="4">
        <f>IF(MONTH(NOW())&gt;7,YEAR(NOW()),YEAR(NOW())-1)</f>
        <v>2020</v>
      </c>
      <c r="D11" s="2">
        <v>666</v>
      </c>
      <c r="E11" s="2"/>
      <c r="G11" s="27">
        <v>4</v>
      </c>
      <c r="H11" s="28" t="s">
        <v>85</v>
      </c>
      <c r="I11" s="45">
        <v>2</v>
      </c>
      <c r="J11" s="29" t="s">
        <v>7</v>
      </c>
      <c r="K11" s="30"/>
      <c r="L11" s="45">
        <v>100</v>
      </c>
      <c r="M11" s="27" t="s">
        <v>11</v>
      </c>
      <c r="N11" s="46"/>
      <c r="O11" s="31" t="s">
        <v>5</v>
      </c>
      <c r="P11" s="32" t="s">
        <v>81</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1</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474</v>
      </c>
      <c r="G13" s="47" t="str">
        <f>CONCATENATE("Algemene opmerkingen bij het jaarprogramma van  ",G4)</f>
        <v>Algemene opmerkingen bij het jaarprogramma van  FA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t="s">
        <v>86</v>
      </c>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FA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475</v>
      </c>
      <c r="G25" s="47" t="str">
        <f>CONCATENATE("Algemene opmerkingen bij het jaarprogramma van  ",G16)</f>
        <v>Algemene opmerkingen bij het jaarprogramma van  FA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FA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FA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FA leerlaag H4 (schooljaar 2020 - 2021)</v>
      </c>
    </row>
    <row r="5" spans="1:32" customHeight="1" ht="34.5">
      <c r="A5" s="9" t="s">
        <v>48</v>
      </c>
      <c r="B5" s="2">
        <v>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72</v>
      </c>
      <c r="D6" s="2">
        <v>98</v>
      </c>
      <c r="E6" s="2"/>
      <c r="G6" s="27">
        <v>1</v>
      </c>
      <c r="H6" s="28" t="s">
        <v>73</v>
      </c>
      <c r="I6" s="45">
        <v>2</v>
      </c>
      <c r="J6" s="29" t="s">
        <v>7</v>
      </c>
      <c r="K6" s="30"/>
      <c r="L6" s="45">
        <v>100</v>
      </c>
      <c r="M6" s="27" t="s">
        <v>11</v>
      </c>
      <c r="N6" s="46"/>
      <c r="O6" s="31">
        <v>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99</v>
      </c>
      <c r="E7" s="2"/>
      <c r="G7" s="27">
        <v>2</v>
      </c>
      <c r="H7" s="28" t="s">
        <v>75</v>
      </c>
      <c r="I7" s="45">
        <v>2</v>
      </c>
      <c r="J7" s="29" t="s">
        <v>7</v>
      </c>
      <c r="K7" s="30"/>
      <c r="L7" s="45">
        <v>100</v>
      </c>
      <c r="M7" s="27" t="s">
        <v>11</v>
      </c>
      <c r="N7" s="46"/>
      <c r="O7" s="31">
        <v>0</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20</v>
      </c>
      <c r="D8" s="2">
        <v>100</v>
      </c>
      <c r="E8" s="2"/>
      <c r="G8" s="27">
        <v>3</v>
      </c>
      <c r="H8" s="28" t="s">
        <v>77</v>
      </c>
      <c r="I8" s="45">
        <v>1</v>
      </c>
      <c r="J8" s="29" t="s">
        <v>7</v>
      </c>
      <c r="K8" s="30" t="s">
        <v>78</v>
      </c>
      <c r="L8" s="45">
        <v>30</v>
      </c>
      <c r="M8" s="27" t="s">
        <v>11</v>
      </c>
      <c r="N8" s="46"/>
      <c r="O8" s="31">
        <v>0</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101</v>
      </c>
      <c r="E9" s="2"/>
      <c r="G9" s="27">
        <v>3</v>
      </c>
      <c r="H9" s="28" t="s">
        <v>80</v>
      </c>
      <c r="I9" s="45">
        <v>2</v>
      </c>
      <c r="J9" s="29" t="s">
        <v>7</v>
      </c>
      <c r="K9" s="30"/>
      <c r="L9" s="45">
        <v>100</v>
      </c>
      <c r="M9" s="27" t="s">
        <v>11</v>
      </c>
      <c r="N9" s="46"/>
      <c r="O9" s="31">
        <v>0</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44364.591689815</v>
      </c>
      <c r="D10" s="2">
        <v>102</v>
      </c>
      <c r="E10" s="2"/>
      <c r="G10" s="27">
        <v>4</v>
      </c>
      <c r="H10" s="28" t="s">
        <v>82</v>
      </c>
      <c r="I10" s="45">
        <v>1</v>
      </c>
      <c r="J10" s="29" t="s">
        <v>10</v>
      </c>
      <c r="K10" s="30" t="s">
        <v>83</v>
      </c>
      <c r="L10" s="45">
        <v>5</v>
      </c>
      <c r="M10" s="27" t="s">
        <v>11</v>
      </c>
      <c r="N10" s="46"/>
      <c r="O10" s="31">
        <v>0</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103</v>
      </c>
      <c r="E11" s="2"/>
      <c r="G11" s="27">
        <v>4</v>
      </c>
      <c r="H11" s="28" t="s">
        <v>85</v>
      </c>
      <c r="I11" s="45">
        <v>2</v>
      </c>
      <c r="J11" s="29" t="s">
        <v>7</v>
      </c>
      <c r="K11" s="30"/>
      <c r="L11" s="45">
        <v>100</v>
      </c>
      <c r="M11" s="27" t="s">
        <v>11</v>
      </c>
      <c r="N11" s="46"/>
      <c r="O11" s="31">
        <v>0</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48</v>
      </c>
      <c r="G13" s="47" t="str">
        <f>CONCATENATE("Algemene opmerkingen bij het jaarprogramma van  ",G4)</f>
        <v>Algemene opmerkingen bij het jaarprogramma van  FA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t="s">
        <v>87</v>
      </c>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FA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655</v>
      </c>
      <c r="E18" s="2"/>
      <c r="G18" s="27">
        <v>1</v>
      </c>
      <c r="H18" s="28" t="s">
        <v>88</v>
      </c>
      <c r="I18" s="45"/>
      <c r="J18" s="29" t="s">
        <v>10</v>
      </c>
      <c r="K18" s="30"/>
      <c r="L18" s="45">
        <v>5</v>
      </c>
      <c r="M18" s="27" t="s">
        <v>8</v>
      </c>
      <c r="N18" s="46">
        <v>1</v>
      </c>
      <c r="O18" s="31" t="s">
        <v>11</v>
      </c>
      <c r="P18" s="32" t="s">
        <v>84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656</v>
      </c>
      <c r="E19" s="2"/>
      <c r="G19" s="27">
        <v>1</v>
      </c>
      <c r="H19" s="28" t="s">
        <v>89</v>
      </c>
      <c r="I19" s="45"/>
      <c r="J19" s="29" t="s">
        <v>7</v>
      </c>
      <c r="K19" s="30"/>
      <c r="L19" s="45">
        <v>50</v>
      </c>
      <c r="M19" s="27" t="s">
        <v>8</v>
      </c>
      <c r="N19" s="46">
        <v>1</v>
      </c>
      <c r="O19" s="31" t="s">
        <v>8</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1</v>
      </c>
      <c r="AF19" s="8">
        <f>SUM(R19:AE19)</f>
        <v>1</v>
      </c>
    </row>
    <row r="20" spans="1:32" customHeight="1" ht="72">
      <c r="D20" s="2">
        <v>657</v>
      </c>
      <c r="E20" s="2"/>
      <c r="G20" s="27">
        <v>2</v>
      </c>
      <c r="H20" s="28" t="s">
        <v>90</v>
      </c>
      <c r="I20" s="45"/>
      <c r="J20" s="29" t="s">
        <v>7</v>
      </c>
      <c r="K20" s="30" t="b">
        <v>0</v>
      </c>
      <c r="L20" s="45">
        <v>100</v>
      </c>
      <c r="M20" s="27" t="s">
        <v>8</v>
      </c>
      <c r="N20" s="46">
        <v>2</v>
      </c>
      <c r="O20" s="31" t="s">
        <v>8</v>
      </c>
      <c r="P20" s="32" t="s">
        <v>91</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658</v>
      </c>
      <c r="E21" s="2"/>
      <c r="G21" s="27">
        <v>2</v>
      </c>
      <c r="H21" s="28" t="s">
        <v>92</v>
      </c>
      <c r="I21" s="45"/>
      <c r="J21" s="29" t="s">
        <v>14</v>
      </c>
      <c r="K21" s="30"/>
      <c r="L21" s="45">
        <v>60</v>
      </c>
      <c r="M21" s="27" t="s">
        <v>8</v>
      </c>
      <c r="N21" s="46">
        <v>2</v>
      </c>
      <c r="O21" s="31" t="s">
        <v>11</v>
      </c>
      <c r="P21" s="32" t="s">
        <v>93</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v>659</v>
      </c>
      <c r="E22" s="2"/>
      <c r="G22" s="27">
        <v>3</v>
      </c>
      <c r="H22" s="28" t="s">
        <v>94</v>
      </c>
      <c r="I22" s="45"/>
      <c r="J22" s="29" t="s">
        <v>10</v>
      </c>
      <c r="K22" s="30"/>
      <c r="L22" s="45">
        <v>15</v>
      </c>
      <c r="M22" s="27" t="s">
        <v>8</v>
      </c>
      <c r="N22" s="46">
        <v>2</v>
      </c>
      <c r="O22" s="31" t="s">
        <v>11</v>
      </c>
      <c r="P22" s="32" t="s">
        <v>95</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660</v>
      </c>
      <c r="E23" s="2"/>
      <c r="G23" s="27">
        <v>3</v>
      </c>
      <c r="H23" s="28" t="s">
        <v>96</v>
      </c>
      <c r="I23" s="45"/>
      <c r="J23" s="29" t="s">
        <v>7</v>
      </c>
      <c r="K23" s="30" t="s">
        <v>97</v>
      </c>
      <c r="L23" s="45">
        <v>100</v>
      </c>
      <c r="M23" s="27" t="s">
        <v>8</v>
      </c>
      <c r="N23" s="46">
        <v>2</v>
      </c>
      <c r="O23" s="31" t="s">
        <v>8</v>
      </c>
      <c r="P23" s="32" t="s">
        <v>98</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49</v>
      </c>
      <c r="G25" s="47" t="str">
        <f>CONCATENATE("Algemene opmerkingen bij het jaarprogramma van  ",G16)</f>
        <v>Algemene opmerkingen bij het jaarprogramma van  FA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FA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FA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FA leerlaag H4 (schooljaar 2019 - 2020)</v>
      </c>
    </row>
    <row r="5" spans="1:32" customHeight="1" ht="34.5">
      <c r="A5" s="9" t="s">
        <v>48</v>
      </c>
      <c r="B5" s="2">
        <v>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44364.591689815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50</v>
      </c>
      <c r="G13" s="47" t="str">
        <f>CONCATENATE("Algemene opmerkingen bij het jaarprogramma van  ",G4)</f>
        <v>Algemene opmerkingen bij het jaarprogramma van  FA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FA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104</v>
      </c>
      <c r="E18" s="2"/>
      <c r="G18" s="27">
        <v>1</v>
      </c>
      <c r="H18" s="28" t="s">
        <v>88</v>
      </c>
      <c r="I18" s="45"/>
      <c r="J18" s="29" t="s">
        <v>10</v>
      </c>
      <c r="K18" s="30"/>
      <c r="L18" s="45">
        <v>5</v>
      </c>
      <c r="M18" s="27" t="s">
        <v>8</v>
      </c>
      <c r="N18" s="46">
        <v>1</v>
      </c>
      <c r="O18" s="31" t="s">
        <v>11</v>
      </c>
      <c r="P18" s="32" t="s">
        <v>84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105</v>
      </c>
      <c r="E19" s="2"/>
      <c r="G19" s="27">
        <v>1</v>
      </c>
      <c r="H19" s="28" t="s">
        <v>89</v>
      </c>
      <c r="I19" s="45"/>
      <c r="J19" s="29" t="s">
        <v>7</v>
      </c>
      <c r="K19" s="30"/>
      <c r="L19" s="45">
        <v>50</v>
      </c>
      <c r="M19" s="27" t="s">
        <v>8</v>
      </c>
      <c r="N19" s="46">
        <v>1</v>
      </c>
      <c r="O19" s="31" t="s">
        <v>8</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1</v>
      </c>
      <c r="AF19" s="8">
        <f>SUM(R19:AE19)</f>
        <v>1</v>
      </c>
    </row>
    <row r="20" spans="1:32" customHeight="1" ht="72">
      <c r="D20" s="2">
        <v>106</v>
      </c>
      <c r="E20" s="2"/>
      <c r="G20" s="27">
        <v>2</v>
      </c>
      <c r="H20" s="28" t="s">
        <v>90</v>
      </c>
      <c r="I20" s="45"/>
      <c r="J20" s="29" t="s">
        <v>7</v>
      </c>
      <c r="K20" s="30" t="b">
        <v>0</v>
      </c>
      <c r="L20" s="45">
        <v>100</v>
      </c>
      <c r="M20" s="27" t="s">
        <v>8</v>
      </c>
      <c r="N20" s="46">
        <v>2</v>
      </c>
      <c r="O20" s="31" t="s">
        <v>8</v>
      </c>
      <c r="P20" s="32" t="s">
        <v>91</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107</v>
      </c>
      <c r="E21" s="2"/>
      <c r="G21" s="27">
        <v>2</v>
      </c>
      <c r="H21" s="28" t="s">
        <v>92</v>
      </c>
      <c r="I21" s="45"/>
      <c r="J21" s="29" t="s">
        <v>14</v>
      </c>
      <c r="K21" s="30"/>
      <c r="L21" s="45">
        <v>60</v>
      </c>
      <c r="M21" s="27" t="s">
        <v>8</v>
      </c>
      <c r="N21" s="46">
        <v>2</v>
      </c>
      <c r="O21" s="31" t="s">
        <v>11</v>
      </c>
      <c r="P21" s="32" t="s">
        <v>93</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v>108</v>
      </c>
      <c r="E22" s="2"/>
      <c r="G22" s="27">
        <v>3</v>
      </c>
      <c r="H22" s="28" t="s">
        <v>94</v>
      </c>
      <c r="I22" s="45"/>
      <c r="J22" s="29" t="s">
        <v>10</v>
      </c>
      <c r="K22" s="30"/>
      <c r="L22" s="45">
        <v>15</v>
      </c>
      <c r="M22" s="27" t="s">
        <v>8</v>
      </c>
      <c r="N22" s="46">
        <v>2</v>
      </c>
      <c r="O22" s="31" t="s">
        <v>11</v>
      </c>
      <c r="P22" s="32" t="s">
        <v>95</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109</v>
      </c>
      <c r="E23" s="2"/>
      <c r="G23" s="27">
        <v>3</v>
      </c>
      <c r="H23" s="28" t="s">
        <v>96</v>
      </c>
      <c r="I23" s="45"/>
      <c r="J23" s="29" t="s">
        <v>7</v>
      </c>
      <c r="K23" s="30" t="s">
        <v>97</v>
      </c>
      <c r="L23" s="45">
        <v>100</v>
      </c>
      <c r="M23" s="27" t="s">
        <v>8</v>
      </c>
      <c r="N23" s="46">
        <v>2</v>
      </c>
      <c r="O23" s="31" t="s">
        <v>8</v>
      </c>
      <c r="P23" s="32" t="s">
        <v>98</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51</v>
      </c>
      <c r="G25" s="47" t="str">
        <f>CONCATENATE("Algemene opmerkingen bij het jaarprogramma van  ",G16)</f>
        <v>Algemene opmerkingen bij het jaarprogramma van  FA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FA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FA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6</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FA leerlaag A4 (schooljaar 2021 - 2022)</v>
      </c>
    </row>
    <row r="5" spans="1:32" customHeight="1" ht="34.5">
      <c r="A5" s="9" t="s">
        <v>48</v>
      </c>
      <c r="B5" s="2">
        <v>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99</v>
      </c>
      <c r="D6" s="2">
        <v>678</v>
      </c>
      <c r="E6" s="2"/>
      <c r="G6" s="27">
        <v>1</v>
      </c>
      <c r="H6" s="28" t="s">
        <v>100</v>
      </c>
      <c r="I6" s="45">
        <v>2</v>
      </c>
      <c r="J6" s="29" t="s">
        <v>7</v>
      </c>
      <c r="K6" s="30"/>
      <c r="L6" s="45">
        <v>100</v>
      </c>
      <c r="M6" s="27" t="s">
        <v>11</v>
      </c>
      <c r="N6" s="46"/>
      <c r="O6" s="31" t="s">
        <v>5</v>
      </c>
      <c r="P6" s="32" t="s">
        <v>81</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1</v>
      </c>
    </row>
    <row r="7" spans="1:32" customHeight="1" ht="72">
      <c r="A7" s="9" t="s">
        <v>63</v>
      </c>
      <c r="B7" s="2">
        <v>2021</v>
      </c>
      <c r="D7" s="2">
        <v>679</v>
      </c>
      <c r="E7" s="2"/>
      <c r="G7" s="27">
        <v>2</v>
      </c>
      <c r="H7" s="28" t="s">
        <v>101</v>
      </c>
      <c r="I7" s="45">
        <v>2</v>
      </c>
      <c r="J7" s="29" t="s">
        <v>7</v>
      </c>
      <c r="K7" s="30"/>
      <c r="L7" s="45">
        <v>100</v>
      </c>
      <c r="M7" s="27" t="s">
        <v>11</v>
      </c>
      <c r="N7" s="46"/>
      <c r="O7" s="31" t="s">
        <v>5</v>
      </c>
      <c r="P7" s="32" t="s">
        <v>102</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1</v>
      </c>
    </row>
    <row r="8" spans="1:32" customHeight="1" ht="72">
      <c r="A8" s="9" t="s">
        <v>64</v>
      </c>
      <c r="B8" s="2">
        <v>192</v>
      </c>
      <c r="D8" s="2">
        <v>680</v>
      </c>
      <c r="E8" s="2"/>
      <c r="G8" s="27">
        <v>3</v>
      </c>
      <c r="H8" s="28" t="s">
        <v>103</v>
      </c>
      <c r="I8" s="45">
        <v>1</v>
      </c>
      <c r="J8" s="29" t="s">
        <v>7</v>
      </c>
      <c r="K8" s="30" t="s">
        <v>104</v>
      </c>
      <c r="L8" s="45">
        <v>30</v>
      </c>
      <c r="M8" s="27" t="s">
        <v>11</v>
      </c>
      <c r="N8" s="46"/>
      <c r="O8" s="31" t="s">
        <v>5</v>
      </c>
      <c r="P8" s="32" t="s">
        <v>79</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1</v>
      </c>
    </row>
    <row r="9" spans="1:32" customHeight="1" ht="72">
      <c r="A9" s="9" t="s">
        <v>65</v>
      </c>
      <c r="B9" s="4">
        <f>IF(B6="A",B7+3,IF(B6="H",B7+2,B7+1))</f>
        <v>2024</v>
      </c>
      <c r="D9" s="2">
        <v>681</v>
      </c>
      <c r="E9" s="2"/>
      <c r="G9" s="27">
        <v>3</v>
      </c>
      <c r="H9" s="28" t="s">
        <v>105</v>
      </c>
      <c r="I9" s="45">
        <v>2</v>
      </c>
      <c r="J9" s="29" t="s">
        <v>7</v>
      </c>
      <c r="K9" s="30"/>
      <c r="L9" s="45">
        <v>100</v>
      </c>
      <c r="M9" s="27" t="s">
        <v>11</v>
      </c>
      <c r="N9" s="46"/>
      <c r="O9" s="31" t="s">
        <v>5</v>
      </c>
      <c r="P9" s="32" t="s">
        <v>102</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1</v>
      </c>
      <c r="AE9" s="7">
        <f>IF(AND(ISBLANK($P9),$M9=instellingen!$I$3),1,0)</f>
        <v>0</v>
      </c>
      <c r="AF9" s="8">
        <f>SUM(R9:AE9)</f>
        <v>1</v>
      </c>
    </row>
    <row r="10" spans="1:32" customHeight="1" ht="72">
      <c r="A10" s="9" t="s">
        <v>66</v>
      </c>
      <c r="B10" s="6">
        <f>NOW()</f>
        <v>44364.591689815</v>
      </c>
      <c r="D10" s="2">
        <v>682</v>
      </c>
      <c r="E10" s="2"/>
      <c r="G10" s="27">
        <v>4</v>
      </c>
      <c r="H10" s="28" t="s">
        <v>88</v>
      </c>
      <c r="I10" s="45">
        <v>1</v>
      </c>
      <c r="J10" s="29" t="s">
        <v>10</v>
      </c>
      <c r="K10" s="30" t="s">
        <v>83</v>
      </c>
      <c r="L10" s="45">
        <v>5</v>
      </c>
      <c r="M10" s="27" t="s">
        <v>11</v>
      </c>
      <c r="N10" s="46"/>
      <c r="O10" s="31" t="s">
        <v>5</v>
      </c>
      <c r="P10" s="32" t="s">
        <v>84</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1</v>
      </c>
      <c r="AE10" s="7">
        <f>IF(AND(ISBLANK($P10),$M10=instellingen!$I$3),1,0)</f>
        <v>0</v>
      </c>
      <c r="AF10" s="8">
        <f>SUM(R10:AE10)</f>
        <v>1</v>
      </c>
    </row>
    <row r="11" spans="1:32" customHeight="1" ht="72">
      <c r="A11" s="9" t="s">
        <v>67</v>
      </c>
      <c r="B11" s="4">
        <f>IF(MONTH(NOW())&gt;7,YEAR(NOW()),YEAR(NOW())-1)</f>
        <v>2020</v>
      </c>
      <c r="D11" s="2">
        <v>683</v>
      </c>
      <c r="E11" s="2"/>
      <c r="G11" s="27">
        <v>4</v>
      </c>
      <c r="H11" s="28" t="s">
        <v>106</v>
      </c>
      <c r="I11" s="45">
        <v>2</v>
      </c>
      <c r="J11" s="29" t="s">
        <v>7</v>
      </c>
      <c r="K11" s="30"/>
      <c r="L11" s="45">
        <v>100</v>
      </c>
      <c r="M11" s="27" t="s">
        <v>11</v>
      </c>
      <c r="N11" s="46"/>
      <c r="O11" s="31" t="s">
        <v>5</v>
      </c>
      <c r="P11" s="32" t="s">
        <v>102</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1</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476</v>
      </c>
      <c r="G13" s="47" t="str">
        <f>CONCATENATE("Algemene opmerkingen bij het jaarprogramma van  ",G4)</f>
        <v>Algemene opmerkingen bij het jaarprogramma van  FA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t="s">
        <v>107</v>
      </c>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FA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477</v>
      </c>
      <c r="G25" s="47" t="str">
        <f>CONCATENATE("Algemene opmerkingen bij het jaarprogramma van  ",G16)</f>
        <v>Algemene opmerkingen bij het jaarprogramma van  FA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FA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478</v>
      </c>
      <c r="G37" s="47" t="str">
        <f>CONCATENATE("Algemene opmerkingen bij het jaarprogramma van  ",G28)</f>
        <v>Algemene opmerkingen bij het jaarprogramma van  FA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FA leerlaag A4 (schooljaar 2020 - 2021)</v>
      </c>
    </row>
    <row r="5" spans="1:32" customHeight="1" ht="34.5">
      <c r="A5" s="9" t="s">
        <v>48</v>
      </c>
      <c r="B5" s="2">
        <v>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99</v>
      </c>
      <c r="D6" s="2">
        <v>110</v>
      </c>
      <c r="E6" s="2"/>
      <c r="G6" s="27">
        <v>1</v>
      </c>
      <c r="H6" s="28" t="s">
        <v>100</v>
      </c>
      <c r="I6" s="45">
        <v>2</v>
      </c>
      <c r="J6" s="29" t="s">
        <v>7</v>
      </c>
      <c r="K6" s="30"/>
      <c r="L6" s="45">
        <v>100</v>
      </c>
      <c r="M6" s="27" t="s">
        <v>11</v>
      </c>
      <c r="N6" s="46"/>
      <c r="O6" s="31">
        <v>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111</v>
      </c>
      <c r="E7" s="2"/>
      <c r="G7" s="27">
        <v>2</v>
      </c>
      <c r="H7" s="28" t="s">
        <v>101</v>
      </c>
      <c r="I7" s="45">
        <v>2</v>
      </c>
      <c r="J7" s="29" t="s">
        <v>7</v>
      </c>
      <c r="K7" s="30"/>
      <c r="L7" s="45">
        <v>100</v>
      </c>
      <c r="M7" s="27" t="s">
        <v>11</v>
      </c>
      <c r="N7" s="46"/>
      <c r="O7" s="31">
        <v>0</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22</v>
      </c>
      <c r="D8" s="2">
        <v>112</v>
      </c>
      <c r="E8" s="2"/>
      <c r="G8" s="27">
        <v>3</v>
      </c>
      <c r="H8" s="28" t="s">
        <v>103</v>
      </c>
      <c r="I8" s="45">
        <v>1</v>
      </c>
      <c r="J8" s="29" t="s">
        <v>7</v>
      </c>
      <c r="K8" s="30" t="s">
        <v>104</v>
      </c>
      <c r="L8" s="45">
        <v>30</v>
      </c>
      <c r="M8" s="27" t="s">
        <v>11</v>
      </c>
      <c r="N8" s="46"/>
      <c r="O8" s="31">
        <v>0</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113</v>
      </c>
      <c r="E9" s="2"/>
      <c r="G9" s="27">
        <v>3</v>
      </c>
      <c r="H9" s="28" t="s">
        <v>105</v>
      </c>
      <c r="I9" s="45">
        <v>2</v>
      </c>
      <c r="J9" s="29" t="s">
        <v>7</v>
      </c>
      <c r="K9" s="30"/>
      <c r="L9" s="45">
        <v>100</v>
      </c>
      <c r="M9" s="27" t="s">
        <v>11</v>
      </c>
      <c r="N9" s="46"/>
      <c r="O9" s="31">
        <v>0</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44364.591689815</v>
      </c>
      <c r="D10" s="2">
        <v>114</v>
      </c>
      <c r="E10" s="2"/>
      <c r="G10" s="27">
        <v>4</v>
      </c>
      <c r="H10" s="28" t="s">
        <v>88</v>
      </c>
      <c r="I10" s="45">
        <v>1</v>
      </c>
      <c r="J10" s="29" t="s">
        <v>10</v>
      </c>
      <c r="K10" s="30" t="s">
        <v>83</v>
      </c>
      <c r="L10" s="45">
        <v>5</v>
      </c>
      <c r="M10" s="27" t="s">
        <v>11</v>
      </c>
      <c r="N10" s="46"/>
      <c r="O10" s="31">
        <v>0</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115</v>
      </c>
      <c r="E11" s="2"/>
      <c r="G11" s="27">
        <v>4</v>
      </c>
      <c r="H11" s="28" t="s">
        <v>106</v>
      </c>
      <c r="I11" s="45">
        <v>2</v>
      </c>
      <c r="J11" s="29" t="s">
        <v>7</v>
      </c>
      <c r="K11" s="30"/>
      <c r="L11" s="45">
        <v>100</v>
      </c>
      <c r="M11" s="27" t="s">
        <v>11</v>
      </c>
      <c r="N11" s="46"/>
      <c r="O11" s="31">
        <v>0</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52</v>
      </c>
      <c r="G13" s="47" t="str">
        <f>CONCATENATE("Algemene opmerkingen bij het jaarprogramma van  ",G4)</f>
        <v>Algemene opmerkingen bij het jaarprogramma van  FA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t="s">
        <v>108</v>
      </c>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FA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672</v>
      </c>
      <c r="E18" s="2"/>
      <c r="G18" s="27">
        <v>1</v>
      </c>
      <c r="H18" s="28" t="s">
        <v>100</v>
      </c>
      <c r="I18" s="45">
        <v>2</v>
      </c>
      <c r="J18" s="29" t="s">
        <v>7</v>
      </c>
      <c r="K18" s="30"/>
      <c r="L18" s="45">
        <v>100</v>
      </c>
      <c r="M18" s="27" t="s">
        <v>11</v>
      </c>
      <c r="N18" s="46"/>
      <c r="O18" s="31" t="s">
        <v>5</v>
      </c>
      <c r="P18" s="32" t="s">
        <v>109</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1</v>
      </c>
      <c r="AE18" s="7">
        <f>IF(AND(ISBLANK($P18),$M18=instellingen!$I$3),1,0)</f>
        <v>0</v>
      </c>
      <c r="AF18" s="8">
        <f>SUM(R18:AE18)</f>
        <v>1</v>
      </c>
    </row>
    <row r="19" spans="1:32" customHeight="1" ht="72">
      <c r="D19" s="2">
        <v>673</v>
      </c>
      <c r="E19" s="2"/>
      <c r="G19" s="27">
        <v>2</v>
      </c>
      <c r="H19" s="28" t="s">
        <v>101</v>
      </c>
      <c r="I19" s="45">
        <v>2</v>
      </c>
      <c r="J19" s="29" t="s">
        <v>7</v>
      </c>
      <c r="K19" s="30"/>
      <c r="L19" s="45">
        <v>100</v>
      </c>
      <c r="M19" s="27" t="s">
        <v>11</v>
      </c>
      <c r="N19" s="46"/>
      <c r="O19" s="31" t="s">
        <v>5</v>
      </c>
      <c r="P19" s="32" t="s">
        <v>81</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1</v>
      </c>
      <c r="AE19" s="7">
        <f>IF(AND(ISBLANK($P19),$M19=instellingen!$I$3),1,0)</f>
        <v>0</v>
      </c>
      <c r="AF19" s="8">
        <f>SUM(R19:AE19)</f>
        <v>1</v>
      </c>
    </row>
    <row r="20" spans="1:32" customHeight="1" ht="72">
      <c r="D20" s="2">
        <v>674</v>
      </c>
      <c r="E20" s="2"/>
      <c r="G20" s="27">
        <v>3</v>
      </c>
      <c r="H20" s="28" t="s">
        <v>96</v>
      </c>
      <c r="I20" s="45">
        <v>2</v>
      </c>
      <c r="J20" s="29" t="s">
        <v>7</v>
      </c>
      <c r="K20" s="30" t="s">
        <v>97</v>
      </c>
      <c r="L20" s="45">
        <v>100</v>
      </c>
      <c r="M20" s="27" t="s">
        <v>8</v>
      </c>
      <c r="N20" s="46">
        <v>2</v>
      </c>
      <c r="O20" s="31" t="s">
        <v>8</v>
      </c>
      <c r="P20" s="32" t="s">
        <v>79</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675</v>
      </c>
      <c r="E21" s="2"/>
      <c r="G21" s="27">
        <v>3</v>
      </c>
      <c r="H21" s="28" t="s">
        <v>105</v>
      </c>
      <c r="I21" s="45">
        <v>2</v>
      </c>
      <c r="J21" s="29" t="s">
        <v>7</v>
      </c>
      <c r="K21" s="30"/>
      <c r="L21" s="45">
        <v>100</v>
      </c>
      <c r="M21" s="27" t="s">
        <v>11</v>
      </c>
      <c r="N21" s="46"/>
      <c r="O21" s="31" t="s">
        <v>5</v>
      </c>
      <c r="P21" s="32" t="s">
        <v>81</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1</v>
      </c>
      <c r="AE21" s="7">
        <f>IF(AND(ISBLANK($P21),$M21=instellingen!$I$3),1,0)</f>
        <v>0</v>
      </c>
      <c r="AF21" s="8">
        <f>SUM(R21:AE21)</f>
        <v>1</v>
      </c>
    </row>
    <row r="22" spans="1:32" customHeight="1" ht="72">
      <c r="D22" s="2">
        <v>676</v>
      </c>
      <c r="E22" s="2"/>
      <c r="G22" s="27">
        <v>4</v>
      </c>
      <c r="H22" s="28" t="s">
        <v>88</v>
      </c>
      <c r="I22" s="45">
        <v>1</v>
      </c>
      <c r="J22" s="29" t="s">
        <v>10</v>
      </c>
      <c r="K22" s="30"/>
      <c r="L22" s="45">
        <v>5</v>
      </c>
      <c r="M22" s="27" t="s">
        <v>8</v>
      </c>
      <c r="N22" s="46">
        <v>1</v>
      </c>
      <c r="O22" s="31" t="s">
        <v>11</v>
      </c>
      <c r="P22" s="32" t="s">
        <v>84</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677</v>
      </c>
      <c r="E23" s="2"/>
      <c r="G23" s="27">
        <v>4</v>
      </c>
      <c r="H23" s="28" t="s">
        <v>106</v>
      </c>
      <c r="I23" s="45">
        <v>2</v>
      </c>
      <c r="J23" s="29" t="s">
        <v>7</v>
      </c>
      <c r="K23" s="30"/>
      <c r="L23" s="45">
        <v>100</v>
      </c>
      <c r="M23" s="27" t="s">
        <v>11</v>
      </c>
      <c r="N23" s="46"/>
      <c r="O23" s="31" t="s">
        <v>5</v>
      </c>
      <c r="P23" s="32" t="s">
        <v>81</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1</v>
      </c>
      <c r="AE23" s="7">
        <f>IF(AND(ISBLANK($P23),$M23=instellingen!$I$3),1,0)</f>
        <v>0</v>
      </c>
      <c r="AF23" s="8">
        <f>SUM(R23:AE23)</f>
        <v>1</v>
      </c>
    </row>
    <row r="24" spans="1:32">
      <c r="R24" s="7"/>
      <c r="S24" s="7"/>
      <c r="T24" s="7"/>
      <c r="U24" s="7"/>
      <c r="V24" s="7"/>
      <c r="W24" s="7"/>
      <c r="X24" s="7"/>
      <c r="Y24" s="7"/>
      <c r="Z24" s="7"/>
      <c r="AA24" s="7"/>
      <c r="AB24" s="7"/>
      <c r="AC24" s="7"/>
      <c r="AD24" s="7"/>
      <c r="AE24" s="7"/>
    </row>
    <row r="25" spans="1:32">
      <c r="C25" s="9" t="s">
        <v>47</v>
      </c>
      <c r="D25" s="2">
        <v>53</v>
      </c>
      <c r="G25" s="47" t="str">
        <f>CONCATENATE("Algemene opmerkingen bij het jaarprogramma van  ",G16)</f>
        <v>Algemene opmerkingen bij het jaarprogramma van  FA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110</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FA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54</v>
      </c>
      <c r="G37" s="47" t="str">
        <f>CONCATENATE("Algemene opmerkingen bij het jaarprogramma van  ",G28)</f>
        <v>Algemene opmerkingen bij het jaarprogramma van  FA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