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<sst xmlns="http://schemas.openxmlformats.org/spreadsheetml/2006/main" uniqueCount="82">
  <si>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</si>
  <si>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</si>
  <si>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</si>
  <si>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</si>
  <si>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</si>
  <si>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</si>
  <si>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</si>
  <si>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</si>
  <si>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</si>
  <si>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</si>
  <si>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</si>
  <si>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</si>
  <si>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</si>
  <si>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</si>
  <si>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</si>
  <si>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</si>
  <si>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</si>
  <si>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</si>
  <si>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</si>
  <si>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</si>
  <si>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</si>
  <si>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</si>
  <si>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</si>
  <si>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</si>
  <si>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</si>
  <si>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</si>
  <si>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</si>
  <si>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</si>
  <si>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</si>
  <si>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</si>
  <si>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</si>
  <si>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</si>
  <si>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</si>
  <si>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</si>
  <si>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</si>
  <si>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</si>
  <si>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</si>
  <si>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</si>
  <si>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</si>
  <si>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</si>
  <si>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</si>
  <si>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</si>
  <si>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</si>
  <si>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</si>
  <si>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</si>
  <si>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</si>
  <si>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</si>
  <si>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</si>
  <si>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</si>
  <si>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</si>
  <si>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</si>
  <si>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</si>
  <si>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</si>
  <si>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</si>
  <si>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</si>
  <si>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</si>
  <si>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</si>
  <si>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</si>
  <si>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</si>
  <si>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</si>
  <si>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Oriëntatie + kunstbiografie</t>
  </si>
  <si>
    <t>A</t>
  </si>
  <si>
    <t>startJaar</t>
  </si>
  <si>
    <t>Culturele Activiteit 1 - kunstdiscipline + dimensie(s)</t>
  </si>
  <si>
    <t>B</t>
  </si>
  <si>
    <t>cid</t>
  </si>
  <si>
    <t>Culturele Activiteit 2 - kunstdiscipline + dimensie(s)</t>
  </si>
  <si>
    <t>eindJaar</t>
  </si>
  <si>
    <t>Culturele Activiteit 3 - kunstdiscipline + dimensie(s)</t>
  </si>
  <si>
    <t>vandaag</t>
  </si>
  <si>
    <t>Onderzoek</t>
  </si>
  <si>
    <t>C</t>
  </si>
  <si>
    <t>huidigStartjaar</t>
  </si>
  <si>
    <t>Reflectie + magazine</t>
  </si>
  <si>
    <t>D</t>
  </si>
  <si>
    <t>huidigSchooljaar</t>
  </si>
  <si>
    <t>positiePTA</t>
  </si>
  <si>
    <t>groep</t>
  </si>
  <si>
    <t>mavo?</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</si>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</sst>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H4 (schooljaar 2021 - 2022)</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730</v>
      </c>
      <c r="E6" s="2"/>
      <c r="F6" s="37"/>
      <c r="G6" s="23">
        <v>1</v>
      </c>
      <c r="H6" s="24" t="s">
        <v>60</v>
      </c>
      <c r="I6" s="23">
        <v>1</v>
      </c>
      <c r="J6" s="25" t="s">
        <v>19</v>
      </c>
      <c r="K6" s="26"/>
      <c r="L6" s="23"/>
      <c r="M6" s="23" t="s">
        <v>8</v>
      </c>
      <c r="N6" s="27">
        <v>1</v>
      </c>
      <c r="O6" s="27" t="s">
        <v>11</v>
      </c>
      <c r="P6" s="28" t="s">
        <v>61</v>
      </c>
      <c r="Q6" s="37"/>
    </row>
    <row r="7" spans="1:17" customHeight="1" ht="72">
      <c r="A7" s="9" t="s">
        <v>62</v>
      </c>
      <c r="B7" s="2">
        <v>2021</v>
      </c>
      <c r="D7" s="2">
        <v>731</v>
      </c>
      <c r="E7" s="2"/>
      <c r="F7" s="37"/>
      <c r="G7" s="23">
        <v>2</v>
      </c>
      <c r="H7" s="24" t="s">
        <v>63</v>
      </c>
      <c r="I7" s="23">
        <v>1</v>
      </c>
      <c r="J7" s="25" t="s">
        <v>19</v>
      </c>
      <c r="K7" s="26"/>
      <c r="L7" s="23"/>
      <c r="M7" s="23" t="s">
        <v>8</v>
      </c>
      <c r="N7" s="27">
        <v>1</v>
      </c>
      <c r="O7" s="27" t="s">
        <v>11</v>
      </c>
      <c r="P7" s="28" t="s">
        <v>64</v>
      </c>
      <c r="Q7" s="37"/>
    </row>
    <row r="8" spans="1:17" customHeight="1" ht="72">
      <c r="A8" s="9" t="s">
        <v>65</v>
      </c>
      <c r="B8" s="2">
        <v>203</v>
      </c>
      <c r="D8" s="2">
        <v>732</v>
      </c>
      <c r="E8" s="2"/>
      <c r="F8" s="37"/>
      <c r="G8" s="23">
        <v>3</v>
      </c>
      <c r="H8" s="24" t="s">
        <v>66</v>
      </c>
      <c r="I8" s="23">
        <v>1</v>
      </c>
      <c r="J8" s="25" t="s">
        <v>19</v>
      </c>
      <c r="K8" s="26"/>
      <c r="L8" s="23"/>
      <c r="M8" s="23" t="s">
        <v>8</v>
      </c>
      <c r="N8" s="27">
        <v>1</v>
      </c>
      <c r="O8" s="27" t="s">
        <v>11</v>
      </c>
      <c r="P8" s="28" t="s">
        <v>64</v>
      </c>
      <c r="Q8" s="37"/>
    </row>
    <row r="9" spans="1:17" customHeight="1" ht="72">
      <c r="A9" s="9" t="s">
        <v>67</v>
      </c>
      <c r="B9" s="4">
        <f>IF(B6="A",B7+3,IF(B6="H",B7+2,B7+1))</f>
        <v>2023</v>
      </c>
      <c r="D9" s="2">
        <v>733</v>
      </c>
      <c r="E9" s="2"/>
      <c r="F9" s="37"/>
      <c r="G9" s="23">
        <v>3</v>
      </c>
      <c r="H9" s="24" t="s">
        <v>68</v>
      </c>
      <c r="I9" s="23">
        <v>1</v>
      </c>
      <c r="J9" s="25" t="s">
        <v>19</v>
      </c>
      <c r="K9" s="26"/>
      <c r="L9" s="23"/>
      <c r="M9" s="23" t="s">
        <v>8</v>
      </c>
      <c r="N9" s="27">
        <v>1</v>
      </c>
      <c r="O9" s="27" t="s">
        <v>11</v>
      </c>
      <c r="P9" s="28" t="s">
        <v>64</v>
      </c>
      <c r="Q9" s="37"/>
    </row>
    <row r="10" spans="1:17" customHeight="1" ht="72">
      <c r="A10" s="9" t="s">
        <v>69</v>
      </c>
      <c r="B10" s="6">
        <f>NOW()</f>
        <v>44342.629502315</v>
      </c>
      <c r="D10" s="2">
        <v>734</v>
      </c>
      <c r="E10" s="2"/>
      <c r="F10" s="37"/>
      <c r="G10" s="23">
        <v>4</v>
      </c>
      <c r="H10" s="24" t="s">
        <v>70</v>
      </c>
      <c r="I10" s="23">
        <v>1</v>
      </c>
      <c r="J10" s="25" t="s">
        <v>19</v>
      </c>
      <c r="K10" s="26"/>
      <c r="L10" s="23"/>
      <c r="M10" s="23" t="s">
        <v>8</v>
      </c>
      <c r="N10" s="27">
        <v>1</v>
      </c>
      <c r="O10" s="27" t="s">
        <v>11</v>
      </c>
      <c r="P10" s="28" t="s">
        <v>71</v>
      </c>
      <c r="Q10" s="37"/>
    </row>
    <row r="11" spans="1:17" customHeight="1" ht="72">
      <c r="A11" s="9" t="s">
        <v>72</v>
      </c>
      <c r="B11" s="4">
        <f>IF(MONTH(NOW())&gt;7,YEAR(NOW()),YEAR(NOW())-1)</f>
        <v>2020</v>
      </c>
      <c r="D11" s="2">
        <v>735</v>
      </c>
      <c r="E11" s="2"/>
      <c r="F11" s="37"/>
      <c r="G11" s="23">
        <v>4</v>
      </c>
      <c r="H11" s="24" t="s">
        <v>73</v>
      </c>
      <c r="I11" s="23">
        <v>2</v>
      </c>
      <c r="J11" s="25" t="s">
        <v>19</v>
      </c>
      <c r="K11" s="26"/>
      <c r="L11" s="23"/>
      <c r="M11" s="23" t="s">
        <v>8</v>
      </c>
      <c r="N11" s="27">
        <v>2</v>
      </c>
      <c r="O11" s="27" t="s">
        <v>11</v>
      </c>
      <c r="P11" s="28" t="s">
        <v>74</v>
      </c>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1</v>
      </c>
      <c r="C13" s="9" t="s">
        <v>45</v>
      </c>
      <c r="D13" s="2">
        <v>502</v>
      </c>
      <c r="F13" s="37"/>
      <c r="G13" s="44" t="str">
        <f>CONCATENATE("Algemene opmerkingen bij het jaarprogramma van  ",G4)</f>
        <v>Algemene opmerkingen bij het jaarprogramma van  CKV leerlaag H4 (schooljaar 2021 - 2022)</v>
      </c>
      <c r="H13" s="44"/>
      <c r="I13" s="44"/>
      <c r="J13" s="44"/>
      <c r="K13" s="44"/>
      <c r="L13" s="44"/>
      <c r="M13" s="44"/>
      <c r="N13" s="40"/>
      <c r="O13" s="40"/>
      <c r="P13" s="37"/>
      <c r="Q13" s="37"/>
    </row>
    <row r="14" spans="1:17" customHeight="1" ht="72">
      <c r="A14" s="9" t="s">
        <v>77</v>
      </c>
      <c r="B14" s="7">
        <f>B15+B11-B7</f>
        <v>3</v>
      </c>
      <c r="F14" s="37"/>
      <c r="G14" s="29"/>
      <c r="H14" s="29"/>
      <c r="I14" s="29"/>
      <c r="J14" s="29"/>
      <c r="K14" s="29"/>
      <c r="L14" s="29"/>
      <c r="M14" s="29"/>
      <c r="N14" s="53"/>
      <c r="O14" s="53"/>
      <c r="P14" s="54"/>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503</v>
      </c>
      <c r="F25" s="37"/>
      <c r="G25" s="44" t="str">
        <f>CONCATENATE("Algemene opmerkingen bij het jaarprogramma van  ",G16)</f>
        <v>Algemene opmerkingen bij het jaarprogramma van  CKV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CKV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CKV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H4 (schooljaar 2020 - 2021)</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483</v>
      </c>
      <c r="E6" s="2"/>
      <c r="F6" s="37"/>
      <c r="G6" s="43">
        <v>1</v>
      </c>
      <c r="H6" s="47" t="s">
        <v>60</v>
      </c>
      <c r="I6" s="43">
        <v>1</v>
      </c>
      <c r="J6" s="48" t="s">
        <v>19</v>
      </c>
      <c r="K6" s="49"/>
      <c r="L6" s="43"/>
      <c r="M6" s="43" t="s">
        <v>8</v>
      </c>
      <c r="N6" s="50">
        <v>1</v>
      </c>
      <c r="O6" s="50" t="s">
        <v>11</v>
      </c>
      <c r="P6" s="52" t="s">
        <v>61</v>
      </c>
      <c r="Q6" s="37"/>
    </row>
    <row r="7" spans="1:17" customHeight="1" ht="72">
      <c r="A7" s="9" t="s">
        <v>62</v>
      </c>
      <c r="B7" s="2">
        <v>2020</v>
      </c>
      <c r="D7" s="2">
        <v>484</v>
      </c>
      <c r="E7" s="2"/>
      <c r="F7" s="37"/>
      <c r="G7" s="43">
        <v>2</v>
      </c>
      <c r="H7" s="47" t="s">
        <v>63</v>
      </c>
      <c r="I7" s="43">
        <v>1</v>
      </c>
      <c r="J7" s="48" t="s">
        <v>19</v>
      </c>
      <c r="K7" s="49"/>
      <c r="L7" s="43"/>
      <c r="M7" s="43" t="s">
        <v>8</v>
      </c>
      <c r="N7" s="50">
        <v>1</v>
      </c>
      <c r="O7" s="50" t="s">
        <v>11</v>
      </c>
      <c r="P7" s="52" t="s">
        <v>64</v>
      </c>
      <c r="Q7" s="37"/>
    </row>
    <row r="8" spans="1:17" customHeight="1" ht="72">
      <c r="A8" s="9" t="s">
        <v>65</v>
      </c>
      <c r="B8" s="2">
        <v>146</v>
      </c>
      <c r="D8" s="2">
        <v>485</v>
      </c>
      <c r="E8" s="2"/>
      <c r="F8" s="37"/>
      <c r="G8" s="43">
        <v>3</v>
      </c>
      <c r="H8" s="47" t="s">
        <v>66</v>
      </c>
      <c r="I8" s="43">
        <v>1</v>
      </c>
      <c r="J8" s="48" t="s">
        <v>19</v>
      </c>
      <c r="K8" s="49"/>
      <c r="L8" s="43"/>
      <c r="M8" s="43" t="s">
        <v>8</v>
      </c>
      <c r="N8" s="50">
        <v>1</v>
      </c>
      <c r="O8" s="50" t="s">
        <v>11</v>
      </c>
      <c r="P8" s="52" t="s">
        <v>64</v>
      </c>
      <c r="Q8" s="37"/>
    </row>
    <row r="9" spans="1:17" customHeight="1" ht="72">
      <c r="A9" s="9" t="s">
        <v>67</v>
      </c>
      <c r="B9" s="4">
        <f>IF(B6="A",B7+3,IF(B6="H",B7+2,B7+1))</f>
        <v>2022</v>
      </c>
      <c r="D9" s="2">
        <v>486</v>
      </c>
      <c r="E9" s="2"/>
      <c r="F9" s="37"/>
      <c r="G9" s="43">
        <v>3</v>
      </c>
      <c r="H9" s="47" t="s">
        <v>68</v>
      </c>
      <c r="I9" s="43">
        <v>1</v>
      </c>
      <c r="J9" s="48" t="s">
        <v>19</v>
      </c>
      <c r="K9" s="49"/>
      <c r="L9" s="43"/>
      <c r="M9" s="43" t="s">
        <v>8</v>
      </c>
      <c r="N9" s="50">
        <v>1</v>
      </c>
      <c r="O9" s="50" t="s">
        <v>11</v>
      </c>
      <c r="P9" s="52" t="s">
        <v>64</v>
      </c>
      <c r="Q9" s="37"/>
    </row>
    <row r="10" spans="1:17" customHeight="1" ht="72">
      <c r="A10" s="9" t="s">
        <v>69</v>
      </c>
      <c r="B10" s="6">
        <f>NOW()</f>
        <v>44342.629502315</v>
      </c>
      <c r="D10" s="2">
        <v>487</v>
      </c>
      <c r="E10" s="2"/>
      <c r="F10" s="37"/>
      <c r="G10" s="43">
        <v>4</v>
      </c>
      <c r="H10" s="47" t="s">
        <v>70</v>
      </c>
      <c r="I10" s="43">
        <v>1</v>
      </c>
      <c r="J10" s="48" t="s">
        <v>19</v>
      </c>
      <c r="K10" s="49"/>
      <c r="L10" s="43"/>
      <c r="M10" s="43" t="s">
        <v>8</v>
      </c>
      <c r="N10" s="50">
        <v>1</v>
      </c>
      <c r="O10" s="50" t="s">
        <v>11</v>
      </c>
      <c r="P10" s="52" t="s">
        <v>71</v>
      </c>
      <c r="Q10" s="37"/>
    </row>
    <row r="11" spans="1:17" customHeight="1" ht="72">
      <c r="A11" s="9" t="s">
        <v>72</v>
      </c>
      <c r="B11" s="4">
        <f>IF(MONTH(NOW())&gt;7,YEAR(NOW()),YEAR(NOW())-1)</f>
        <v>2020</v>
      </c>
      <c r="D11" s="2">
        <v>488</v>
      </c>
      <c r="E11" s="2"/>
      <c r="F11" s="37"/>
      <c r="G11" s="43">
        <v>4</v>
      </c>
      <c r="H11" s="47" t="s">
        <v>73</v>
      </c>
      <c r="I11" s="43">
        <v>2</v>
      </c>
      <c r="J11" s="48" t="s">
        <v>19</v>
      </c>
      <c r="K11" s="49"/>
      <c r="L11" s="43"/>
      <c r="M11" s="43" t="s">
        <v>8</v>
      </c>
      <c r="N11" s="50">
        <v>2</v>
      </c>
      <c r="O11" s="50" t="s">
        <v>11</v>
      </c>
      <c r="P11" s="52" t="s">
        <v>74</v>
      </c>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0</v>
      </c>
      <c r="C13" s="9" t="s">
        <v>45</v>
      </c>
      <c r="D13" s="2">
        <v>363</v>
      </c>
      <c r="F13" s="37"/>
      <c r="G13" s="44" t="str">
        <f>CONCATENATE("Algemene opmerkingen bij het jaarprogramma van  ",G4)</f>
        <v>Algemene opmerkingen bij het jaarprogramma van  CKV leerlaag H4 (schooljaar 2020 - 2021)</v>
      </c>
      <c r="H13" s="44"/>
      <c r="I13" s="44"/>
      <c r="J13" s="44"/>
      <c r="K13" s="44"/>
      <c r="L13" s="44"/>
      <c r="M13" s="44"/>
      <c r="N13" s="40"/>
      <c r="O13" s="40"/>
      <c r="P13" s="37"/>
      <c r="Q13" s="37"/>
    </row>
    <row r="14" spans="1:17" customHeight="1" ht="72">
      <c r="A14" s="9" t="s">
        <v>77</v>
      </c>
      <c r="B14" s="7">
        <f>B15+B11-B7</f>
        <v>4</v>
      </c>
      <c r="F14" s="37"/>
      <c r="G14" s="45"/>
      <c r="H14" s="45"/>
      <c r="I14" s="45"/>
      <c r="J14" s="45"/>
      <c r="K14" s="45"/>
      <c r="L14" s="45"/>
      <c r="M14" s="45"/>
      <c r="N14" s="40"/>
      <c r="O14" s="40"/>
      <c r="P14" s="37"/>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364</v>
      </c>
      <c r="F25" s="37"/>
      <c r="G25" s="44" t="str">
        <f>CONCATENATE("Algemene opmerkingen bij het jaarprogramma van  ",G16)</f>
        <v>Algemene opmerkingen bij het jaarprogramma van  CKV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CKV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CKV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H4 (schooljaar 2019 - 2020)</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62</v>
      </c>
      <c r="B7" s="2">
        <v>2019</v>
      </c>
      <c r="D7" s="2"/>
      <c r="E7" s="2"/>
      <c r="F7" s="37"/>
      <c r="G7" s="43" t="s">
        <v>5</v>
      </c>
      <c r="H7" s="47"/>
      <c r="I7" s="43"/>
      <c r="J7" s="48" t="s">
        <v>5</v>
      </c>
      <c r="K7" s="49"/>
      <c r="L7" s="43"/>
      <c r="M7" s="43" t="s">
        <v>5</v>
      </c>
      <c r="N7" s="50"/>
      <c r="O7" s="50" t="s">
        <v>5</v>
      </c>
      <c r="P7" s="52"/>
      <c r="Q7" s="37"/>
    </row>
    <row r="8" spans="1:17" customHeight="1" ht="72">
      <c r="A8" s="9" t="s">
        <v>65</v>
      </c>
      <c r="B8" s="2">
        <v>147</v>
      </c>
      <c r="D8" s="2"/>
      <c r="E8" s="2"/>
      <c r="F8" s="37"/>
      <c r="G8" s="43" t="s">
        <v>5</v>
      </c>
      <c r="H8" s="47"/>
      <c r="I8" s="43"/>
      <c r="J8" s="48" t="s">
        <v>5</v>
      </c>
      <c r="K8" s="49"/>
      <c r="L8" s="43"/>
      <c r="M8" s="43" t="s">
        <v>5</v>
      </c>
      <c r="N8" s="50"/>
      <c r="O8" s="50" t="s">
        <v>5</v>
      </c>
      <c r="P8" s="52"/>
      <c r="Q8" s="37"/>
    </row>
    <row r="9" spans="1:17" customHeight="1" ht="72">
      <c r="A9" s="9" t="s">
        <v>67</v>
      </c>
      <c r="B9" s="4">
        <f>IF(B6="A",B7+3,IF(B6="H",B7+2,B7+1))</f>
        <v>2021</v>
      </c>
      <c r="D9" s="2"/>
      <c r="E9" s="2"/>
      <c r="F9" s="37"/>
      <c r="G9" s="43" t="s">
        <v>5</v>
      </c>
      <c r="H9" s="47"/>
      <c r="I9" s="43"/>
      <c r="J9" s="48" t="s">
        <v>5</v>
      </c>
      <c r="K9" s="49"/>
      <c r="L9" s="43"/>
      <c r="M9" s="43" t="s">
        <v>5</v>
      </c>
      <c r="N9" s="50"/>
      <c r="O9" s="50" t="s">
        <v>5</v>
      </c>
      <c r="P9" s="52"/>
      <c r="Q9" s="37"/>
    </row>
    <row r="10" spans="1:17" customHeight="1" ht="72">
      <c r="A10" s="9" t="s">
        <v>69</v>
      </c>
      <c r="B10" s="6">
        <f>NOW()</f>
        <v>44342.629502315</v>
      </c>
      <c r="D10" s="2"/>
      <c r="E10" s="2"/>
      <c r="F10" s="37"/>
      <c r="G10" s="43" t="s">
        <v>5</v>
      </c>
      <c r="H10" s="47"/>
      <c r="I10" s="43"/>
      <c r="J10" s="48" t="s">
        <v>5</v>
      </c>
      <c r="K10" s="49"/>
      <c r="L10" s="43"/>
      <c r="M10" s="43" t="s">
        <v>5</v>
      </c>
      <c r="N10" s="50"/>
      <c r="O10" s="50" t="s">
        <v>5</v>
      </c>
      <c r="P10" s="52"/>
      <c r="Q10" s="37"/>
    </row>
    <row r="11" spans="1:17" customHeight="1" ht="72">
      <c r="A11" s="9" t="s">
        <v>72</v>
      </c>
      <c r="B11" s="4">
        <f>IF(MONTH(NOW())&gt;7,YEAR(NOW()),YEAR(NOW())-1)</f>
        <v>2020</v>
      </c>
      <c r="D11" s="2"/>
      <c r="E11" s="2"/>
      <c r="F11" s="37"/>
      <c r="G11" s="43" t="s">
        <v>5</v>
      </c>
      <c r="H11" s="47"/>
      <c r="I11" s="43"/>
      <c r="J11" s="48" t="s">
        <v>5</v>
      </c>
      <c r="K11" s="49"/>
      <c r="L11" s="43"/>
      <c r="M11" s="43" t="s">
        <v>5</v>
      </c>
      <c r="N11" s="50"/>
      <c r="O11" s="50" t="s">
        <v>5</v>
      </c>
      <c r="P11" s="52"/>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-1</v>
      </c>
      <c r="C13" s="9" t="s">
        <v>45</v>
      </c>
      <c r="D13" s="2">
        <v>365</v>
      </c>
      <c r="F13" s="37"/>
      <c r="G13" s="44" t="str">
        <f>CONCATENATE("Algemene opmerkingen bij het jaarprogramma van  ",G4)</f>
        <v>Algemene opmerkingen bij het jaarprogramma van  CKV leerlaag H4 (schooljaar 2019 - 2020)</v>
      </c>
      <c r="H13" s="44"/>
      <c r="I13" s="44"/>
      <c r="J13" s="44"/>
      <c r="K13" s="44"/>
      <c r="L13" s="44"/>
      <c r="M13" s="44"/>
      <c r="N13" s="40"/>
      <c r="O13" s="40"/>
      <c r="P13" s="37"/>
      <c r="Q13" s="37"/>
    </row>
    <row r="14" spans="1:17" customHeight="1" ht="72">
      <c r="A14" s="9" t="s">
        <v>77</v>
      </c>
      <c r="B14" s="7">
        <f>B15+B11-B7</f>
        <v>5</v>
      </c>
      <c r="F14" s="37"/>
      <c r="G14" s="45"/>
      <c r="H14" s="45"/>
      <c r="I14" s="45"/>
      <c r="J14" s="45"/>
      <c r="K14" s="45"/>
      <c r="L14" s="45"/>
      <c r="M14" s="45"/>
      <c r="N14" s="40"/>
      <c r="O14" s="40"/>
      <c r="P14" s="37"/>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366</v>
      </c>
      <c r="F25" s="37"/>
      <c r="G25" s="44" t="str">
        <f>CONCATENATE("Algemene opmerkingen bij het jaarprogramma van  ",G16)</f>
        <v>Algemene opmerkingen bij het jaarprogramma van  CKV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CKV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CKV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2021 - 2022)</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61</v>
      </c>
      <c r="D6" s="2">
        <v>736</v>
      </c>
      <c r="E6" s="2"/>
      <c r="F6" s="37"/>
      <c r="G6" s="23">
        <v>1</v>
      </c>
      <c r="H6" s="24" t="s">
        <v>63</v>
      </c>
      <c r="I6" s="23">
        <v>1</v>
      </c>
      <c r="J6" s="25" t="s">
        <v>19</v>
      </c>
      <c r="K6" s="26"/>
      <c r="L6" s="23"/>
      <c r="M6" s="23" t="s">
        <v>8</v>
      </c>
      <c r="N6" s="27">
        <v>1</v>
      </c>
      <c r="O6" s="27" t="s">
        <v>11</v>
      </c>
      <c r="P6" s="28" t="s">
        <v>64</v>
      </c>
      <c r="Q6" s="37"/>
    </row>
    <row r="7" spans="1:17" customHeight="1" ht="72">
      <c r="A7" s="9" t="s">
        <v>62</v>
      </c>
      <c r="B7" s="2">
        <v>2021</v>
      </c>
      <c r="D7" s="2">
        <v>737</v>
      </c>
      <c r="E7" s="2"/>
      <c r="F7" s="37"/>
      <c r="G7" s="23">
        <v>2</v>
      </c>
      <c r="H7" s="24" t="s">
        <v>66</v>
      </c>
      <c r="I7" s="23">
        <v>1</v>
      </c>
      <c r="J7" s="25" t="s">
        <v>19</v>
      </c>
      <c r="K7" s="26"/>
      <c r="L7" s="23"/>
      <c r="M7" s="23" t="s">
        <v>8</v>
      </c>
      <c r="N7" s="27">
        <v>1</v>
      </c>
      <c r="O7" s="27" t="s">
        <v>11</v>
      </c>
      <c r="P7" s="28" t="s">
        <v>64</v>
      </c>
      <c r="Q7" s="37"/>
    </row>
    <row r="8" spans="1:17" customHeight="1" ht="72">
      <c r="A8" s="9" t="s">
        <v>65</v>
      </c>
      <c r="B8" s="2">
        <v>204</v>
      </c>
      <c r="D8" s="2">
        <v>738</v>
      </c>
      <c r="E8" s="2"/>
      <c r="F8" s="37"/>
      <c r="G8" s="23">
        <v>3</v>
      </c>
      <c r="H8" s="24" t="s">
        <v>68</v>
      </c>
      <c r="I8" s="23">
        <v>1</v>
      </c>
      <c r="J8" s="25" t="s">
        <v>19</v>
      </c>
      <c r="K8" s="26"/>
      <c r="L8" s="23"/>
      <c r="M8" s="23" t="s">
        <v>8</v>
      </c>
      <c r="N8" s="27">
        <v>1</v>
      </c>
      <c r="O8" s="27" t="s">
        <v>11</v>
      </c>
      <c r="P8" s="28" t="s">
        <v>64</v>
      </c>
      <c r="Q8" s="37"/>
    </row>
    <row r="9" spans="1:17" customHeight="1" ht="72">
      <c r="A9" s="9" t="s">
        <v>67</v>
      </c>
      <c r="B9" s="4">
        <f>IF(B6="A",B7+3,IF(B6="H",B7+2,B7+1))</f>
        <v>2024</v>
      </c>
      <c r="D9" s="2">
        <v>739</v>
      </c>
      <c r="E9" s="2"/>
      <c r="F9" s="37"/>
      <c r="G9" s="23">
        <v>3</v>
      </c>
      <c r="H9" s="24" t="s">
        <v>79</v>
      </c>
      <c r="I9" s="23">
        <v>1</v>
      </c>
      <c r="J9" s="25" t="s">
        <v>19</v>
      </c>
      <c r="K9" s="26"/>
      <c r="L9" s="23"/>
      <c r="M9" s="23" t="s">
        <v>8</v>
      </c>
      <c r="N9" s="27">
        <v>1</v>
      </c>
      <c r="O9" s="27" t="s">
        <v>11</v>
      </c>
      <c r="P9" s="28" t="s">
        <v>64</v>
      </c>
      <c r="Q9" s="37"/>
    </row>
    <row r="10" spans="1:17" customHeight="1" ht="72">
      <c r="A10" s="9" t="s">
        <v>69</v>
      </c>
      <c r="B10" s="6">
        <f>NOW()</f>
        <v>44342.629502315</v>
      </c>
      <c r="D10" s="2">
        <v>740</v>
      </c>
      <c r="E10" s="2"/>
      <c r="F10" s="37"/>
      <c r="G10" s="23">
        <v>4</v>
      </c>
      <c r="H10" s="24" t="s">
        <v>70</v>
      </c>
      <c r="I10" s="23">
        <v>1</v>
      </c>
      <c r="J10" s="25" t="s">
        <v>19</v>
      </c>
      <c r="K10" s="26"/>
      <c r="L10" s="23"/>
      <c r="M10" s="23" t="s">
        <v>8</v>
      </c>
      <c r="N10" s="27">
        <v>1</v>
      </c>
      <c r="O10" s="27" t="s">
        <v>11</v>
      </c>
      <c r="P10" s="28" t="s">
        <v>71</v>
      </c>
      <c r="Q10" s="37"/>
    </row>
    <row r="11" spans="1:17" customHeight="1" ht="72">
      <c r="A11" s="9" t="s">
        <v>72</v>
      </c>
      <c r="B11" s="4">
        <f>IF(MONTH(NOW())&gt;7,YEAR(NOW()),YEAR(NOW())-1)</f>
        <v>2020</v>
      </c>
      <c r="D11" s="2">
        <v>741</v>
      </c>
      <c r="E11" s="2"/>
      <c r="F11" s="37"/>
      <c r="G11" s="23">
        <v>4</v>
      </c>
      <c r="H11" s="24" t="s">
        <v>80</v>
      </c>
      <c r="I11" s="23">
        <v>2</v>
      </c>
      <c r="J11" s="25" t="s">
        <v>19</v>
      </c>
      <c r="K11" s="26"/>
      <c r="L11" s="23"/>
      <c r="M11" s="23" t="s">
        <v>8</v>
      </c>
      <c r="N11" s="27">
        <v>2</v>
      </c>
      <c r="O11" s="27" t="s">
        <v>11</v>
      </c>
      <c r="P11" s="28" t="s">
        <v>81</v>
      </c>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1</v>
      </c>
      <c r="C13" s="9" t="s">
        <v>45</v>
      </c>
      <c r="D13" s="2">
        <v>504</v>
      </c>
      <c r="F13" s="37"/>
      <c r="G13" s="44" t="str">
        <f>CONCATENATE("Algemene opmerkingen bij het jaarprogramma van  ",G4)</f>
        <v>Algemene opmerkingen bij het jaarprogramma van  CKV leerlaag A4 (schooljaar 2021 - 2022)</v>
      </c>
      <c r="H13" s="44"/>
      <c r="I13" s="44"/>
      <c r="J13" s="44"/>
      <c r="K13" s="44"/>
      <c r="L13" s="44"/>
      <c r="M13" s="44"/>
      <c r="N13" s="40"/>
      <c r="O13" s="40"/>
      <c r="P13" s="37"/>
      <c r="Q13" s="37"/>
    </row>
    <row r="14" spans="1:17" customHeight="1" ht="72">
      <c r="A14" s="9" t="s">
        <v>77</v>
      </c>
      <c r="B14" s="7">
        <f>B15+B11-B7</f>
        <v>3</v>
      </c>
      <c r="F14" s="37"/>
      <c r="G14" s="29"/>
      <c r="H14" s="29"/>
      <c r="I14" s="29"/>
      <c r="J14" s="29"/>
      <c r="K14" s="29"/>
      <c r="L14" s="29"/>
      <c r="M14" s="29"/>
      <c r="N14" s="53"/>
      <c r="O14" s="53"/>
      <c r="P14" s="54"/>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505</v>
      </c>
      <c r="F25" s="37"/>
      <c r="G25" s="44" t="str">
        <f>CONCATENATE("Algemene opmerkingen bij het jaarprogramma van  ",G16)</f>
        <v>Algemene opmerkingen bij het jaarprogramma van  CKV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506</v>
      </c>
      <c r="F37" s="37"/>
      <c r="G37" s="44" t="str">
        <f>CONCATENATE("Algemene opmerkingen bij het jaarprogramma van  ",G28)</f>
        <v>Algemene opmerkingen bij het jaarprogramma van  CKV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2020 - 2021)</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61</v>
      </c>
      <c r="D6" s="2">
        <v>489</v>
      </c>
      <c r="E6" s="2"/>
      <c r="F6" s="37"/>
      <c r="G6" s="43">
        <v>1</v>
      </c>
      <c r="H6" s="47" t="s">
        <v>63</v>
      </c>
      <c r="I6" s="43">
        <v>1</v>
      </c>
      <c r="J6" s="48" t="s">
        <v>19</v>
      </c>
      <c r="K6" s="49"/>
      <c r="L6" s="43"/>
      <c r="M6" s="43" t="s">
        <v>8</v>
      </c>
      <c r="N6" s="50">
        <v>1</v>
      </c>
      <c r="O6" s="50" t="s">
        <v>11</v>
      </c>
      <c r="P6" s="52" t="s">
        <v>64</v>
      </c>
      <c r="Q6" s="37"/>
    </row>
    <row r="7" spans="1:17" customHeight="1" ht="72">
      <c r="A7" s="9" t="s">
        <v>62</v>
      </c>
      <c r="B7" s="2">
        <v>2020</v>
      </c>
      <c r="D7" s="2">
        <v>490</v>
      </c>
      <c r="E7" s="2"/>
      <c r="F7" s="37"/>
      <c r="G7" s="43">
        <v>2</v>
      </c>
      <c r="H7" s="47" t="s">
        <v>66</v>
      </c>
      <c r="I7" s="43">
        <v>1</v>
      </c>
      <c r="J7" s="48" t="s">
        <v>19</v>
      </c>
      <c r="K7" s="49"/>
      <c r="L7" s="43"/>
      <c r="M7" s="43" t="s">
        <v>8</v>
      </c>
      <c r="N7" s="50">
        <v>1</v>
      </c>
      <c r="O7" s="50" t="s">
        <v>11</v>
      </c>
      <c r="P7" s="52" t="s">
        <v>64</v>
      </c>
      <c r="Q7" s="37"/>
    </row>
    <row r="8" spans="1:17" customHeight="1" ht="72">
      <c r="A8" s="9" t="s">
        <v>65</v>
      </c>
      <c r="B8" s="2">
        <v>148</v>
      </c>
      <c r="D8" s="2">
        <v>491</v>
      </c>
      <c r="E8" s="2"/>
      <c r="F8" s="37"/>
      <c r="G8" s="43">
        <v>3</v>
      </c>
      <c r="H8" s="47" t="s">
        <v>68</v>
      </c>
      <c r="I8" s="43">
        <v>1</v>
      </c>
      <c r="J8" s="48" t="s">
        <v>19</v>
      </c>
      <c r="K8" s="49"/>
      <c r="L8" s="43"/>
      <c r="M8" s="43" t="s">
        <v>8</v>
      </c>
      <c r="N8" s="50">
        <v>1</v>
      </c>
      <c r="O8" s="50" t="s">
        <v>11</v>
      </c>
      <c r="P8" s="52" t="s">
        <v>64</v>
      </c>
      <c r="Q8" s="37"/>
    </row>
    <row r="9" spans="1:17" customHeight="1" ht="72">
      <c r="A9" s="9" t="s">
        <v>67</v>
      </c>
      <c r="B9" s="4">
        <f>IF(B6="A",B7+3,IF(B6="H",B7+2,B7+1))</f>
        <v>2023</v>
      </c>
      <c r="D9" s="2">
        <v>492</v>
      </c>
      <c r="E9" s="2"/>
      <c r="F9" s="37"/>
      <c r="G9" s="43">
        <v>3</v>
      </c>
      <c r="H9" s="47" t="s">
        <v>79</v>
      </c>
      <c r="I9" s="43">
        <v>1</v>
      </c>
      <c r="J9" s="48" t="s">
        <v>19</v>
      </c>
      <c r="K9" s="49"/>
      <c r="L9" s="43"/>
      <c r="M9" s="43" t="s">
        <v>8</v>
      </c>
      <c r="N9" s="50">
        <v>1</v>
      </c>
      <c r="O9" s="50" t="s">
        <v>11</v>
      </c>
      <c r="P9" s="52" t="s">
        <v>64</v>
      </c>
      <c r="Q9" s="37"/>
    </row>
    <row r="10" spans="1:17" customHeight="1" ht="72">
      <c r="A10" s="9" t="s">
        <v>69</v>
      </c>
      <c r="B10" s="6">
        <f>NOW()</f>
        <v>44342.629502315</v>
      </c>
      <c r="D10" s="2">
        <v>493</v>
      </c>
      <c r="E10" s="2"/>
      <c r="F10" s="37"/>
      <c r="G10" s="43">
        <v>4</v>
      </c>
      <c r="H10" s="47" t="s">
        <v>70</v>
      </c>
      <c r="I10" s="43">
        <v>1</v>
      </c>
      <c r="J10" s="48" t="s">
        <v>19</v>
      </c>
      <c r="K10" s="49"/>
      <c r="L10" s="43"/>
      <c r="M10" s="43" t="s">
        <v>8</v>
      </c>
      <c r="N10" s="50">
        <v>1</v>
      </c>
      <c r="O10" s="50" t="s">
        <v>11</v>
      </c>
      <c r="P10" s="52" t="s">
        <v>71</v>
      </c>
      <c r="Q10" s="37"/>
    </row>
    <row r="11" spans="1:17" customHeight="1" ht="72">
      <c r="A11" s="9" t="s">
        <v>72</v>
      </c>
      <c r="B11" s="4">
        <f>IF(MONTH(NOW())&gt;7,YEAR(NOW()),YEAR(NOW())-1)</f>
        <v>2020</v>
      </c>
      <c r="D11" s="2">
        <v>494</v>
      </c>
      <c r="E11" s="2"/>
      <c r="F11" s="37"/>
      <c r="G11" s="43">
        <v>4</v>
      </c>
      <c r="H11" s="47" t="s">
        <v>80</v>
      </c>
      <c r="I11" s="43">
        <v>2</v>
      </c>
      <c r="J11" s="48" t="s">
        <v>19</v>
      </c>
      <c r="K11" s="49"/>
      <c r="L11" s="43"/>
      <c r="M11" s="43" t="s">
        <v>8</v>
      </c>
      <c r="N11" s="50">
        <v>2</v>
      </c>
      <c r="O11" s="50" t="s">
        <v>11</v>
      </c>
      <c r="P11" s="52" t="s">
        <v>81</v>
      </c>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0</v>
      </c>
      <c r="C13" s="9" t="s">
        <v>45</v>
      </c>
      <c r="D13" s="2">
        <v>367</v>
      </c>
      <c r="F13" s="37"/>
      <c r="G13" s="44" t="str">
        <f>CONCATENATE("Algemene opmerkingen bij het jaarprogramma van  ",G4)</f>
        <v>Algemene opmerkingen bij het jaarprogramma van  CKV leerlaag A4 (schooljaar 2020 - 2021)</v>
      </c>
      <c r="H13" s="44"/>
      <c r="I13" s="44"/>
      <c r="J13" s="44"/>
      <c r="K13" s="44"/>
      <c r="L13" s="44"/>
      <c r="M13" s="44"/>
      <c r="N13" s="40"/>
      <c r="O13" s="40"/>
      <c r="P13" s="37"/>
      <c r="Q13" s="37"/>
    </row>
    <row r="14" spans="1:17" customHeight="1" ht="72">
      <c r="A14" s="9" t="s">
        <v>77</v>
      </c>
      <c r="B14" s="7">
        <f>B15+B11-B7</f>
        <v>4</v>
      </c>
      <c r="F14" s="37"/>
      <c r="G14" s="45"/>
      <c r="H14" s="45"/>
      <c r="I14" s="45"/>
      <c r="J14" s="45"/>
      <c r="K14" s="45"/>
      <c r="L14" s="45"/>
      <c r="M14" s="45"/>
      <c r="N14" s="40"/>
      <c r="O14" s="40"/>
      <c r="P14" s="37"/>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368</v>
      </c>
      <c r="F25" s="37"/>
      <c r="G25" s="44" t="str">
        <f>CONCATENATE("Algemene opmerkingen bij het jaarprogramma van  ",G16)</f>
        <v>Algemene opmerkingen bij het jaarprogramma van  CKV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369</v>
      </c>
      <c r="F37" s="37"/>
      <c r="G37" s="44" t="str">
        <f>CONCATENATE("Algemene opmerkingen bij het jaarprogramma van  ",G28)</f>
        <v>Algemene opmerkingen bij het jaarprogramma van  CKV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2019 - 2020)</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61</v>
      </c>
      <c r="D6" s="2"/>
      <c r="E6" s="2"/>
      <c r="F6" s="37"/>
      <c r="G6" s="43" t="s">
        <v>5</v>
      </c>
      <c r="H6" s="47"/>
      <c r="I6" s="43"/>
      <c r="J6" s="48" t="s">
        <v>5</v>
      </c>
      <c r="K6" s="49"/>
      <c r="L6" s="43"/>
      <c r="M6" s="43" t="s">
        <v>5</v>
      </c>
      <c r="N6" s="50"/>
      <c r="O6" s="50" t="s">
        <v>5</v>
      </c>
      <c r="P6" s="52"/>
      <c r="Q6" s="37"/>
    </row>
    <row r="7" spans="1:17" customHeight="1" ht="72">
      <c r="A7" s="9" t="s">
        <v>62</v>
      </c>
      <c r="B7" s="2">
        <v>2019</v>
      </c>
      <c r="D7" s="2"/>
      <c r="E7" s="2"/>
      <c r="F7" s="37"/>
      <c r="G7" s="43" t="s">
        <v>5</v>
      </c>
      <c r="H7" s="47"/>
      <c r="I7" s="43"/>
      <c r="J7" s="48" t="s">
        <v>5</v>
      </c>
      <c r="K7" s="49"/>
      <c r="L7" s="43"/>
      <c r="M7" s="43" t="s">
        <v>5</v>
      </c>
      <c r="N7" s="50"/>
      <c r="O7" s="50" t="s">
        <v>5</v>
      </c>
      <c r="P7" s="52"/>
      <c r="Q7" s="37"/>
    </row>
    <row r="8" spans="1:17" customHeight="1" ht="72">
      <c r="A8" s="9" t="s">
        <v>65</v>
      </c>
      <c r="B8" s="2">
        <v>149</v>
      </c>
      <c r="D8" s="2"/>
      <c r="E8" s="2"/>
      <c r="F8" s="37"/>
      <c r="G8" s="43" t="s">
        <v>5</v>
      </c>
      <c r="H8" s="47"/>
      <c r="I8" s="43"/>
      <c r="J8" s="48" t="s">
        <v>5</v>
      </c>
      <c r="K8" s="49"/>
      <c r="L8" s="43"/>
      <c r="M8" s="43" t="s">
        <v>5</v>
      </c>
      <c r="N8" s="50"/>
      <c r="O8" s="50" t="s">
        <v>5</v>
      </c>
      <c r="P8" s="52"/>
      <c r="Q8" s="37"/>
    </row>
    <row r="9" spans="1:17" customHeight="1" ht="72">
      <c r="A9" s="9" t="s">
        <v>67</v>
      </c>
      <c r="B9" s="4">
        <f>IF(B6="A",B7+3,IF(B6="H",B7+2,B7+1))</f>
        <v>2022</v>
      </c>
      <c r="D9" s="2"/>
      <c r="E9" s="2"/>
      <c r="F9" s="37"/>
      <c r="G9" s="43" t="s">
        <v>5</v>
      </c>
      <c r="H9" s="47"/>
      <c r="I9" s="43"/>
      <c r="J9" s="48" t="s">
        <v>5</v>
      </c>
      <c r="K9" s="49"/>
      <c r="L9" s="43"/>
      <c r="M9" s="43" t="s">
        <v>5</v>
      </c>
      <c r="N9" s="50"/>
      <c r="O9" s="50" t="s">
        <v>5</v>
      </c>
      <c r="P9" s="52"/>
      <c r="Q9" s="37"/>
    </row>
    <row r="10" spans="1:17" customHeight="1" ht="72">
      <c r="A10" s="9" t="s">
        <v>69</v>
      </c>
      <c r="B10" s="6">
        <f>NOW()</f>
        <v>44342.629502315</v>
      </c>
      <c r="D10" s="2"/>
      <c r="E10" s="2"/>
      <c r="F10" s="37"/>
      <c r="G10" s="43" t="s">
        <v>5</v>
      </c>
      <c r="H10" s="47"/>
      <c r="I10" s="43"/>
      <c r="J10" s="48" t="s">
        <v>5</v>
      </c>
      <c r="K10" s="49"/>
      <c r="L10" s="43"/>
      <c r="M10" s="43" t="s">
        <v>5</v>
      </c>
      <c r="N10" s="50"/>
      <c r="O10" s="50" t="s">
        <v>5</v>
      </c>
      <c r="P10" s="52"/>
      <c r="Q10" s="37"/>
    </row>
    <row r="11" spans="1:17" customHeight="1" ht="72">
      <c r="A11" s="9" t="s">
        <v>72</v>
      </c>
      <c r="B11" s="4">
        <f>IF(MONTH(NOW())&gt;7,YEAR(NOW()),YEAR(NOW())-1)</f>
        <v>2020</v>
      </c>
      <c r="D11" s="2"/>
      <c r="E11" s="2"/>
      <c r="F11" s="37"/>
      <c r="G11" s="43" t="s">
        <v>5</v>
      </c>
      <c r="H11" s="47"/>
      <c r="I11" s="43"/>
      <c r="J11" s="48" t="s">
        <v>5</v>
      </c>
      <c r="K11" s="49"/>
      <c r="L11" s="43"/>
      <c r="M11" s="43" t="s">
        <v>5</v>
      </c>
      <c r="N11" s="50"/>
      <c r="O11" s="50" t="s">
        <v>5</v>
      </c>
      <c r="P11" s="52"/>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-1</v>
      </c>
      <c r="C13" s="9" t="s">
        <v>45</v>
      </c>
      <c r="D13" s="2">
        <v>370</v>
      </c>
      <c r="F13" s="37"/>
      <c r="G13" s="44" t="str">
        <f>CONCATENATE("Algemene opmerkingen bij het jaarprogramma van  ",G4)</f>
        <v>Algemene opmerkingen bij het jaarprogramma van  CKV leerlaag A4 (schooljaar 2019 - 2020)</v>
      </c>
      <c r="H13" s="44"/>
      <c r="I13" s="44"/>
      <c r="J13" s="44"/>
      <c r="K13" s="44"/>
      <c r="L13" s="44"/>
      <c r="M13" s="44"/>
      <c r="N13" s="40"/>
      <c r="O13" s="40"/>
      <c r="P13" s="37"/>
      <c r="Q13" s="37"/>
    </row>
    <row r="14" spans="1:17" customHeight="1" ht="72">
      <c r="A14" s="9" t="s">
        <v>77</v>
      </c>
      <c r="B14" s="7">
        <f>B15+B11-B7</f>
        <v>5</v>
      </c>
      <c r="F14" s="37"/>
      <c r="G14" s="45"/>
      <c r="H14" s="45"/>
      <c r="I14" s="45"/>
      <c r="J14" s="45"/>
      <c r="K14" s="45"/>
      <c r="L14" s="45"/>
      <c r="M14" s="45"/>
      <c r="N14" s="40"/>
      <c r="O14" s="40"/>
      <c r="P14" s="37"/>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371</v>
      </c>
      <c r="F25" s="37"/>
      <c r="G25" s="44" t="str">
        <f>CONCATENATE("Algemene opmerkingen bij het jaarprogramma van  ",G16)</f>
        <v>Algemene opmerkingen bij het jaarprogramma van  CKV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372</v>
      </c>
      <c r="F37" s="37"/>
      <c r="G37" s="44" t="str">
        <f>CONCATENATE("Algemene opmerkingen bij het jaarprogramma van  ",G28)</f>
        <v>Algemene opmerkingen bij het jaarprogramma van  CKV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CKV leerlaag A4 (schooljaar 2018 - 2019)</v>
      </c>
      <c r="H4" s="37"/>
      <c r="I4" s="40"/>
      <c r="J4" s="40"/>
      <c r="K4" s="37"/>
      <c r="L4" s="40"/>
      <c r="M4" s="40"/>
      <c r="N4" s="40"/>
      <c r="O4" s="40"/>
      <c r="P4" s="37"/>
      <c r="Q4" s="37"/>
    </row>
    <row r="5" spans="1:17" customHeight="1" ht="34.5">
      <c r="A5" s="9" t="s">
        <v>46</v>
      </c>
      <c r="B5" s="2">
        <v>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61</v>
      </c>
      <c r="D6" s="2"/>
      <c r="E6" s="2"/>
      <c r="F6" s="37"/>
      <c r="G6" s="43" t="s">
        <v>5</v>
      </c>
      <c r="H6" s="47"/>
      <c r="I6" s="43"/>
      <c r="J6" s="48" t="s">
        <v>5</v>
      </c>
      <c r="K6" s="49"/>
      <c r="L6" s="43"/>
      <c r="M6" s="43" t="s">
        <v>5</v>
      </c>
      <c r="N6" s="50"/>
      <c r="O6" s="50" t="s">
        <v>5</v>
      </c>
      <c r="P6" s="52"/>
      <c r="Q6" s="37"/>
    </row>
    <row r="7" spans="1:17" customHeight="1" ht="72">
      <c r="A7" s="9" t="s">
        <v>62</v>
      </c>
      <c r="B7" s="2">
        <v>2018</v>
      </c>
      <c r="D7" s="2"/>
      <c r="E7" s="2"/>
      <c r="F7" s="37"/>
      <c r="G7" s="43" t="s">
        <v>5</v>
      </c>
      <c r="H7" s="47"/>
      <c r="I7" s="43"/>
      <c r="J7" s="48" t="s">
        <v>5</v>
      </c>
      <c r="K7" s="49"/>
      <c r="L7" s="43"/>
      <c r="M7" s="43" t="s">
        <v>5</v>
      </c>
      <c r="N7" s="50"/>
      <c r="O7" s="50" t="s">
        <v>5</v>
      </c>
      <c r="P7" s="52"/>
      <c r="Q7" s="37"/>
    </row>
    <row r="8" spans="1:17" customHeight="1" ht="72">
      <c r="A8" s="9" t="s">
        <v>65</v>
      </c>
      <c r="B8" s="2">
        <v>150</v>
      </c>
      <c r="D8" s="2"/>
      <c r="E8" s="2"/>
      <c r="F8" s="37"/>
      <c r="G8" s="43" t="s">
        <v>5</v>
      </c>
      <c r="H8" s="47"/>
      <c r="I8" s="43"/>
      <c r="J8" s="48" t="s">
        <v>5</v>
      </c>
      <c r="K8" s="49"/>
      <c r="L8" s="43"/>
      <c r="M8" s="43" t="s">
        <v>5</v>
      </c>
      <c r="N8" s="50"/>
      <c r="O8" s="50" t="s">
        <v>5</v>
      </c>
      <c r="P8" s="52"/>
      <c r="Q8" s="37"/>
    </row>
    <row r="9" spans="1:17" customHeight="1" ht="72">
      <c r="A9" s="9" t="s">
        <v>67</v>
      </c>
      <c r="B9" s="4">
        <f>IF(B6="A",B7+3,IF(B6="H",B7+2,B7+1))</f>
        <v>2021</v>
      </c>
      <c r="D9" s="2"/>
      <c r="E9" s="2"/>
      <c r="F9" s="37"/>
      <c r="G9" s="43" t="s">
        <v>5</v>
      </c>
      <c r="H9" s="47"/>
      <c r="I9" s="43"/>
      <c r="J9" s="48" t="s">
        <v>5</v>
      </c>
      <c r="K9" s="49"/>
      <c r="L9" s="43"/>
      <c r="M9" s="43" t="s">
        <v>5</v>
      </c>
      <c r="N9" s="50"/>
      <c r="O9" s="50" t="s">
        <v>5</v>
      </c>
      <c r="P9" s="52"/>
      <c r="Q9" s="37"/>
    </row>
    <row r="10" spans="1:17" customHeight="1" ht="72">
      <c r="A10" s="9" t="s">
        <v>69</v>
      </c>
      <c r="B10" s="6">
        <f>NOW()</f>
        <v>44342.629502315</v>
      </c>
      <c r="D10" s="2"/>
      <c r="E10" s="2"/>
      <c r="F10" s="37"/>
      <c r="G10" s="43" t="s">
        <v>5</v>
      </c>
      <c r="H10" s="47"/>
      <c r="I10" s="43"/>
      <c r="J10" s="48" t="s">
        <v>5</v>
      </c>
      <c r="K10" s="49"/>
      <c r="L10" s="43"/>
      <c r="M10" s="43" t="s">
        <v>5</v>
      </c>
      <c r="N10" s="50"/>
      <c r="O10" s="50" t="s">
        <v>5</v>
      </c>
      <c r="P10" s="52"/>
      <c r="Q10" s="37"/>
    </row>
    <row r="11" spans="1:17" customHeight="1" ht="72">
      <c r="A11" s="9" t="s">
        <v>72</v>
      </c>
      <c r="B11" s="4">
        <f>IF(MONTH(NOW())&gt;7,YEAR(NOW()),YEAR(NOW())-1)</f>
        <v>2020</v>
      </c>
      <c r="D11" s="2"/>
      <c r="E11" s="2"/>
      <c r="F11" s="37"/>
      <c r="G11" s="43" t="s">
        <v>5</v>
      </c>
      <c r="H11" s="47"/>
      <c r="I11" s="43"/>
      <c r="J11" s="48" t="s">
        <v>5</v>
      </c>
      <c r="K11" s="49"/>
      <c r="L11" s="43"/>
      <c r="M11" s="43" t="s">
        <v>5</v>
      </c>
      <c r="N11" s="50"/>
      <c r="O11" s="50" t="s">
        <v>5</v>
      </c>
      <c r="P11" s="52"/>
      <c r="Q11" s="37"/>
    </row>
    <row r="12" spans="1:17">
      <c r="A12" s="9" t="s">
        <v>75</v>
      </c>
      <c r="B12" s="4" t="str">
        <f>CONCATENATE(B11," - ",B11+1)</f>
        <v>2020 - 2021</v>
      </c>
      <c r="F12" s="37"/>
      <c r="G12" s="40"/>
      <c r="H12" s="37"/>
      <c r="I12" s="40"/>
      <c r="J12" s="40"/>
      <c r="K12" s="37"/>
      <c r="L12" s="40"/>
      <c r="M12" s="40"/>
      <c r="N12" s="40"/>
      <c r="O12" s="40"/>
      <c r="P12" s="37"/>
      <c r="Q12" s="37"/>
    </row>
    <row r="13" spans="1:17">
      <c r="A13" s="9" t="s">
        <v>76</v>
      </c>
      <c r="B13" s="4">
        <f>B7-B11</f>
        <v>-2</v>
      </c>
      <c r="C13" s="9" t="s">
        <v>45</v>
      </c>
      <c r="D13" s="2">
        <v>373</v>
      </c>
      <c r="F13" s="37"/>
      <c r="G13" s="44" t="str">
        <f>CONCATENATE("Algemene opmerkingen bij het jaarprogramma van  ",G4)</f>
        <v>Algemene opmerkingen bij het jaarprogramma van  CKV leerlaag A4 (schooljaar 2018 - 2019)</v>
      </c>
      <c r="H13" s="44"/>
      <c r="I13" s="44"/>
      <c r="J13" s="44"/>
      <c r="K13" s="44"/>
      <c r="L13" s="44"/>
      <c r="M13" s="44"/>
      <c r="N13" s="40"/>
      <c r="O13" s="40"/>
      <c r="P13" s="37"/>
      <c r="Q13" s="37"/>
    </row>
    <row r="14" spans="1:17" customHeight="1" ht="72">
      <c r="A14" s="9" t="s">
        <v>77</v>
      </c>
      <c r="B14" s="7">
        <f>B15+B11-B7</f>
        <v>6</v>
      </c>
      <c r="F14" s="37"/>
      <c r="G14" s="45"/>
      <c r="H14" s="45"/>
      <c r="I14" s="45"/>
      <c r="J14" s="45"/>
      <c r="K14" s="45"/>
      <c r="L14" s="45"/>
      <c r="M14" s="45"/>
      <c r="N14" s="40"/>
      <c r="O14" s="40"/>
      <c r="P14" s="37"/>
      <c r="Q14" s="37"/>
    </row>
    <row r="15" spans="1:17">
      <c r="A15" s="9" t="s">
        <v>78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CKV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374</v>
      </c>
      <c r="F25" s="37"/>
      <c r="G25" s="44" t="str">
        <f>CONCATENATE("Algemene opmerkingen bij het jaarprogramma van  ",G16)</f>
        <v>Algemene opmerkingen bij het jaarprogramma van  CKV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CKV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375</v>
      </c>
      <c r="F37" s="37"/>
      <c r="G37" s="44" t="str">
        <f>CONCATENATE("Algemene opmerkingen bij het jaarprogramma van  ",G28)</f>
        <v>Algemene opmerkingen bij het jaarprogramma van  CKV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