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<sst xmlns="http://schemas.openxmlformats.org/spreadsheetml/2006/main" uniqueCount="86">
  <si>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</si>
  <si>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</si>
  <si>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</si>
  <si>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</si>
  <si>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</si>
  <si>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</si>
  <si>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</si>
  <si>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</si>
  <si>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</si>
  <si>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</si>
  <si>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</si>
  <si>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</si>
  <si>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</si>
  <si>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</si>
  <si>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</si>
  <si>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</si>
  <si>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</si>
  <si>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</si>
  <si>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</si>
  <si>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</si>
  <si>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</si>
  <si>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</si>
  <si>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</si>
  <si>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</si>
  <si>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</si>
  <si>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</si>
  <si>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</si>
  <si>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</si>
  <si>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</si>
  <si>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</si>
  <si>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</si>
  <si>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</si>
  <si>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</si>
  <si>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</si>
  <si>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</si>
  <si>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</si>
  <si>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</si>
  <si>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</si>
  <si>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</si>
  <si>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</si>
  <si>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</si>
  <si>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</si>
  <si>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</si>
  <si>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</si>
  <si>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</si>
  <si>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</si>
  <si>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GDL</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</si>
  <si>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</si>
  <si>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</si>
  <si>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</si>
  <si>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</si>
  <si>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</si>
  <si>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</si>
  <si>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</si>
  <si>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</si>
  <si>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</si>
  <si>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</si>
  <si>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</si>
  <si>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</si>
  <si>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</si>
  <si>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</si>
  <si>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</si>
  <si>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</si>
  <si>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</si>
  <si>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</si>
  <si>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</si>
  <si>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</si>
  <si>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</si>
  <si>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</si>
  <si>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</si>
  <si>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</si>
  <si>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</si>
  <si>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t>
  </si>
  <si>
    <t>Maakbaarheid van het leven gerelateerd aan de wereldreligies.</t>
  </si>
  <si>
    <t>Keuzeonderwerp; presentaties van keuzeonderwerpen waarbij ethische dilemma's centraal staan.</t>
  </si>
  <si>
    <t>Project orgaandonatie</t>
  </si>
  <si>
    <t>Virtuele wereldreis langs verschillende plaatsen waar steeds een andere levensbeschouwing dominant is.</t>
  </si>
  <si>
    <t>A</t>
  </si>
  <si>
    <t>Project orgaandonatie. Verslaglegging en presentatie.</t>
  </si>
  <si>
    <t>Agressie: sterk en zwak, verdedigen of aanvallen, van kwaad tot erger, godsdienstige conflicten en terreur.</t>
  </si>
  <si>
    <t>Wat is waarheid? Verslaglegging en presentatie</t>
  </si>
  <si>
    <t>Eigen religie ontwerpen aan de hand van de zeven dimensies van Ninian Smart; werk deze uit in een verslag en presenteer deze aan de klas.  Je werkt in tweetallen.</t>
  </si>
  <si>
    <t>Zie vakwerkplan voor de leerlingcompetenties en vaardigheden.</t>
  </si>
  <si>
    <t>Vrijheid: over regels en ongebondenheid, privacy en veiligheid, verlossing, kiezen en verantwoordelijkheid.</t>
  </si>
  <si>
    <t>Onderzoeksverslag schrijven aan de hand van hoofd en deelvragen</t>
  </si>
  <si>
    <t>Presentatie: een virtuele wereldreis langs verschillende levensbeschouwelijke stromingen.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</si>
</sst>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8</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2019 - 2020)</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44379.602256944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415</v>
      </c>
      <c r="G13" s="47" t="str">
        <f>CONCATENATE("Algemene opmerkingen bij het jaarprogramma van  ",G4)</f>
        <v>Algemene opmerkingen bij het jaarprogramma van  GDL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546</v>
      </c>
      <c r="E18" s="2"/>
      <c r="G18" s="27">
        <v>1</v>
      </c>
      <c r="H18" s="28" t="s">
        <v>81</v>
      </c>
      <c r="I18" s="45">
        <v>3</v>
      </c>
      <c r="J18" s="29" t="s">
        <v>19</v>
      </c>
      <c r="K18" s="30"/>
      <c r="L18" s="45"/>
      <c r="M18" s="27" t="s">
        <v>11</v>
      </c>
      <c r="N18" s="46"/>
      <c r="O18" s="31" t="s">
        <v>11</v>
      </c>
      <c r="P18" s="32" t="s">
        <v>82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1</v>
      </c>
      <c r="AE18" s="7">
        <f>IF(AND(ISBLANK($P18),$M18=instellingen!$I$3),1,0)</f>
        <v>0</v>
      </c>
      <c r="AF18" s="8">
        <f>SUM(R18:AE18)</f>
        <v>2</v>
      </c>
    </row>
    <row r="19" spans="1:32" customHeight="1" ht="72">
      <c r="D19" s="2">
        <v>547</v>
      </c>
      <c r="E19" s="2"/>
      <c r="G19" s="27">
        <v>2</v>
      </c>
      <c r="H19" s="28" t="s">
        <v>83</v>
      </c>
      <c r="I19" s="45">
        <v>2</v>
      </c>
      <c r="J19" s="29" t="s">
        <v>19</v>
      </c>
      <c r="K19" s="30"/>
      <c r="L19" s="45"/>
      <c r="M19" s="27" t="s">
        <v>11</v>
      </c>
      <c r="N19" s="46"/>
      <c r="O19" s="31" t="s">
        <v>11</v>
      </c>
      <c r="P19" s="32" t="s">
        <v>82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1</v>
      </c>
      <c r="AE19" s="7">
        <f>IF(AND(ISBLANK($P19),$M19=instellingen!$I$3),1,0)</f>
        <v>0</v>
      </c>
      <c r="AF19" s="8">
        <f>SUM(R19:AE19)</f>
        <v>2</v>
      </c>
    </row>
    <row r="20" spans="1:32" customHeight="1" ht="72">
      <c r="D20" s="2">
        <v>548</v>
      </c>
      <c r="E20" s="2"/>
      <c r="G20" s="27">
        <v>3</v>
      </c>
      <c r="H20" s="28" t="s">
        <v>84</v>
      </c>
      <c r="I20" s="45">
        <v>2</v>
      </c>
      <c r="J20" s="29" t="s">
        <v>19</v>
      </c>
      <c r="K20" s="30"/>
      <c r="L20" s="45"/>
      <c r="M20" s="27" t="s">
        <v>11</v>
      </c>
      <c r="N20" s="46"/>
      <c r="O20" s="31" t="s">
        <v>11</v>
      </c>
      <c r="P20" s="32" t="s">
        <v>82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1</v>
      </c>
      <c r="AC20" s="7">
        <f>IF(AND($O20=instellingen!$I$2,$M20=instellingen!$I$3),1,0)</f>
        <v>0</v>
      </c>
      <c r="AD20" s="7">
        <f>IF(AND($P20&lt;&gt;"",OR($M20=instellingen!$I$2,$M20=instellingen!$I$4)),1,0)</f>
        <v>1</v>
      </c>
      <c r="AE20" s="7">
        <f>IF(AND(ISBLANK($P20),$M20=instellingen!$I$3),1,0)</f>
        <v>0</v>
      </c>
      <c r="AF20" s="8">
        <f>SUM(R20:AE20)</f>
        <v>2</v>
      </c>
    </row>
    <row r="21" spans="1:32" customHeight="1" ht="72">
      <c r="D21" s="2">
        <v>549</v>
      </c>
      <c r="E21" s="2"/>
      <c r="G21" s="27">
        <v>4</v>
      </c>
      <c r="H21" s="28" t="s">
        <v>85</v>
      </c>
      <c r="I21" s="45">
        <v>1</v>
      </c>
      <c r="J21" s="29" t="s">
        <v>19</v>
      </c>
      <c r="K21" s="30"/>
      <c r="L21" s="45"/>
      <c r="M21" s="27" t="s">
        <v>11</v>
      </c>
      <c r="N21" s="46"/>
      <c r="O21" s="31" t="s">
        <v>11</v>
      </c>
      <c r="P21" s="32" t="s">
        <v>82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1</v>
      </c>
      <c r="AC21" s="7">
        <f>IF(AND($O21=instellingen!$I$2,$M21=instellingen!$I$3),1,0)</f>
        <v>0</v>
      </c>
      <c r="AD21" s="7">
        <f>IF(AND($P21&lt;&gt;"",OR($M21=instellingen!$I$2,$M21=instellingen!$I$4)),1,0)</f>
        <v>1</v>
      </c>
      <c r="AE21" s="7">
        <f>IF(AND(ISBLANK($P21),$M21=instellingen!$I$3),1,0)</f>
        <v>0</v>
      </c>
      <c r="AF21" s="8">
        <f>SUM(R21:AE21)</f>
        <v>2</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416</v>
      </c>
      <c r="G25" s="47" t="str">
        <f>CONCATENATE("Algemene opmerkingen bij het jaarprogramma van  ",G16)</f>
        <v>Algemene opmerkingen bij het jaarprogramma van  GDL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417</v>
      </c>
      <c r="G37" s="47" t="str">
        <f>CONCATENATE("Algemene opmerkingen bij het jaarprogramma van  ",G28)</f>
        <v>Algemene opmerkingen bij het jaarprogramma van  GDL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2018 - 2019)</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44379.602256944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418</v>
      </c>
      <c r="G13" s="47" t="str">
        <f>CONCATENATE("Algemene opmerkingen bij het jaarprogramma van  ",G4)</f>
        <v>Algemene opmerkingen bij het jaarprogramma van  GDL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419</v>
      </c>
      <c r="G25" s="47" t="str">
        <f>CONCATENATE("Algemene opmerkingen bij het jaarprogramma van  ",G16)</f>
        <v>Algemene opmerkingen bij het jaarprogramma van  GDL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420</v>
      </c>
      <c r="G37" s="47" t="str">
        <f>CONCATENATE("Algemene opmerkingen bij het jaarprogramma van  ",G28)</f>
        <v>Algemene opmerkingen bij het jaarprogramma van  GDL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M3 (schooljaar 2020 - 2021)</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44379.60224537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678</v>
      </c>
      <c r="G13" s="47" t="str">
        <f>CONCATENATE("Algemene opmerkingen bij het jaarprogramma van  ",G4)</f>
        <v>Algemene opmerkingen bij het jaarprogramma van  GDL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679</v>
      </c>
      <c r="G25" s="47" t="str">
        <f>CONCATENATE("Algemene opmerkingen bij het jaarprogramma van  ",G16)</f>
        <v>Algemene opmerkingen bij het jaarprogramma van  GDL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M3 (schooljaar 2019 - 2020)</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44379.60224537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406</v>
      </c>
      <c r="G13" s="47" t="str">
        <f>CONCATENATE("Algemene opmerkingen bij het jaarprogramma van  ",G4)</f>
        <v>Algemene opmerkingen bij het jaarprogramma van  GDL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407</v>
      </c>
      <c r="G25" s="47" t="str">
        <f>CONCATENATE("Algemene opmerkingen bij het jaarprogramma van  ",G16)</f>
        <v>Algemene opmerkingen bij het jaarprogramma van  GDL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H4 (schooljaar 2021 - 2022)</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72</v>
      </c>
      <c r="D6" s="2">
        <v>684</v>
      </c>
      <c r="E6" s="2"/>
      <c r="G6" s="27">
        <v>1</v>
      </c>
      <c r="H6" s="28" t="s">
        <v>73</v>
      </c>
      <c r="I6" s="45">
        <v>1</v>
      </c>
      <c r="J6" s="29" t="s">
        <v>19</v>
      </c>
      <c r="K6" s="30"/>
      <c r="L6" s="45"/>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685</v>
      </c>
      <c r="E7" s="2"/>
      <c r="G7" s="27">
        <v>2</v>
      </c>
      <c r="H7" s="28" t="s">
        <v>74</v>
      </c>
      <c r="I7" s="45">
        <v>2</v>
      </c>
      <c r="J7" s="29" t="s">
        <v>19</v>
      </c>
      <c r="K7" s="30"/>
      <c r="L7" s="45"/>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194</v>
      </c>
      <c r="D8" s="2">
        <v>686</v>
      </c>
      <c r="E8" s="2"/>
      <c r="G8" s="27">
        <v>3</v>
      </c>
      <c r="H8" s="28" t="s">
        <v>75</v>
      </c>
      <c r="I8" s="45">
        <v>2</v>
      </c>
      <c r="J8" s="29" t="s">
        <v>19</v>
      </c>
      <c r="K8" s="30"/>
      <c r="L8" s="45"/>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687</v>
      </c>
      <c r="E9" s="2"/>
      <c r="G9" s="27">
        <v>4</v>
      </c>
      <c r="H9" s="28" t="s">
        <v>76</v>
      </c>
      <c r="I9" s="45">
        <v>1</v>
      </c>
      <c r="J9" s="29" t="s">
        <v>19</v>
      </c>
      <c r="K9" s="30"/>
      <c r="L9" s="45"/>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44379.602256944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481</v>
      </c>
      <c r="G13" s="47" t="str">
        <f>CONCATENATE("Algemene opmerkingen bij het jaarprogramma van  ",G4)</f>
        <v>Algemene opmerkingen bij het jaarprogramma van  GDL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482</v>
      </c>
      <c r="G25" s="47" t="str">
        <f>CONCATENATE("Algemene opmerkingen bij het jaarprogramma van  ",G16)</f>
        <v>Algemene opmerkingen bij het jaarprogramma van  GDL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H4 (schooljaar 2020 - 2021)</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72</v>
      </c>
      <c r="D6" s="2">
        <v>538</v>
      </c>
      <c r="E6" s="2"/>
      <c r="G6" s="27">
        <v>1</v>
      </c>
      <c r="H6" s="28" t="s">
        <v>73</v>
      </c>
      <c r="I6" s="45">
        <v>1</v>
      </c>
      <c r="J6" s="29" t="s">
        <v>19</v>
      </c>
      <c r="K6" s="30"/>
      <c r="L6" s="45"/>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539</v>
      </c>
      <c r="E7" s="2"/>
      <c r="G7" s="27">
        <v>2</v>
      </c>
      <c r="H7" s="28" t="s">
        <v>74</v>
      </c>
      <c r="I7" s="45">
        <v>2</v>
      </c>
      <c r="J7" s="29" t="s">
        <v>19</v>
      </c>
      <c r="K7" s="30"/>
      <c r="L7" s="45"/>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164</v>
      </c>
      <c r="D8" s="2">
        <v>540</v>
      </c>
      <c r="E8" s="2"/>
      <c r="G8" s="27">
        <v>3</v>
      </c>
      <c r="H8" s="28" t="s">
        <v>75</v>
      </c>
      <c r="I8" s="45">
        <v>2</v>
      </c>
      <c r="J8" s="29" t="s">
        <v>19</v>
      </c>
      <c r="K8" s="30"/>
      <c r="L8" s="45"/>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2022</v>
      </c>
      <c r="D9" s="2">
        <v>541</v>
      </c>
      <c r="E9" s="2"/>
      <c r="G9" s="27">
        <v>4</v>
      </c>
      <c r="H9" s="28" t="s">
        <v>76</v>
      </c>
      <c r="I9" s="45">
        <v>1</v>
      </c>
      <c r="J9" s="29" t="s">
        <v>19</v>
      </c>
      <c r="K9" s="30"/>
      <c r="L9" s="45"/>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44379.602256944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408</v>
      </c>
      <c r="G13" s="47" t="str">
        <f>CONCATENATE("Algemene opmerkingen bij het jaarprogramma van  ",G4)</f>
        <v>Algemene opmerkingen bij het jaarprogramma van  GDL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409</v>
      </c>
      <c r="G25" s="47" t="str">
        <f>CONCATENATE("Algemene opmerkingen bij het jaarprogramma van  ",G16)</f>
        <v>Algemene opmerkingen bij het jaarprogramma van  GDL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H4 (schooljaar 2019 - 2020)</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44379.602256944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410</v>
      </c>
      <c r="G13" s="47" t="str">
        <f>CONCATENATE("Algemene opmerkingen bij het jaarprogramma van  ",G4)</f>
        <v>Algemene opmerkingen bij het jaarprogramma van  GDL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411</v>
      </c>
      <c r="G25" s="47" t="str">
        <f>CONCATENATE("Algemene opmerkingen bij het jaarprogramma van  ",G16)</f>
        <v>Algemene opmerkingen bij het jaarprogramma van  GDL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2021 - 2022)</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v>692</v>
      </c>
      <c r="E6" s="2"/>
      <c r="G6" s="27">
        <v>1</v>
      </c>
      <c r="H6" s="28" t="s">
        <v>73</v>
      </c>
      <c r="I6" s="45">
        <v>1</v>
      </c>
      <c r="J6" s="29" t="s">
        <v>19</v>
      </c>
      <c r="K6" s="30"/>
      <c r="L6" s="45"/>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693</v>
      </c>
      <c r="E7" s="2"/>
      <c r="G7" s="27">
        <v>2</v>
      </c>
      <c r="H7" s="28" t="s">
        <v>78</v>
      </c>
      <c r="I7" s="45">
        <v>2</v>
      </c>
      <c r="J7" s="29" t="s">
        <v>19</v>
      </c>
      <c r="K7" s="30"/>
      <c r="L7" s="45"/>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195</v>
      </c>
      <c r="D8" s="2">
        <v>694</v>
      </c>
      <c r="E8" s="2"/>
      <c r="G8" s="27">
        <v>3</v>
      </c>
      <c r="H8" s="28" t="s">
        <v>79</v>
      </c>
      <c r="I8" s="45">
        <v>1</v>
      </c>
      <c r="J8" s="29" t="s">
        <v>19</v>
      </c>
      <c r="K8" s="30"/>
      <c r="L8" s="45"/>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2024</v>
      </c>
      <c r="D9" s="2">
        <v>695</v>
      </c>
      <c r="E9" s="2"/>
      <c r="G9" s="27">
        <v>4</v>
      </c>
      <c r="H9" s="28" t="s">
        <v>80</v>
      </c>
      <c r="I9" s="45">
        <v>2</v>
      </c>
      <c r="J9" s="29" t="s">
        <v>19</v>
      </c>
      <c r="K9" s="30"/>
      <c r="L9" s="45"/>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44379.602256944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483</v>
      </c>
      <c r="G13" s="47" t="str">
        <f>CONCATENATE("Algemene opmerkingen bij het jaarprogramma van  ",G4)</f>
        <v>Algemene opmerkingen bij het jaarprogramma van  GDL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484</v>
      </c>
      <c r="G25" s="47" t="str">
        <f>CONCATENATE("Algemene opmerkingen bij het jaarprogramma van  ",G16)</f>
        <v>Algemene opmerkingen bij het jaarprogramma van  GDL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485</v>
      </c>
      <c r="G37" s="47" t="str">
        <f>CONCATENATE("Algemene opmerkingen bij het jaarprogramma van  ",G28)</f>
        <v>Algemene opmerkingen bij het jaarprogramma van  GDL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12</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2020 - 2021)</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v>542</v>
      </c>
      <c r="E6" s="2"/>
      <c r="G6" s="27">
        <v>1</v>
      </c>
      <c r="H6" s="28" t="s">
        <v>73</v>
      </c>
      <c r="I6" s="45">
        <v>1</v>
      </c>
      <c r="J6" s="29" t="s">
        <v>19</v>
      </c>
      <c r="K6" s="30"/>
      <c r="L6" s="45"/>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543</v>
      </c>
      <c r="E7" s="2"/>
      <c r="G7" s="27">
        <v>2</v>
      </c>
      <c r="H7" s="28" t="s">
        <v>78</v>
      </c>
      <c r="I7" s="45">
        <v>2</v>
      </c>
      <c r="J7" s="29" t="s">
        <v>19</v>
      </c>
      <c r="K7" s="30"/>
      <c r="L7" s="45"/>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166</v>
      </c>
      <c r="D8" s="2">
        <v>544</v>
      </c>
      <c r="E8" s="2"/>
      <c r="G8" s="27">
        <v>3</v>
      </c>
      <c r="H8" s="28" t="s">
        <v>79</v>
      </c>
      <c r="I8" s="45">
        <v>1</v>
      </c>
      <c r="J8" s="29" t="s">
        <v>19</v>
      </c>
      <c r="K8" s="30"/>
      <c r="L8" s="45"/>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545</v>
      </c>
      <c r="E9" s="2"/>
      <c r="G9" s="27">
        <v>4</v>
      </c>
      <c r="H9" s="28" t="s">
        <v>80</v>
      </c>
      <c r="I9" s="45">
        <v>2</v>
      </c>
      <c r="J9" s="29" t="s">
        <v>19</v>
      </c>
      <c r="K9" s="30"/>
      <c r="L9" s="45"/>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44379.602256944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412</v>
      </c>
      <c r="G13" s="47" t="str">
        <f>CONCATENATE("Algemene opmerkingen bij het jaarprogramma van  ",G4)</f>
        <v>Algemene opmerkingen bij het jaarprogramma van  GDL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688</v>
      </c>
      <c r="E18" s="2"/>
      <c r="G18" s="27">
        <v>1</v>
      </c>
      <c r="H18" s="28" t="s">
        <v>81</v>
      </c>
      <c r="I18" s="45">
        <v>3</v>
      </c>
      <c r="J18" s="29" t="s">
        <v>19</v>
      </c>
      <c r="K18" s="30"/>
      <c r="L18" s="45"/>
      <c r="M18" s="27" t="s">
        <v>11</v>
      </c>
      <c r="N18" s="46"/>
      <c r="O18" s="31" t="s">
        <v>11</v>
      </c>
      <c r="P18" s="32" t="s">
        <v>82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1</v>
      </c>
      <c r="AE18" s="7">
        <f>IF(AND(ISBLANK($P18),$M18=instellingen!$I$3),1,0)</f>
        <v>0</v>
      </c>
      <c r="AF18" s="8">
        <f>SUM(R18:AE18)</f>
        <v>2</v>
      </c>
    </row>
    <row r="19" spans="1:32" customHeight="1" ht="72">
      <c r="D19" s="2">
        <v>689</v>
      </c>
      <c r="E19" s="2"/>
      <c r="G19" s="27">
        <v>2</v>
      </c>
      <c r="H19" s="28" t="s">
        <v>83</v>
      </c>
      <c r="I19" s="45">
        <v>2</v>
      </c>
      <c r="J19" s="29" t="s">
        <v>19</v>
      </c>
      <c r="K19" s="30"/>
      <c r="L19" s="45"/>
      <c r="M19" s="27" t="s">
        <v>11</v>
      </c>
      <c r="N19" s="46"/>
      <c r="O19" s="31" t="s">
        <v>11</v>
      </c>
      <c r="P19" s="32" t="s">
        <v>82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1</v>
      </c>
      <c r="AE19" s="7">
        <f>IF(AND(ISBLANK($P19),$M19=instellingen!$I$3),1,0)</f>
        <v>0</v>
      </c>
      <c r="AF19" s="8">
        <f>SUM(R19:AE19)</f>
        <v>2</v>
      </c>
    </row>
    <row r="20" spans="1:32" customHeight="1" ht="72">
      <c r="D20" s="2">
        <v>690</v>
      </c>
      <c r="E20" s="2"/>
      <c r="G20" s="27">
        <v>3</v>
      </c>
      <c r="H20" s="28" t="s">
        <v>84</v>
      </c>
      <c r="I20" s="45">
        <v>2</v>
      </c>
      <c r="J20" s="29" t="s">
        <v>19</v>
      </c>
      <c r="K20" s="30"/>
      <c r="L20" s="45"/>
      <c r="M20" s="27" t="s">
        <v>11</v>
      </c>
      <c r="N20" s="46"/>
      <c r="O20" s="31" t="s">
        <v>11</v>
      </c>
      <c r="P20" s="32" t="s">
        <v>82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1</v>
      </c>
      <c r="AC20" s="7">
        <f>IF(AND($O20=instellingen!$I$2,$M20=instellingen!$I$3),1,0)</f>
        <v>0</v>
      </c>
      <c r="AD20" s="7">
        <f>IF(AND($P20&lt;&gt;"",OR($M20=instellingen!$I$2,$M20=instellingen!$I$4)),1,0)</f>
        <v>1</v>
      </c>
      <c r="AE20" s="7">
        <f>IF(AND(ISBLANK($P20),$M20=instellingen!$I$3),1,0)</f>
        <v>0</v>
      </c>
      <c r="AF20" s="8">
        <f>SUM(R20:AE20)</f>
        <v>2</v>
      </c>
    </row>
    <row r="21" spans="1:32" customHeight="1" ht="72">
      <c r="D21" s="2">
        <v>691</v>
      </c>
      <c r="E21" s="2"/>
      <c r="G21" s="27">
        <v>4</v>
      </c>
      <c r="H21" s="28" t="s">
        <v>85</v>
      </c>
      <c r="I21" s="45">
        <v>1</v>
      </c>
      <c r="J21" s="29" t="s">
        <v>19</v>
      </c>
      <c r="K21" s="30"/>
      <c r="L21" s="45"/>
      <c r="M21" s="27" t="s">
        <v>11</v>
      </c>
      <c r="N21" s="46"/>
      <c r="O21" s="31" t="s">
        <v>11</v>
      </c>
      <c r="P21" s="32" t="s">
        <v>82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1</v>
      </c>
      <c r="AC21" s="7">
        <f>IF(AND($O21=instellingen!$I$2,$M21=instellingen!$I$3),1,0)</f>
        <v>0</v>
      </c>
      <c r="AD21" s="7">
        <f>IF(AND($P21&lt;&gt;"",OR($M21=instellingen!$I$2,$M21=instellingen!$I$4)),1,0)</f>
        <v>1</v>
      </c>
      <c r="AE21" s="7">
        <f>IF(AND(ISBLANK($P21),$M21=instellingen!$I$3),1,0)</f>
        <v>0</v>
      </c>
      <c r="AF21" s="8">
        <f>SUM(R21:AE21)</f>
        <v>2</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413</v>
      </c>
      <c r="G25" s="47" t="str">
        <f>CONCATENATE("Algemene opmerkingen bij het jaarprogramma van  ",G16)</f>
        <v>Algemene opmerkingen bij het jaarprogramma van  GDL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414</v>
      </c>
      <c r="G37" s="47" t="str">
        <f>CONCATENATE("Algemene opmerkingen bij het jaarprogramma van  ",G28)</f>
        <v>Algemene opmerkingen bij het jaarprogramma van  GDL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