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<sst xmlns="http://schemas.openxmlformats.org/spreadsheetml/2006/main" uniqueCount="96">
  <si>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</si>
  <si>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</si>
  <si>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</si>
  <si>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</si>
  <si>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</si>
  <si>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</si>
  <si>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</si>
  <si>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</si>
  <si>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</si>
  <si>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</si>
  <si>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</si>
  <si>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</si>
  <si>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</si>
  <si>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</si>
  <si>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</si>
  <si>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</si>
  <si>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</si>
  <si>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</si>
  <si>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</si>
  <si>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</si>
  <si>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</si>
  <si>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</si>
  <si>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</si>
  <si>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</si>
  <si>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</si>
  <si>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</si>
  <si>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</si>
  <si>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</si>
  <si>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</si>
  <si>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</si>
  <si>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</si>
  <si>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</si>
  <si>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</si>
  <si>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</si>
  <si>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</si>
  <si>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</si>
  <si>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</si>
  <si>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</si>
  <si>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</si>
  <si>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</si>
  <si>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</si>
  <si>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</si>
  <si>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</si>
  <si>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</si>
  <si>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</si>
  <si>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</si>
  <si>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</si>
  <si>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</si>
  <si>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</si>
  <si>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</si>
  <si>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</si>
  <si>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</si>
  <si>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</si>
  <si>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</si>
  <si>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</si>
  <si>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</si>
  <si>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</si>
  <si>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</si>
  <si>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</si>
  <si>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</si>
  <si>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</si>
  <si>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</si>
  <si>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</si>
  <si>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</si>
  <si>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</si>
  <si>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</si>
  <si>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</si>
  <si>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</si>
  <si>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</si>
  <si>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</si>
  <si>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</si>
  <si>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</si>
  <si>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</si>
  <si>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</si>
  <si>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</si>
  <si>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</si>
  <si>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</si>
  <si>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</si>
  <si>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</si>
  <si>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</si>
  <si>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</si>
  <si>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</si>
  <si>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</si>
  <si>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</si>
  <si>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</si>
  <si>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</si>
  <si>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(2e helft 20e eeuw- heden)</t>
  </si>
  <si>
    <t>Hofcultuur - I (16e/ 17e eeuw)</t>
  </si>
  <si>
    <t>Hofcultuur - II (16e/ 17e eeuw)</t>
  </si>
  <si>
    <t>Cultuur van Romantiek en Realisme - I (19e eeuw)</t>
  </si>
  <si>
    <t>Cultuur van Romantiek en Realisme - II (19e eeuw)</t>
  </si>
  <si>
    <t>Herhalingsopdracht Cultuur van het Moderne (1e helft v/d 20e eeuw)</t>
  </si>
  <si>
    <t>Herhalingsopdracht Cultuur van de Massa (2e helft v/d 20e eeuw)</t>
  </si>
  <si>
    <t>Theoretische toets-handelingsdeel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</si>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</sst>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1060</v>
      </c>
      <c r="E7" s="2"/>
      <c r="G7" s="27">
        <v>1</v>
      </c>
      <c r="H7" s="28" t="s">
        <v>65</v>
      </c>
      <c r="I7" s="45">
        <v>1</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254</v>
      </c>
      <c r="D8" s="2">
        <v>1061</v>
      </c>
      <c r="E8" s="2"/>
      <c r="G8" s="27">
        <v>2</v>
      </c>
      <c r="H8" s="28" t="s">
        <v>67</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1062</v>
      </c>
      <c r="E9" s="2"/>
      <c r="G9" s="27">
        <v>3</v>
      </c>
      <c r="H9" s="28" t="s">
        <v>69</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44379.602372685</v>
      </c>
      <c r="D10" s="2">
        <v>1063</v>
      </c>
      <c r="E10" s="2"/>
      <c r="G10" s="27">
        <v>4</v>
      </c>
      <c r="H10" s="28" t="s">
        <v>71</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15</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2</v>
      </c>
    </row>
    <row r="7" spans="1:32" customHeight="1" ht="72">
      <c r="A7" s="9" t="s">
        <v>64</v>
      </c>
      <c r="B7" s="2">
        <v>2020</v>
      </c>
      <c r="D7" s="2">
        <v>516</v>
      </c>
      <c r="E7" s="2"/>
      <c r="G7" s="27">
        <v>1</v>
      </c>
      <c r="H7" s="28" t="s">
        <v>65</v>
      </c>
      <c r="I7" s="45">
        <v>1</v>
      </c>
      <c r="J7" s="29" t="s">
        <v>7</v>
      </c>
      <c r="K7" s="30"/>
      <c r="L7" s="45">
        <v>50</v>
      </c>
      <c r="M7" s="27" t="s">
        <v>11</v>
      </c>
      <c r="N7" s="46"/>
      <c r="O7" s="31" t="s">
        <v>11</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2</v>
      </c>
    </row>
    <row r="8" spans="1:32" customHeight="1" ht="72">
      <c r="A8" s="9" t="s">
        <v>66</v>
      </c>
      <c r="B8" s="2">
        <v>158</v>
      </c>
      <c r="D8" s="2">
        <v>517</v>
      </c>
      <c r="E8" s="2"/>
      <c r="G8" s="27">
        <v>2</v>
      </c>
      <c r="H8" s="28" t="s">
        <v>67</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2</v>
      </c>
    </row>
    <row r="9" spans="1:32" customHeight="1" ht="72">
      <c r="A9" s="9" t="s">
        <v>68</v>
      </c>
      <c r="B9" s="4">
        <f>IF(B6="A",B7+3,IF(B6="H",B7+2,B7+1))</f>
        <v>2022</v>
      </c>
      <c r="D9" s="2">
        <v>518</v>
      </c>
      <c r="E9" s="2"/>
      <c r="G9" s="27">
        <v>3</v>
      </c>
      <c r="H9" s="28" t="s">
        <v>69</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2</v>
      </c>
    </row>
    <row r="10" spans="1:32" customHeight="1" ht="72">
      <c r="A10" s="9" t="s">
        <v>70</v>
      </c>
      <c r="B10" s="6">
        <f>NOW()</f>
        <v>44379.602372685</v>
      </c>
      <c r="D10" s="2">
        <v>519</v>
      </c>
      <c r="E10" s="2"/>
      <c r="G10" s="27">
        <v>4</v>
      </c>
      <c r="H10" s="28" t="s">
        <v>71</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78</v>
      </c>
      <c r="I18" s="45"/>
      <c r="J18" s="29" t="s">
        <v>17</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1056</v>
      </c>
      <c r="E19" s="2"/>
      <c r="G19" s="27">
        <v>2</v>
      </c>
      <c r="H19" s="28" t="s">
        <v>79</v>
      </c>
      <c r="I19" s="45"/>
      <c r="J19" s="29" t="s">
        <v>17</v>
      </c>
      <c r="K19" s="30"/>
      <c r="L19" s="45"/>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80</v>
      </c>
      <c r="I20" s="45"/>
      <c r="J20" s="29" t="s">
        <v>17</v>
      </c>
      <c r="K20" s="30" t="s">
        <v>81</v>
      </c>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2</v>
      </c>
    </row>
    <row r="21" spans="1:32" customHeight="1" ht="72">
      <c r="D21" s="2">
        <v>1058</v>
      </c>
      <c r="E21" s="2"/>
      <c r="G21" s="27">
        <v>3</v>
      </c>
      <c r="H21" s="28" t="s">
        <v>82</v>
      </c>
      <c r="I21" s="45"/>
      <c r="J21" s="29" t="s">
        <v>17</v>
      </c>
      <c r="K21" s="30" t="s">
        <v>81</v>
      </c>
      <c r="L21" s="45">
        <v>180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78</v>
      </c>
      <c r="I18" s="45"/>
      <c r="J18" s="29" t="s">
        <v>17</v>
      </c>
      <c r="K18" s="30"/>
      <c r="L18" s="45"/>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521</v>
      </c>
      <c r="E19" s="2"/>
      <c r="G19" s="27">
        <v>2</v>
      </c>
      <c r="H19" s="28" t="s">
        <v>79</v>
      </c>
      <c r="I19" s="45"/>
      <c r="J19" s="29" t="s">
        <v>17</v>
      </c>
      <c r="K19" s="30"/>
      <c r="L19" s="45"/>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522</v>
      </c>
      <c r="E20" s="2"/>
      <c r="G20" s="27">
        <v>2</v>
      </c>
      <c r="H20" s="28" t="s">
        <v>80</v>
      </c>
      <c r="I20" s="45"/>
      <c r="J20" s="29" t="s">
        <v>17</v>
      </c>
      <c r="K20" s="30" t="s">
        <v>81</v>
      </c>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2</v>
      </c>
    </row>
    <row r="21" spans="1:32" customHeight="1" ht="72">
      <c r="D21" s="2">
        <v>523</v>
      </c>
      <c r="E21" s="2"/>
      <c r="G21" s="27">
        <v>3</v>
      </c>
      <c r="H21" s="28" t="s">
        <v>82</v>
      </c>
      <c r="I21" s="45"/>
      <c r="J21" s="29" t="s">
        <v>17</v>
      </c>
      <c r="K21" s="30" t="s">
        <v>81</v>
      </c>
      <c r="L21" s="45">
        <v>180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1073</v>
      </c>
      <c r="E6" s="2"/>
      <c r="G6" s="27">
        <v>1</v>
      </c>
      <c r="H6" s="28" t="s">
        <v>84</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1074</v>
      </c>
      <c r="E7" s="2"/>
      <c r="G7" s="27">
        <v>1</v>
      </c>
      <c r="H7" s="28" t="s">
        <v>85</v>
      </c>
      <c r="I7" s="45">
        <v>1</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255</v>
      </c>
      <c r="D8" s="2">
        <v>1075</v>
      </c>
      <c r="E8" s="2"/>
      <c r="G8" s="27">
        <v>2</v>
      </c>
      <c r="H8" s="28" t="s">
        <v>63</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1076</v>
      </c>
      <c r="E9" s="2"/>
      <c r="G9" s="27">
        <v>3</v>
      </c>
      <c r="H9" s="28" t="s">
        <v>65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44379.602372685</v>
      </c>
      <c r="D10" s="2">
        <v>1077</v>
      </c>
      <c r="E10" s="2"/>
      <c r="G10" s="27">
        <v>4</v>
      </c>
      <c r="H10" s="28" t="s">
        <v>86</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9</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524</v>
      </c>
      <c r="E6" s="2"/>
      <c r="G6" s="27">
        <v>1</v>
      </c>
      <c r="H6" s="28" t="s">
        <v>84</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525</v>
      </c>
      <c r="E7" s="2"/>
      <c r="G7" s="27">
        <v>1</v>
      </c>
      <c r="H7" s="28" t="s">
        <v>85</v>
      </c>
      <c r="I7" s="45">
        <v>1</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160</v>
      </c>
      <c r="D8" s="2">
        <v>526</v>
      </c>
      <c r="E8" s="2"/>
      <c r="G8" s="27">
        <v>2</v>
      </c>
      <c r="H8" s="28" t="s">
        <v>63</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527</v>
      </c>
      <c r="E9" s="2"/>
      <c r="G9" s="27">
        <v>3</v>
      </c>
      <c r="H9" s="28" t="s">
        <v>65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44379.602372685</v>
      </c>
      <c r="D10" s="2">
        <v>528</v>
      </c>
      <c r="E10" s="2"/>
      <c r="G10" s="27">
        <v>4</v>
      </c>
      <c r="H10" s="28" t="s">
        <v>86</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87</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1070</v>
      </c>
      <c r="E19" s="2"/>
      <c r="G19" s="27">
        <v>2</v>
      </c>
      <c r="H19" s="28" t="s">
        <v>88</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1071</v>
      </c>
      <c r="E20" s="2"/>
      <c r="G20" s="27">
        <v>3</v>
      </c>
      <c r="H20" s="28" t="s">
        <v>89</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1072</v>
      </c>
      <c r="E21" s="2"/>
      <c r="G21" s="27">
        <v>4</v>
      </c>
      <c r="H21" s="28" t="s">
        <v>90</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16</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87</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2</v>
      </c>
    </row>
    <row r="19" spans="1:32" customHeight="1" ht="72">
      <c r="D19" s="2">
        <v>530</v>
      </c>
      <c r="E19" s="2"/>
      <c r="G19" s="27">
        <v>2</v>
      </c>
      <c r="H19" s="28" t="s">
        <v>88</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2</v>
      </c>
    </row>
    <row r="20" spans="1:32" customHeight="1" ht="72">
      <c r="D20" s="2">
        <v>531</v>
      </c>
      <c r="E20" s="2"/>
      <c r="G20" s="27">
        <v>3</v>
      </c>
      <c r="H20" s="28" t="s">
        <v>89</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2</v>
      </c>
    </row>
    <row r="21" spans="1:32" customHeight="1" ht="72">
      <c r="D21" s="2">
        <v>532</v>
      </c>
      <c r="E21" s="2"/>
      <c r="G21" s="27">
        <v>4</v>
      </c>
      <c r="H21" s="28" t="s">
        <v>90</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2</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91</v>
      </c>
      <c r="I30" s="45"/>
      <c r="J30" s="29" t="s">
        <v>17</v>
      </c>
      <c r="K30" s="30"/>
      <c r="L30" s="45"/>
      <c r="M30" s="27" t="s">
        <v>11</v>
      </c>
      <c r="N30" s="46"/>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1</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92</v>
      </c>
      <c r="I31" s="45"/>
      <c r="J31" s="29" t="s">
        <v>17</v>
      </c>
      <c r="K31" s="30"/>
      <c r="L31" s="45"/>
      <c r="M31" s="27" t="s">
        <v>11</v>
      </c>
      <c r="N31" s="46"/>
      <c r="O31" s="31" t="s">
        <v>11</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1</v>
      </c>
      <c r="AC31" s="7">
        <f>IF(AND($O31=instellingen!$I$2,$M31=instellingen!$I$3),1,0)</f>
        <v>0</v>
      </c>
      <c r="AD31" s="7">
        <f>IF(AND($P31&lt;&gt;"",OR($M31=instellingen!$I$2,$M31=instellingen!$I$4)),1,0)</f>
        <v>0</v>
      </c>
      <c r="AE31" s="7">
        <f>IF(AND(ISBLANK($P31),$M31=instellingen!$I$3),1,0)</f>
        <v>0</v>
      </c>
      <c r="AF31" s="8">
        <f>SUM(R31:AE31)</f>
        <v>1</v>
      </c>
    </row>
    <row r="32" spans="1:32" customHeight="1" ht="72">
      <c r="D32" s="2">
        <v>1066</v>
      </c>
      <c r="E32" s="2"/>
      <c r="G32" s="27">
        <v>2</v>
      </c>
      <c r="H32" s="28" t="s">
        <v>93</v>
      </c>
      <c r="I32" s="45"/>
      <c r="J32" s="29" t="s">
        <v>17</v>
      </c>
      <c r="K32" s="30" t="s">
        <v>81</v>
      </c>
      <c r="L32" s="45">
        <v>100</v>
      </c>
      <c r="M32" s="27" t="s">
        <v>11</v>
      </c>
      <c r="N32" s="46"/>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1</v>
      </c>
      <c r="AC32" s="7">
        <f>IF(AND($O32=instellingen!$I$2,$M32=instellingen!$I$3),1,0)</f>
        <v>0</v>
      </c>
      <c r="AD32" s="7">
        <f>IF(AND($P32&lt;&gt;"",OR($M32=instellingen!$I$2,$M32=instellingen!$I$4)),1,0)</f>
        <v>0</v>
      </c>
      <c r="AE32" s="7">
        <f>IF(AND(ISBLANK($P32),$M32=instellingen!$I$3),1,0)</f>
        <v>0</v>
      </c>
      <c r="AF32" s="8">
        <f>SUM(R32:AE32)</f>
        <v>2</v>
      </c>
    </row>
    <row r="33" spans="1:32" customHeight="1" ht="72">
      <c r="D33" s="2">
        <v>1067</v>
      </c>
      <c r="E33" s="2"/>
      <c r="G33" s="27">
        <v>3</v>
      </c>
      <c r="H33" s="28" t="s">
        <v>94</v>
      </c>
      <c r="I33" s="45"/>
      <c r="J33" s="29" t="s">
        <v>17</v>
      </c>
      <c r="K33" s="30"/>
      <c r="L33" s="45"/>
      <c r="M33" s="27" t="s">
        <v>11</v>
      </c>
      <c r="N33" s="46"/>
      <c r="O33" s="31" t="s">
        <v>11</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1</v>
      </c>
      <c r="AC33" s="7">
        <f>IF(AND($O33=instellingen!$I$2,$M33=instellingen!$I$3),1,0)</f>
        <v>0</v>
      </c>
      <c r="AD33" s="7">
        <f>IF(AND($P33&lt;&gt;"",OR($M33=instellingen!$I$2,$M33=instellingen!$I$4)),1,0)</f>
        <v>0</v>
      </c>
      <c r="AE33" s="7">
        <f>IF(AND(ISBLANK($P33),$M33=instellingen!$I$3),1,0)</f>
        <v>0</v>
      </c>
      <c r="AF33" s="8">
        <f>SUM(R33:AE33)</f>
        <v>1</v>
      </c>
    </row>
    <row r="34" spans="1:32" customHeight="1" ht="72">
      <c r="D34" s="2">
        <v>1068</v>
      </c>
      <c r="E34" s="2"/>
      <c r="G34" s="27">
        <v>3</v>
      </c>
      <c r="H34" s="28" t="s">
        <v>95</v>
      </c>
      <c r="I34" s="45"/>
      <c r="J34" s="29" t="s">
        <v>17</v>
      </c>
      <c r="K34" s="30" t="s">
        <v>81</v>
      </c>
      <c r="L34" s="45">
        <v>180</v>
      </c>
      <c r="M34" s="27" t="s">
        <v>11</v>
      </c>
      <c r="N34" s="46"/>
      <c r="O34" s="31" t="s">
        <v>11</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1</v>
      </c>
      <c r="AC34" s="7">
        <f>IF(AND($O34=instellingen!$I$2,$M34=instellingen!$I$3),1,0)</f>
        <v>0</v>
      </c>
      <c r="AD34" s="7">
        <f>IF(AND($P34&lt;&gt;"",OR($M34=instellingen!$I$2,$M34=instellingen!$I$4)),1,0)</f>
        <v>0</v>
      </c>
      <c r="AE34" s="7">
        <f>IF(AND(ISBLANK($P34),$M34=instellingen!$I$3),1,0)</f>
        <v>0</v>
      </c>
      <c r="AF34" s="8">
        <f>SUM(R34:AE34)</f>
        <v>2</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44379.602372685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91</v>
      </c>
      <c r="I30" s="45"/>
      <c r="J30" s="29" t="s">
        <v>17</v>
      </c>
      <c r="K30" s="30"/>
      <c r="L30" s="45"/>
      <c r="M30" s="27" t="s">
        <v>11</v>
      </c>
      <c r="N30" s="46"/>
      <c r="O30" s="31" t="s">
        <v>11</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1</v>
      </c>
      <c r="AC30" s="7">
        <f>IF(AND($O30=instellingen!$I$2,$M30=instellingen!$I$3),1,0)</f>
        <v>0</v>
      </c>
      <c r="AD30" s="7">
        <f>IF(AND($P30&lt;&gt;"",OR($M30=instellingen!$I$2,$M30=instellingen!$I$4)),1,0)</f>
        <v>0</v>
      </c>
      <c r="AE30" s="7">
        <f>IF(AND(ISBLANK($P30),$M30=instellingen!$I$3),1,0)</f>
        <v>0</v>
      </c>
      <c r="AF30" s="8">
        <f>SUM(R30:AE30)</f>
        <v>1</v>
      </c>
    </row>
    <row r="31" spans="1:32" customHeight="1" ht="72">
      <c r="D31" s="2">
        <v>534</v>
      </c>
      <c r="E31" s="2"/>
      <c r="G31" s="27">
        <v>2</v>
      </c>
      <c r="H31" s="28" t="s">
        <v>92</v>
      </c>
      <c r="I31" s="45"/>
      <c r="J31" s="29" t="s">
        <v>17</v>
      </c>
      <c r="K31" s="30"/>
      <c r="L31" s="45"/>
      <c r="M31" s="27" t="s">
        <v>11</v>
      </c>
      <c r="N31" s="46"/>
      <c r="O31" s="31" t="s">
        <v>11</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1</v>
      </c>
      <c r="AC31" s="7">
        <f>IF(AND($O31=instellingen!$I$2,$M31=instellingen!$I$3),1,0)</f>
        <v>0</v>
      </c>
      <c r="AD31" s="7">
        <f>IF(AND($P31&lt;&gt;"",OR($M31=instellingen!$I$2,$M31=instellingen!$I$4)),1,0)</f>
        <v>0</v>
      </c>
      <c r="AE31" s="7">
        <f>IF(AND(ISBLANK($P31),$M31=instellingen!$I$3),1,0)</f>
        <v>0</v>
      </c>
      <c r="AF31" s="8">
        <f>SUM(R31:AE31)</f>
        <v>1</v>
      </c>
    </row>
    <row r="32" spans="1:32" customHeight="1" ht="72">
      <c r="D32" s="2">
        <v>535</v>
      </c>
      <c r="E32" s="2"/>
      <c r="G32" s="27">
        <v>2</v>
      </c>
      <c r="H32" s="28" t="s">
        <v>93</v>
      </c>
      <c r="I32" s="45"/>
      <c r="J32" s="29" t="s">
        <v>17</v>
      </c>
      <c r="K32" s="30" t="s">
        <v>81</v>
      </c>
      <c r="L32" s="45">
        <v>100</v>
      </c>
      <c r="M32" s="27" t="s">
        <v>11</v>
      </c>
      <c r="N32" s="46"/>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1</v>
      </c>
      <c r="AC32" s="7">
        <f>IF(AND($O32=instellingen!$I$2,$M32=instellingen!$I$3),1,0)</f>
        <v>0</v>
      </c>
      <c r="AD32" s="7">
        <f>IF(AND($P32&lt;&gt;"",OR($M32=instellingen!$I$2,$M32=instellingen!$I$4)),1,0)</f>
        <v>0</v>
      </c>
      <c r="AE32" s="7">
        <f>IF(AND(ISBLANK($P32),$M32=instellingen!$I$3),1,0)</f>
        <v>0</v>
      </c>
      <c r="AF32" s="8">
        <f>SUM(R32:AE32)</f>
        <v>2</v>
      </c>
    </row>
    <row r="33" spans="1:32" customHeight="1" ht="72">
      <c r="D33" s="2">
        <v>536</v>
      </c>
      <c r="E33" s="2"/>
      <c r="G33" s="27">
        <v>3</v>
      </c>
      <c r="H33" s="28" t="s">
        <v>94</v>
      </c>
      <c r="I33" s="45"/>
      <c r="J33" s="29" t="s">
        <v>17</v>
      </c>
      <c r="K33" s="30"/>
      <c r="L33" s="45"/>
      <c r="M33" s="27" t="s">
        <v>11</v>
      </c>
      <c r="N33" s="46"/>
      <c r="O33" s="31" t="s">
        <v>11</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1</v>
      </c>
      <c r="AC33" s="7">
        <f>IF(AND($O33=instellingen!$I$2,$M33=instellingen!$I$3),1,0)</f>
        <v>0</v>
      </c>
      <c r="AD33" s="7">
        <f>IF(AND($P33&lt;&gt;"",OR($M33=instellingen!$I$2,$M33=instellingen!$I$4)),1,0)</f>
        <v>0</v>
      </c>
      <c r="AE33" s="7">
        <f>IF(AND(ISBLANK($P33),$M33=instellingen!$I$3),1,0)</f>
        <v>0</v>
      </c>
      <c r="AF33" s="8">
        <f>SUM(R33:AE33)</f>
        <v>1</v>
      </c>
    </row>
    <row r="34" spans="1:32" customHeight="1" ht="72">
      <c r="D34" s="2">
        <v>537</v>
      </c>
      <c r="E34" s="2"/>
      <c r="G34" s="27">
        <v>3</v>
      </c>
      <c r="H34" s="28" t="s">
        <v>95</v>
      </c>
      <c r="I34" s="45"/>
      <c r="J34" s="29" t="s">
        <v>17</v>
      </c>
      <c r="K34" s="30" t="s">
        <v>81</v>
      </c>
      <c r="L34" s="45">
        <v>180</v>
      </c>
      <c r="M34" s="27" t="s">
        <v>11</v>
      </c>
      <c r="N34" s="46"/>
      <c r="O34" s="31" t="s">
        <v>11</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1</v>
      </c>
      <c r="AC34" s="7">
        <f>IF(AND($O34=instellingen!$I$2,$M34=instellingen!$I$3),1,0)</f>
        <v>0</v>
      </c>
      <c r="AD34" s="7">
        <f>IF(AND($P34&lt;&gt;"",OR($M34=instellingen!$I$2,$M34=instellingen!$I$4)),1,0)</f>
        <v>0</v>
      </c>
      <c r="AE34" s="7">
        <f>IF(AND(ISBLANK($P34),$M34=instellingen!$I$3),1,0)</f>
        <v>0</v>
      </c>
      <c r="AF34" s="8">
        <f>SUM(R34:AE34)</f>
        <v>2</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