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csgnl-my.sharepoint.com/personal/vnr_csg_nl/Documents/SCHOOLdocumenten/CORONA/PTO PTA/cohortproject/"/>
    </mc:Choice>
  </mc:AlternateContent>
  <xr:revisionPtr revIDLastSave="292" documentId="11_AD4D7A0C205A6B9A452FA84F5F1974425ADEDD8A" xr6:coauthVersionLast="46" xr6:coauthVersionMax="46" xr10:uidLastSave="{83CC73F4-FC53-4CF5-9776-7A584D0A4F2F}"/>
  <workbookProtection workbookAlgorithmName="SHA-512" workbookHashValue="whBC8vuMdO80s/KanFZSBIdh7Axt36O7MIWpNhBf+97KAl8CtWGri90bhnItYXr29QcdpDv0136uN8izheAG+g==" workbookSaltValue="TDu65mQfuVXb8fXdKSij9g==" workbookSpinCount="100000" lockStructure="1"/>
  <bookViews>
    <workbookView xWindow="-120" yWindow="-120" windowWidth="29040" windowHeight="15840" activeTab="1" xr2:uid="{00000000-000D-0000-FFFF-FFFF00000000}"/>
  </bookViews>
  <sheets>
    <sheet name="instellingen" sheetId="3" r:id="rId1"/>
    <sheet name="sjabloon" sheetId="2" r:id="rId2"/>
    <sheet name="wensen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25" i="2" s="1"/>
  <c r="G4" i="2"/>
  <c r="G13" i="2" l="1"/>
  <c r="B11" i="2"/>
  <c r="B12" i="2" s="1"/>
  <c r="B10" i="2"/>
  <c r="B9" i="2"/>
  <c r="G28" i="2" l="1"/>
  <c r="G37" i="2" s="1"/>
  <c r="B14" i="2"/>
  <c r="G2" i="2" s="1"/>
  <c r="B13" i="2"/>
</calcChain>
</file>

<file path=xl/sharedStrings.xml><?xml version="1.0" encoding="utf-8"?>
<sst xmlns="http://schemas.openxmlformats.org/spreadsheetml/2006/main" count="177" uniqueCount="72">
  <si>
    <t>mededeling dat een file verouderd is</t>
  </si>
  <si>
    <t>apart tabblad voor toetsweek dat in tweede instantie wordt gegenereerd: DAN de CODE veranderen zodat hij alleen roostermaker inleest!</t>
  </si>
  <si>
    <t>set_Active sheet bij wegschrijven: je start altijd bij openen bij settingstabblad</t>
  </si>
  <si>
    <t>voorblad met instructie: ga niet dingen formatten: dat doen wij</t>
  </si>
  <si>
    <t>bij inlezen ook check op correctheid records</t>
  </si>
  <si>
    <t>statusCode</t>
  </si>
  <si>
    <t>vak</t>
  </si>
  <si>
    <t>niveau</t>
  </si>
  <si>
    <t>vandaag</t>
  </si>
  <si>
    <t>huidigSchooljaar</t>
  </si>
  <si>
    <t>startJaar</t>
  </si>
  <si>
    <t>eindJaar</t>
  </si>
  <si>
    <t>fouten?</t>
  </si>
  <si>
    <t>vid</t>
  </si>
  <si>
    <t>cid</t>
  </si>
  <si>
    <t>betekenis kleuren</t>
  </si>
  <si>
    <t>veld wordt gevuld door PHP bij genereren file</t>
  </si>
  <si>
    <t>veld wordt gevuld door Excel</t>
  </si>
  <si>
    <t>huidigStartjaar</t>
  </si>
  <si>
    <t>Laat PHP namen tabbladen geven met cohortjaren erbij</t>
  </si>
  <si>
    <t>zelf invoeren bij opbouw Excel</t>
  </si>
  <si>
    <t>positiePTA</t>
  </si>
  <si>
    <t>groep</t>
  </si>
  <si>
    <t>wit</t>
  </si>
  <si>
    <t>niet schrijfbaar</t>
  </si>
  <si>
    <t>rij of kolom verbergen</t>
  </si>
  <si>
    <t>1e veld</t>
  </si>
  <si>
    <t>Als je programma's van de huidige examenklassen opneemt moeten die onschrijfbaar worden en krijg je drie extra tabbladen.</t>
  </si>
  <si>
    <t>cjid</t>
  </si>
  <si>
    <t>id</t>
  </si>
  <si>
    <t>statusCode dus; zorg dat duidelijk is of hij ingelezen is; of er schrijfrecht is; of hij nog actueel is; 111?</t>
  </si>
  <si>
    <t>periode</t>
  </si>
  <si>
    <t>leerstofomschrijving</t>
  </si>
  <si>
    <t>weging VD</t>
  </si>
  <si>
    <t>afname</t>
  </si>
  <si>
    <t>afwijkende hulpmiddelen / bijzonderheden</t>
  </si>
  <si>
    <t>SE?</t>
  </si>
  <si>
    <t>weging SE</t>
  </si>
  <si>
    <t>herkans-baar?</t>
  </si>
  <si>
    <t>verplichte SE-domeinen</t>
  </si>
  <si>
    <t>somCode</t>
  </si>
  <si>
    <t>kies…</t>
  </si>
  <si>
    <t>tt</t>
  </si>
  <si>
    <t>mt</t>
  </si>
  <si>
    <t>lt</t>
  </si>
  <si>
    <t>hd</t>
  </si>
  <si>
    <t>po</t>
  </si>
  <si>
    <t>ja/nee</t>
  </si>
  <si>
    <t>ja</t>
  </si>
  <si>
    <t>nee</t>
  </si>
  <si>
    <t>Schrijf weg in de database en laat dan geheel opnieuw genereren om goed te kunnen vergelijken. Stuur checks naar sectie van uit database gegenereerde versie.</t>
  </si>
  <si>
    <t>soort toets</t>
  </si>
  <si>
    <t>invullen</t>
  </si>
  <si>
    <t>Percentages SE en VD alleen bij volledig PTA van examenklassen. Anders kun je het niet uitrekenen.</t>
  </si>
  <si>
    <t>invullen status SE</t>
  </si>
  <si>
    <t>Zijn er tt of mt die niet herkansbaar zijn maar wel SE. Anders kun je automatiseren</t>
  </si>
  <si>
    <t>geblokkeerd voor schrijven</t>
  </si>
  <si>
    <t>header</t>
  </si>
  <si>
    <t>duur (min)</t>
  </si>
  <si>
    <t>dropdown verplicht invullen / gegeven ontbreekt (logisch)</t>
  </si>
  <si>
    <t>hoeft niet gevuld (want geen SE)</t>
  </si>
  <si>
    <t>Als er iets rood is: kengetal in settings veranderen, zodat de inlees wordt geblokeerd. Kan met extra veld en check die al in voorwaardelijke opmaak zit ingebouwd</t>
  </si>
  <si>
    <t>status van het bestand melden bovenaan of op voorblad: combineer met check op rode of oranje velden: bijbehorende tekst uit instellingen halen zodat je in 1x kunt wijzigen.</t>
  </si>
  <si>
    <t>Voorkomen dat oude versies geupload kunnen worden: combineren met status?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</si>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</sst>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1"/>
      <color theme="0" tint="-0.14999847407452621"/>
      <name val="Calibri"/>
      <family val="2"/>
      <scheme val="minor"/>
    </font>
    <font>
      <sz val="10"/>
      <color theme="1"/>
      <name val="Segoe UI"/>
      <family val="2"/>
    </font>
    <font>
      <sz val="26"/>
      <color theme="1"/>
      <name val="Segoe UI"/>
      <family val="2"/>
    </font>
    <font>
      <b/>
      <sz val="20"/>
      <color theme="1"/>
      <name val="Segoe UI"/>
      <family val="2"/>
    </font>
    <font>
      <sz val="12"/>
      <color theme="0" tint="-4.9989318521683403E-2"/>
      <name val="Segoe U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theme="9" tint="0.39997558519241921"/>
      </bottom>
      <diagonal/>
    </border>
    <border>
      <left/>
      <right style="hair">
        <color theme="0" tint="-4.9989318521683403E-2"/>
      </right>
      <top/>
      <bottom style="hair">
        <color theme="9" tint="0.3999755851924192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9" tint="0.39997558519241921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/>
    <xf numFmtId="22" fontId="2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0" fillId="5" borderId="0" xfId="0" applyFill="1"/>
    <xf numFmtId="0" fontId="3" fillId="6" borderId="0" xfId="0" applyFont="1" applyFill="1" applyAlignment="1">
      <alignment horizontal="right"/>
    </xf>
    <xf numFmtId="0" fontId="2" fillId="6" borderId="0" xfId="0" applyFont="1" applyFill="1" applyAlignment="1">
      <alignment horizontal="center"/>
    </xf>
    <xf numFmtId="0" fontId="0" fillId="6" borderId="0" xfId="0" applyFill="1"/>
    <xf numFmtId="0" fontId="4" fillId="0" borderId="0" xfId="0" applyFont="1"/>
    <xf numFmtId="0" fontId="2" fillId="6" borderId="0" xfId="0" applyFont="1" applyFill="1" applyAlignment="1">
      <alignment horizontal="right"/>
    </xf>
    <xf numFmtId="0" fontId="0" fillId="7" borderId="0" xfId="0" applyFill="1"/>
    <xf numFmtId="0" fontId="7" fillId="4" borderId="0" xfId="0" applyFont="1" applyFill="1" applyAlignment="1">
      <alignment horizontal="left"/>
    </xf>
    <xf numFmtId="0" fontId="0" fillId="8" borderId="0" xfId="0" applyFill="1"/>
    <xf numFmtId="0" fontId="8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vertical="center" wrapText="1"/>
    </xf>
    <xf numFmtId="0" fontId="2" fillId="4" borderId="0" xfId="0" applyFont="1" applyFill="1" applyAlignment="1">
      <alignment horizontal="left"/>
    </xf>
    <xf numFmtId="0" fontId="0" fillId="10" borderId="0" xfId="0" applyFill="1" applyBorder="1"/>
    <xf numFmtId="0" fontId="0" fillId="0" borderId="4" xfId="0" applyBorder="1"/>
    <xf numFmtId="0" fontId="9" fillId="9" borderId="0" xfId="0" applyFont="1" applyFill="1"/>
    <xf numFmtId="0" fontId="2" fillId="0" borderId="0" xfId="0" applyFont="1" applyFill="1" applyAlignment="1">
      <alignment horizontal="center"/>
    </xf>
    <xf numFmtId="0" fontId="0" fillId="11" borderId="0" xfId="0" applyFill="1" applyBorder="1"/>
    <xf numFmtId="0" fontId="2" fillId="7" borderId="2" xfId="0" applyFont="1" applyFill="1" applyBorder="1" applyAlignment="1" applyProtection="1">
      <alignment horizontal="center" vertical="center"/>
      <protection locked="0"/>
    </xf>
    <xf numFmtId="0" fontId="5" fillId="7" borderId="2" xfId="0" applyFont="1" applyFill="1" applyBorder="1" applyAlignment="1" applyProtection="1">
      <alignment vertical="center" wrapText="1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5" fillId="7" borderId="3" xfId="0" applyFont="1" applyFill="1" applyBorder="1" applyAlignment="1" applyProtection="1">
      <alignment vertical="center" wrapText="1"/>
      <protection locked="0"/>
    </xf>
    <xf numFmtId="0" fontId="2" fillId="8" borderId="2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vertical="center" wrapText="1"/>
      <protection locked="0"/>
    </xf>
    <xf numFmtId="0" fontId="8" fillId="9" borderId="0" xfId="0" applyFont="1" applyFill="1" applyAlignment="1">
      <alignment horizontal="left" vertical="center"/>
    </xf>
    <xf numFmtId="0" fontId="5" fillId="8" borderId="0" xfId="0" applyFont="1" applyFill="1" applyAlignment="1" applyProtection="1">
      <alignment horizontal="left" vertical="top" wrapText="1"/>
      <protection locked="0"/>
    </xf>
    <xf numFmtId="0" fontId="6" fillId="4" borderId="0" xfId="0" applyFont="1" applyFill="1" applyAlignment="1">
      <alignment horizontal="left" vertical="center"/>
    </xf>
  </cellXfs>
  <cellStyles count="1">
    <cellStyle name="Standaard" xfId="0" builtinId="0"/>
  </cellStyles>
  <dxfs count="51"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6D28-398B-4698-A0A3-B23DA82B4117}">
  <dimension ref="A1:I12"/>
  <sheetViews>
    <sheetView zoomScale="235" zoomScaleNormal="235" workbookViewId="0">
      <selection activeCell="B11" sqref="B11"/>
    </sheetView>
  </sheetViews>
  <sheetFormatPr defaultRowHeight="15" x14ac:dyDescent="0.25"/>
  <sheetData>
    <row r="1" spans="1:9" x14ac:dyDescent="0.25">
      <c r="A1" s="1" t="s">
        <v>15</v>
      </c>
      <c r="G1" t="s">
        <v>31</v>
      </c>
      <c r="H1" t="s">
        <v>34</v>
      </c>
      <c r="I1" t="s">
        <v>47</v>
      </c>
    </row>
    <row r="2" spans="1:9" x14ac:dyDescent="0.25">
      <c r="A2" s="3"/>
      <c r="B2" t="s">
        <v>16</v>
      </c>
      <c r="G2" t="s">
        <v>41</v>
      </c>
      <c r="H2" t="s">
        <v>41</v>
      </c>
      <c r="I2" t="s">
        <v>41</v>
      </c>
    </row>
    <row r="3" spans="1:9" x14ac:dyDescent="0.25">
      <c r="A3" s="5"/>
      <c r="B3" t="s">
        <v>17</v>
      </c>
      <c r="G3">
        <v>1</v>
      </c>
      <c r="H3" t="s">
        <v>42</v>
      </c>
      <c r="I3" t="s">
        <v>48</v>
      </c>
    </row>
    <row r="4" spans="1:9" x14ac:dyDescent="0.25">
      <c r="A4" s="10"/>
      <c r="B4" t="s">
        <v>20</v>
      </c>
      <c r="G4">
        <v>2</v>
      </c>
      <c r="H4" t="s">
        <v>43</v>
      </c>
      <c r="I4" t="s">
        <v>49</v>
      </c>
    </row>
    <row r="5" spans="1:9" x14ac:dyDescent="0.25">
      <c r="A5" s="14" t="s">
        <v>23</v>
      </c>
      <c r="B5" t="s">
        <v>24</v>
      </c>
      <c r="G5">
        <v>3</v>
      </c>
      <c r="H5" t="s">
        <v>44</v>
      </c>
    </row>
    <row r="6" spans="1:9" x14ac:dyDescent="0.25">
      <c r="A6" s="13" t="s">
        <v>26</v>
      </c>
      <c r="B6" t="s">
        <v>25</v>
      </c>
      <c r="G6">
        <v>4</v>
      </c>
      <c r="H6" t="s">
        <v>45</v>
      </c>
    </row>
    <row r="7" spans="1:9" x14ac:dyDescent="0.25">
      <c r="A7" s="16"/>
      <c r="B7" t="s">
        <v>52</v>
      </c>
      <c r="H7" t="s">
        <v>46</v>
      </c>
    </row>
    <row r="8" spans="1:9" x14ac:dyDescent="0.25">
      <c r="A8" s="18"/>
      <c r="B8" t="s">
        <v>54</v>
      </c>
    </row>
    <row r="9" spans="1:9" x14ac:dyDescent="0.25">
      <c r="A9" s="22"/>
      <c r="B9" t="s">
        <v>59</v>
      </c>
    </row>
    <row r="10" spans="1:9" ht="15.75" thickBot="1" x14ac:dyDescent="0.3">
      <c r="A10" s="26"/>
      <c r="B10" t="s">
        <v>60</v>
      </c>
    </row>
    <row r="11" spans="1:9" ht="15.75" thickBot="1" x14ac:dyDescent="0.3">
      <c r="A11" s="23"/>
      <c r="B11" t="s">
        <v>56</v>
      </c>
    </row>
    <row r="12" spans="1:9" x14ac:dyDescent="0.25">
      <c r="A12" s="24" t="s">
        <v>57</v>
      </c>
      <c r="B1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37B2-37FF-47B1-9049-9A099600C53F}">
  <dimension ref="A1:P38"/>
  <sheetViews>
    <sheetView tabSelected="1" zoomScale="85" zoomScaleNormal="85" workbookViewId="0">
      <pane ySplit="2" topLeftCell="A3" activePane="bottomLeft" state="frozen"/>
      <selection activeCell="A2" sqref="A2"/>
      <selection pane="bottomLeft" activeCell="G6" sqref="G6"/>
    </sheetView>
  </sheetViews>
  <sheetFormatPr defaultRowHeight="17.25" x14ac:dyDescent="0.3"/>
  <cols>
    <col min="1" max="1" width="18.28515625" style="9" hidden="1" customWidth="1"/>
    <col min="2" max="2" width="19.7109375" style="7" hidden="1" customWidth="1"/>
    <col min="3" max="3" width="9.140625" style="9" hidden="1" customWidth="1"/>
    <col min="4" max="5" width="9.140625" style="7" hidden="1" customWidth="1"/>
    <col min="6" max="6" width="9.140625" style="8"/>
    <col min="7" max="7" width="9.5703125" style="7" customWidth="1"/>
    <col min="8" max="8" width="64.7109375" style="8" customWidth="1"/>
    <col min="9" max="10" width="9.140625" style="7" customWidth="1"/>
    <col min="11" max="11" width="32.7109375" style="8" customWidth="1"/>
    <col min="12" max="14" width="9.140625" style="7"/>
    <col min="15" max="15" width="9.28515625" style="7" customWidth="1"/>
    <col min="16" max="16" width="32.7109375" style="8" customWidth="1"/>
    <col min="17" max="16384" width="9.140625" style="8"/>
  </cols>
  <sheetData>
    <row r="1" spans="1:16" x14ac:dyDescent="0.3">
      <c r="A1" s="11"/>
      <c r="B1" s="12"/>
      <c r="C1" s="15"/>
      <c r="D1" s="12"/>
      <c r="E1" s="12"/>
    </row>
    <row r="2" spans="1:16" ht="48" customHeight="1" x14ac:dyDescent="0.3">
      <c r="A2" s="9" t="s">
        <v>5</v>
      </c>
      <c r="B2" s="2">
        <v>0</v>
      </c>
      <c r="G2" s="35" t="str">
        <f ca="1"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6" x14ac:dyDescent="0.3">
      <c r="A3" s="9" t="s">
        <v>12</v>
      </c>
      <c r="B3" s="4">
        <v>0</v>
      </c>
    </row>
    <row r="4" spans="1:16" ht="30" customHeight="1" x14ac:dyDescent="0.55000000000000004">
      <c r="A4" s="9" t="s">
        <v>6</v>
      </c>
      <c r="B4" s="2"/>
      <c r="C4" s="9" t="s">
        <v>28</v>
      </c>
      <c r="D4" s="2"/>
      <c r="G4" s="17" t="str">
        <f>CONCATENATE(B4," leerlaag ",B6,"4 (schooljaar ",B7," - ",B7+1,")")</f>
        <v xml:space="preserve"> leerlaag 4 (schooljaar  - 1)</v>
      </c>
    </row>
    <row r="5" spans="1:16" ht="34.5" x14ac:dyDescent="0.3">
      <c r="A5" s="9" t="s">
        <v>13</v>
      </c>
      <c r="B5" s="2"/>
      <c r="D5" s="7" t="s">
        <v>29</v>
      </c>
      <c r="E5" s="21" t="s">
        <v>40</v>
      </c>
      <c r="G5" s="19" t="s">
        <v>31</v>
      </c>
      <c r="H5" s="20" t="s">
        <v>32</v>
      </c>
      <c r="I5" s="19" t="s">
        <v>33</v>
      </c>
      <c r="J5" s="19" t="s">
        <v>51</v>
      </c>
      <c r="K5" s="20" t="s">
        <v>35</v>
      </c>
      <c r="L5" s="19" t="s">
        <v>58</v>
      </c>
      <c r="M5" s="19" t="s">
        <v>36</v>
      </c>
      <c r="N5" s="19" t="s">
        <v>37</v>
      </c>
      <c r="O5" s="19" t="s">
        <v>38</v>
      </c>
      <c r="P5" s="20" t="s">
        <v>39</v>
      </c>
    </row>
    <row r="6" spans="1:16" ht="72" customHeight="1" x14ac:dyDescent="0.3">
      <c r="A6" s="9" t="s">
        <v>7</v>
      </c>
      <c r="B6" s="2"/>
      <c r="D6" s="2"/>
      <c r="E6" s="2"/>
      <c r="G6" s="27" t="s">
        <v>41</v>
      </c>
      <c r="H6" s="28"/>
      <c r="I6" s="27"/>
      <c r="J6" s="29" t="s">
        <v>41</v>
      </c>
      <c r="K6" s="30"/>
      <c r="L6" s="27"/>
      <c r="M6" s="27" t="s">
        <v>41</v>
      </c>
      <c r="N6" s="31"/>
      <c r="O6" s="31" t="s">
        <v>41</v>
      </c>
      <c r="P6" s="32"/>
    </row>
    <row r="7" spans="1:16" ht="72" customHeight="1" x14ac:dyDescent="0.3">
      <c r="A7" s="9" t="s">
        <v>10</v>
      </c>
      <c r="B7" s="2"/>
      <c r="D7" s="2"/>
      <c r="E7" s="2"/>
      <c r="G7" s="27" t="s">
        <v>41</v>
      </c>
      <c r="H7" s="28"/>
      <c r="I7" s="27"/>
      <c r="J7" s="29" t="s">
        <v>41</v>
      </c>
      <c r="K7" s="30"/>
      <c r="L7" s="27"/>
      <c r="M7" s="27" t="s">
        <v>41</v>
      </c>
      <c r="N7" s="31"/>
      <c r="O7" s="31" t="s">
        <v>41</v>
      </c>
      <c r="P7" s="32"/>
    </row>
    <row r="8" spans="1:16" ht="72" customHeight="1" x14ac:dyDescent="0.3">
      <c r="A8" s="9" t="s">
        <v>14</v>
      </c>
      <c r="B8" s="2"/>
      <c r="D8" s="2"/>
      <c r="E8" s="2"/>
      <c r="G8" s="27" t="s">
        <v>41</v>
      </c>
      <c r="H8" s="28"/>
      <c r="I8" s="27"/>
      <c r="J8" s="29" t="s">
        <v>41</v>
      </c>
      <c r="K8" s="30"/>
      <c r="L8" s="27"/>
      <c r="M8" s="27" t="s">
        <v>41</v>
      </c>
      <c r="N8" s="31"/>
      <c r="O8" s="31" t="s">
        <v>41</v>
      </c>
      <c r="P8" s="32"/>
    </row>
    <row r="9" spans="1:16" ht="72" customHeight="1" x14ac:dyDescent="0.3">
      <c r="A9" s="9" t="s">
        <v>11</v>
      </c>
      <c r="B9" s="4">
        <f>IF(B6="A",B7+3,IF(B6="H",B7+2,B7+1))</f>
        <v>1</v>
      </c>
      <c r="D9" s="2"/>
      <c r="E9" s="2"/>
      <c r="G9" s="27" t="s">
        <v>41</v>
      </c>
      <c r="H9" s="28"/>
      <c r="I9" s="27"/>
      <c r="J9" s="29" t="s">
        <v>41</v>
      </c>
      <c r="K9" s="30"/>
      <c r="L9" s="27"/>
      <c r="M9" s="27" t="s">
        <v>41</v>
      </c>
      <c r="N9" s="31"/>
      <c r="O9" s="31" t="s">
        <v>41</v>
      </c>
      <c r="P9" s="32"/>
    </row>
    <row r="10" spans="1:16" ht="72" customHeight="1" x14ac:dyDescent="0.3">
      <c r="A10" s="9" t="s">
        <v>8</v>
      </c>
      <c r="B10" s="6">
        <f ca="1">NOW()</f>
        <v>44294.507584953702</v>
      </c>
      <c r="D10" s="2"/>
      <c r="E10" s="2"/>
      <c r="G10" s="27" t="s">
        <v>41</v>
      </c>
      <c r="H10" s="28"/>
      <c r="I10" s="27"/>
      <c r="J10" s="29" t="s">
        <v>41</v>
      </c>
      <c r="K10" s="30"/>
      <c r="L10" s="27"/>
      <c r="M10" s="27" t="s">
        <v>41</v>
      </c>
      <c r="N10" s="31"/>
      <c r="O10" s="31" t="s">
        <v>41</v>
      </c>
      <c r="P10" s="32"/>
    </row>
    <row r="11" spans="1:16" ht="72" customHeight="1" x14ac:dyDescent="0.3">
      <c r="A11" s="9" t="s">
        <v>18</v>
      </c>
      <c r="B11" s="4">
        <f ca="1">IF(MONTH(NOW())&gt;7,YEAR(NOW()),YEAR(NOW())-1)</f>
        <v>2020</v>
      </c>
      <c r="D11" s="2"/>
      <c r="E11" s="2"/>
      <c r="G11" s="27" t="s">
        <v>41</v>
      </c>
      <c r="H11" s="28"/>
      <c r="I11" s="27"/>
      <c r="J11" s="29" t="s">
        <v>41</v>
      </c>
      <c r="K11" s="30"/>
      <c r="L11" s="27"/>
      <c r="M11" s="27" t="s">
        <v>41</v>
      </c>
      <c r="N11" s="31"/>
      <c r="O11" s="31" t="s">
        <v>41</v>
      </c>
      <c r="P11" s="32"/>
    </row>
    <row r="12" spans="1:16" x14ac:dyDescent="0.3">
      <c r="A12" s="9" t="s">
        <v>9</v>
      </c>
      <c r="B12" s="4" t="str">
        <f ca="1">CONCATENATE(B11," - ",B11+1)</f>
        <v>2020 - 2021</v>
      </c>
    </row>
    <row r="13" spans="1:16" x14ac:dyDescent="0.3">
      <c r="A13" s="9" t="s">
        <v>21</v>
      </c>
      <c r="B13" s="4">
        <f ca="1"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6" ht="72" customHeight="1" x14ac:dyDescent="0.3">
      <c r="A14" s="9" t="s">
        <v>22</v>
      </c>
      <c r="B14" s="7">
        <f ca="1">4+B11-B7</f>
        <v>2024</v>
      </c>
      <c r="G14" s="34"/>
      <c r="H14" s="34"/>
      <c r="I14" s="34"/>
      <c r="J14" s="34"/>
      <c r="K14" s="34"/>
      <c r="L14" s="34"/>
      <c r="M14" s="34"/>
    </row>
    <row r="16" spans="1:16" ht="30.75" x14ac:dyDescent="0.55000000000000004">
      <c r="C16" s="9" t="s">
        <v>28</v>
      </c>
      <c r="D16" s="2"/>
      <c r="G16" s="17" t="str">
        <f>CONCATENATE(B4," leerlaag ",B6,"5 (schooljaar ",B7+1," - ",B7+2,")")</f>
        <v xml:space="preserve"> leerlaag 5 (schooljaar 1 - 2)</v>
      </c>
    </row>
    <row r="17" spans="3:16" ht="34.5" x14ac:dyDescent="0.3">
      <c r="D17" s="7" t="s">
        <v>29</v>
      </c>
      <c r="E17" s="21" t="s">
        <v>40</v>
      </c>
      <c r="G17" s="19" t="s">
        <v>31</v>
      </c>
      <c r="H17" s="20" t="s">
        <v>32</v>
      </c>
      <c r="I17" s="19" t="s">
        <v>33</v>
      </c>
      <c r="J17" s="19" t="s">
        <v>51</v>
      </c>
      <c r="K17" s="20" t="s">
        <v>35</v>
      </c>
      <c r="L17" s="19" t="s">
        <v>58</v>
      </c>
      <c r="M17" s="19" t="s">
        <v>36</v>
      </c>
      <c r="N17" s="19" t="s">
        <v>37</v>
      </c>
      <c r="O17" s="19" t="s">
        <v>38</v>
      </c>
      <c r="P17" s="20" t="s">
        <v>39</v>
      </c>
    </row>
    <row r="18" spans="3:16" ht="72" customHeight="1" x14ac:dyDescent="0.3">
      <c r="D18" s="2"/>
      <c r="E18" s="2"/>
      <c r="G18" s="27" t="s">
        <v>41</v>
      </c>
      <c r="H18" s="28"/>
      <c r="I18" s="27"/>
      <c r="J18" s="29" t="s">
        <v>41</v>
      </c>
      <c r="K18" s="30"/>
      <c r="L18" s="27"/>
      <c r="M18" s="27" t="s">
        <v>41</v>
      </c>
      <c r="N18" s="31"/>
      <c r="O18" s="31" t="s">
        <v>41</v>
      </c>
      <c r="P18" s="32"/>
    </row>
    <row r="19" spans="3:16" ht="72" customHeight="1" x14ac:dyDescent="0.3">
      <c r="D19" s="2"/>
      <c r="E19" s="2"/>
      <c r="G19" s="27" t="s">
        <v>41</v>
      </c>
      <c r="H19" s="28"/>
      <c r="I19" s="27"/>
      <c r="J19" s="29" t="s">
        <v>41</v>
      </c>
      <c r="K19" s="30"/>
      <c r="L19" s="27"/>
      <c r="M19" s="27" t="s">
        <v>41</v>
      </c>
      <c r="N19" s="31"/>
      <c r="O19" s="31" t="s">
        <v>41</v>
      </c>
      <c r="P19" s="32"/>
    </row>
    <row r="20" spans="3:16" ht="72" customHeight="1" x14ac:dyDescent="0.3">
      <c r="D20" s="2"/>
      <c r="E20" s="2"/>
      <c r="G20" s="27" t="s">
        <v>41</v>
      </c>
      <c r="H20" s="28"/>
      <c r="I20" s="27"/>
      <c r="J20" s="29" t="s">
        <v>41</v>
      </c>
      <c r="K20" s="30"/>
      <c r="L20" s="27"/>
      <c r="M20" s="27" t="s">
        <v>41</v>
      </c>
      <c r="N20" s="31"/>
      <c r="O20" s="31" t="s">
        <v>41</v>
      </c>
      <c r="P20" s="32"/>
    </row>
    <row r="21" spans="3:16" ht="72" customHeight="1" x14ac:dyDescent="0.3">
      <c r="D21" s="2"/>
      <c r="E21" s="2"/>
      <c r="G21" s="27" t="s">
        <v>41</v>
      </c>
      <c r="H21" s="28"/>
      <c r="I21" s="27"/>
      <c r="J21" s="29" t="s">
        <v>41</v>
      </c>
      <c r="K21" s="30"/>
      <c r="L21" s="27"/>
      <c r="M21" s="27" t="s">
        <v>41</v>
      </c>
      <c r="N21" s="31"/>
      <c r="O21" s="31" t="s">
        <v>41</v>
      </c>
      <c r="P21" s="32"/>
    </row>
    <row r="22" spans="3:16" ht="72" customHeight="1" x14ac:dyDescent="0.3">
      <c r="D22" s="2"/>
      <c r="E22" s="2"/>
      <c r="G22" s="27" t="s">
        <v>41</v>
      </c>
      <c r="H22" s="28"/>
      <c r="I22" s="27"/>
      <c r="J22" s="29" t="s">
        <v>41</v>
      </c>
      <c r="K22" s="30"/>
      <c r="L22" s="27"/>
      <c r="M22" s="27" t="s">
        <v>41</v>
      </c>
      <c r="N22" s="31"/>
      <c r="O22" s="31" t="s">
        <v>41</v>
      </c>
      <c r="P22" s="32"/>
    </row>
    <row r="23" spans="3:16" ht="72" customHeight="1" x14ac:dyDescent="0.3">
      <c r="D23" s="2"/>
      <c r="E23" s="2"/>
      <c r="G23" s="27" t="s">
        <v>41</v>
      </c>
      <c r="H23" s="28"/>
      <c r="I23" s="27"/>
      <c r="J23" s="29" t="s">
        <v>41</v>
      </c>
      <c r="K23" s="30"/>
      <c r="L23" s="27"/>
      <c r="M23" s="27" t="s">
        <v>41</v>
      </c>
      <c r="N23" s="31"/>
      <c r="O23" s="31" t="s">
        <v>41</v>
      </c>
      <c r="P23" s="32"/>
    </row>
    <row r="25" spans="3:16" x14ac:dyDescent="0.3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3:16" ht="72" customHeight="1" x14ac:dyDescent="0.3">
      <c r="G26" s="34"/>
      <c r="H26" s="34"/>
      <c r="I26" s="34"/>
      <c r="J26" s="34"/>
      <c r="K26" s="34"/>
      <c r="L26" s="34"/>
      <c r="M26" s="34"/>
    </row>
    <row r="28" spans="3:16" ht="30.75" x14ac:dyDescent="0.55000000000000004">
      <c r="C28" s="9" t="s">
        <v>28</v>
      </c>
      <c r="D28" s="2"/>
      <c r="G28" s="17" t="str">
        <f>CONCATENATE(B4," leerlaag ",B6,"6 (schooljaar ",B7+2," - ",B9,")")</f>
        <v xml:space="preserve"> leerlaag 6 (schooljaar 2 - 1)</v>
      </c>
    </row>
    <row r="29" spans="3:16" ht="34.5" x14ac:dyDescent="0.3">
      <c r="D29" s="7" t="s">
        <v>29</v>
      </c>
      <c r="E29" s="21" t="s">
        <v>40</v>
      </c>
      <c r="G29" s="19" t="s">
        <v>31</v>
      </c>
      <c r="H29" s="20" t="s">
        <v>32</v>
      </c>
      <c r="I29" s="19" t="s">
        <v>33</v>
      </c>
      <c r="J29" s="19" t="s">
        <v>51</v>
      </c>
      <c r="K29" s="20" t="s">
        <v>35</v>
      </c>
      <c r="L29" s="19" t="s">
        <v>58</v>
      </c>
      <c r="M29" s="19" t="s">
        <v>36</v>
      </c>
      <c r="N29" s="19" t="s">
        <v>37</v>
      </c>
      <c r="O29" s="19" t="s">
        <v>38</v>
      </c>
      <c r="P29" s="20" t="s">
        <v>39</v>
      </c>
    </row>
    <row r="30" spans="3:16" ht="72" customHeight="1" x14ac:dyDescent="0.3">
      <c r="D30" s="2"/>
      <c r="E30" s="2"/>
      <c r="G30" s="27" t="s">
        <v>41</v>
      </c>
      <c r="H30" s="28"/>
      <c r="I30" s="27"/>
      <c r="J30" s="29" t="s">
        <v>41</v>
      </c>
      <c r="K30" s="30"/>
      <c r="L30" s="27"/>
      <c r="M30" s="27" t="s">
        <v>41</v>
      </c>
      <c r="N30" s="31"/>
      <c r="O30" s="31" t="s">
        <v>41</v>
      </c>
      <c r="P30" s="32"/>
    </row>
    <row r="31" spans="3:16" ht="72" customHeight="1" x14ac:dyDescent="0.3">
      <c r="D31" s="2"/>
      <c r="E31" s="2"/>
      <c r="G31" s="27" t="s">
        <v>41</v>
      </c>
      <c r="H31" s="28"/>
      <c r="I31" s="27"/>
      <c r="J31" s="29" t="s">
        <v>41</v>
      </c>
      <c r="K31" s="30"/>
      <c r="L31" s="27"/>
      <c r="M31" s="27" t="s">
        <v>41</v>
      </c>
      <c r="N31" s="31"/>
      <c r="O31" s="31" t="s">
        <v>41</v>
      </c>
      <c r="P31" s="32"/>
    </row>
    <row r="32" spans="3:16" ht="72" customHeight="1" x14ac:dyDescent="0.3">
      <c r="D32" s="2"/>
      <c r="E32" s="2"/>
      <c r="G32" s="27" t="s">
        <v>41</v>
      </c>
      <c r="H32" s="28"/>
      <c r="I32" s="27"/>
      <c r="J32" s="29" t="s">
        <v>41</v>
      </c>
      <c r="K32" s="30"/>
      <c r="L32" s="27"/>
      <c r="M32" s="27" t="s">
        <v>41</v>
      </c>
      <c r="N32" s="31"/>
      <c r="O32" s="31" t="s">
        <v>41</v>
      </c>
      <c r="P32" s="32"/>
    </row>
    <row r="33" spans="3:16" ht="72" customHeight="1" x14ac:dyDescent="0.3">
      <c r="D33" s="2"/>
      <c r="E33" s="2"/>
      <c r="G33" s="27" t="s">
        <v>41</v>
      </c>
      <c r="H33" s="28"/>
      <c r="I33" s="27"/>
      <c r="J33" s="29" t="s">
        <v>41</v>
      </c>
      <c r="K33" s="30"/>
      <c r="L33" s="27"/>
      <c r="M33" s="27" t="s">
        <v>41</v>
      </c>
      <c r="N33" s="31"/>
      <c r="O33" s="31" t="s">
        <v>41</v>
      </c>
      <c r="P33" s="32"/>
    </row>
    <row r="34" spans="3:16" ht="72" customHeight="1" x14ac:dyDescent="0.3">
      <c r="D34" s="2"/>
      <c r="E34" s="2"/>
      <c r="G34" s="27" t="s">
        <v>41</v>
      </c>
      <c r="H34" s="28"/>
      <c r="I34" s="27"/>
      <c r="J34" s="29" t="s">
        <v>41</v>
      </c>
      <c r="K34" s="30"/>
      <c r="L34" s="27"/>
      <c r="M34" s="27" t="s">
        <v>41</v>
      </c>
      <c r="N34" s="31"/>
      <c r="O34" s="31" t="s">
        <v>41</v>
      </c>
      <c r="P34" s="32"/>
    </row>
    <row r="35" spans="3:16" ht="72" customHeight="1" x14ac:dyDescent="0.3">
      <c r="D35" s="2"/>
      <c r="E35" s="2"/>
      <c r="G35" s="27" t="s">
        <v>41</v>
      </c>
      <c r="H35" s="28"/>
      <c r="I35" s="27"/>
      <c r="J35" s="29" t="s">
        <v>41</v>
      </c>
      <c r="K35" s="30"/>
      <c r="L35" s="27"/>
      <c r="M35" s="27" t="s">
        <v>41</v>
      </c>
      <c r="N35" s="31"/>
      <c r="O35" s="31" t="s">
        <v>41</v>
      </c>
      <c r="P35" s="32"/>
    </row>
    <row r="37" spans="3:16" x14ac:dyDescent="0.3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3:16" ht="72" customHeight="1" x14ac:dyDescent="0.3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1" objects="1" scenarios="1" selectLockedCells="1"/>
  <mergeCells count="7">
    <mergeCell ref="G37:M37"/>
    <mergeCell ref="G38:M38"/>
    <mergeCell ref="G14:M14"/>
    <mergeCell ref="G2:M2"/>
    <mergeCell ref="G13:M13"/>
    <mergeCell ref="G25:M25"/>
    <mergeCell ref="G26:M26"/>
  </mergeCells>
  <phoneticPr fontId="10" type="noConversion"/>
  <conditionalFormatting sqref="J6:J11">
    <cfRule type="expression" dxfId="50" priority="19">
      <formula>ISBLANK($J6)</formula>
    </cfRule>
  </conditionalFormatting>
  <conditionalFormatting sqref="J18:J23">
    <cfRule type="expression" dxfId="49" priority="17">
      <formula>ISBLANK($J18)</formula>
    </cfRule>
  </conditionalFormatting>
  <conditionalFormatting sqref="J30:J35">
    <cfRule type="expression" dxfId="48" priority="15">
      <formula>ISBLANK($J30)</formula>
    </cfRule>
  </conditionalFormatting>
  <conditionalFormatting sqref="M6:M11">
    <cfRule type="expression" dxfId="47" priority="14">
      <formula>ISBLANK($M6)</formula>
    </cfRule>
  </conditionalFormatting>
  <conditionalFormatting sqref="M18:M23">
    <cfRule type="expression" dxfId="46" priority="12">
      <formula>ISBLANK($M18)</formula>
    </cfRule>
  </conditionalFormatting>
  <conditionalFormatting sqref="M30:M35">
    <cfRule type="expression" dxfId="45" priority="10">
      <formula>ISBLANK($M30)</formula>
    </cfRule>
  </conditionalFormatting>
  <conditionalFormatting sqref="O6:O11">
    <cfRule type="expression" dxfId="44" priority="9">
      <formula>ISBLANK($O6)</formula>
    </cfRule>
  </conditionalFormatting>
  <conditionalFormatting sqref="O18:O23">
    <cfRule type="expression" dxfId="43" priority="5">
      <formula>ISBLANK($O18)</formula>
    </cfRule>
  </conditionalFormatting>
  <conditionalFormatting sqref="O30:O35">
    <cfRule type="expression" dxfId="42" priority="1">
      <formula>ISBLANK($O30)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1" id="{00000000-000E-0000-0200-000001000000}">
            <xm:f>OR(AND($G6&lt;&gt;instellingen!$G$2,ISBLANK($H6)),AND($G6=instellingen!$G$2,$H6&lt;&gt;""))</xm:f>
            <x14:dxf>
              <fill>
                <patternFill>
                  <bgColor theme="5"/>
                </patternFill>
              </fill>
            </x14:dxf>
          </x14:cfRule>
          <xm:sqref>G6:G11</xm:sqref>
        </x14:conditionalFormatting>
        <x14:conditionalFormatting xmlns:xm="http://schemas.microsoft.com/office/excel/2006/main">
          <x14:cfRule type="expression" priority="80" id="{AF468ACD-F41A-4BAD-A45A-FB4CBF9B5809}">
            <xm:f>AND(ISBLANK($I6),AND($H6&lt;&gt;"",$G6&lt;&gt;instellingen!$G$2))</xm:f>
            <x14:dxf>
              <fill>
                <patternFill>
                  <bgColor theme="5"/>
                </patternFill>
              </fill>
            </x14:dxf>
          </x14:cfRule>
          <xm:sqref>I6:I11</xm:sqref>
        </x14:conditionalFormatting>
        <x14:conditionalFormatting xmlns:xm="http://schemas.microsoft.com/office/excel/2006/main">
          <x14:cfRule type="expression" priority="79" id="{F83ED264-5E46-4929-A89E-319F92928DB5}">
            <xm:f>AND($J6=instellingen!$H$2,AND($H6&lt;&gt;"",$G6&lt;&gt;instellingen!$G$2))</xm:f>
            <x14:dxf>
              <fill>
                <patternFill>
                  <bgColor theme="5"/>
                </patternFill>
              </fill>
            </x14:dxf>
          </x14:cfRule>
          <xm:sqref>J6:J11</xm:sqref>
        </x14:conditionalFormatting>
        <x14:conditionalFormatting xmlns:xm="http://schemas.microsoft.com/office/excel/2006/main">
          <x14:cfRule type="expression" priority="78" id="{B9566050-2B15-4F38-9FF1-923E1F76B476}">
            <xm:f>OR(AND($L6&lt;&gt;"",OR($J6=instellingen!$H$5,$J6=instellingen!$H$6,,$J6=instellingen!$H$7)),AND(ISBLANK($L6),OR($J6=instellingen!$H$3,$J6=instellingen!$H$4,)))</xm:f>
            <x14:dxf>
              <fill>
                <patternFill>
                  <bgColor theme="5"/>
                </patternFill>
              </fill>
            </x14:dxf>
          </x14:cfRule>
          <xm:sqref>L6:L11</xm:sqref>
        </x14:conditionalFormatting>
        <x14:conditionalFormatting xmlns:xm="http://schemas.microsoft.com/office/excel/2006/main">
          <x14:cfRule type="expression" priority="77" id="{249FBAEA-07F5-4B3C-A64F-E6185B5BACC7}">
            <xm:f>AND($M6=instellingen!$I$2,AND($H6&lt;&gt;"",$G6&lt;&gt;instellingen!$G$2))</xm:f>
            <x14:dxf>
              <fill>
                <patternFill>
                  <bgColor theme="5"/>
                </patternFill>
              </fill>
            </x14:dxf>
          </x14:cfRule>
          <xm:sqref>M6:M11</xm:sqref>
        </x14:conditionalFormatting>
        <x14:conditionalFormatting xmlns:xm="http://schemas.microsoft.com/office/excel/2006/main">
          <x14:cfRule type="expression" priority="75" id="{53926E35-FDC3-4C5E-A632-08CDC2FFE600}">
            <xm:f>AND(ISBLANK($N6),$M6=instellingen!$I$3)</xm:f>
            <x14:dxf>
              <fill>
                <patternFill>
                  <bgColor theme="5"/>
                </patternFill>
              </fill>
            </x14:dxf>
          </x14:cfRule>
          <xm:sqref>N6:N11</xm:sqref>
        </x14:conditionalFormatting>
        <x14:conditionalFormatting xmlns:xm="http://schemas.microsoft.com/office/excel/2006/main">
          <x14:cfRule type="expression" priority="74" id="{24C49680-1AFA-4FF7-B370-5AE8D778518A}">
            <xm:f>AND(ISBLANK($N6),$M6=instellingen!$I$4)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N6:N11</xm:sqref>
        </x14:conditionalFormatting>
        <x14:conditionalFormatting xmlns:xm="http://schemas.microsoft.com/office/excel/2006/main">
          <x14:cfRule type="expression" priority="72" id="{298CF8CB-C542-4B5F-84FE-15C738AFEBD8}">
            <xm:f>AND($N6&lt;&gt;"",OR($M6=instellingen!$I$2,$M6=instellingen!$I$4))</xm:f>
            <x14:dxf>
              <fill>
                <patternFill>
                  <bgColor rgb="FFC00000"/>
                </patternFill>
              </fill>
            </x14:dxf>
          </x14:cfRule>
          <xm:sqref>N6:N11</xm:sqref>
        </x14:conditionalFormatting>
        <x14:conditionalFormatting xmlns:xm="http://schemas.microsoft.com/office/excel/2006/main">
          <x14:cfRule type="expression" priority="69" id="{40B4CC63-181F-41DC-8DBB-0D7AFA928F93}">
            <xm:f>AND(OR($O6=instellingen!$I$3,$O6=instellingen!$I$4),OR($M6=instellingen!$I$2,$M6=instellingen!$I$4))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70" id="{0F278844-482C-45A5-AED2-FEAFB05DBA5F}">
            <xm:f>AND($O6=instellingen!$I$2,$M6=instellingen!$I$4)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71" id="{615ECA2F-EA1D-4D1A-A12A-6B50E2861B09}">
            <xm:f>AND($O6=instellingen!$I$2,$M6=instellingen!$I$3)</xm:f>
            <x14:dxf>
              <fill>
                <patternFill>
                  <bgColor theme="5"/>
                </patternFill>
              </fill>
            </x14:dxf>
          </x14:cfRule>
          <xm:sqref>O6:O11</xm:sqref>
        </x14:conditionalFormatting>
        <x14:conditionalFormatting xmlns:xm="http://schemas.microsoft.com/office/excel/2006/main">
          <x14:cfRule type="expression" priority="66" id="{E9DBB6FB-D047-4A38-9553-E4CF8B410422}">
            <xm:f>AND($P6&lt;&gt;"",OR($M6=instellingen!$I$2,$M6=instellingen!$I$4))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67" id="{226D1B0A-FC00-4FF9-BF9C-672CD91AF498}">
            <xm:f>AND(ISBLANK($P6),$M6=instellingen!$I$4)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68" id="{44A203E0-344B-4427-AB0D-161AC38EFDAD}">
            <xm:f>AND(ISBLANK($P6),$M6=instellingen!$I$3)</xm:f>
            <x14:dxf>
              <fill>
                <patternFill>
                  <bgColor theme="5"/>
                </patternFill>
              </fill>
            </x14:dxf>
          </x14:cfRule>
          <xm:sqref>P6:P11</xm:sqref>
        </x14:conditionalFormatting>
        <x14:conditionalFormatting xmlns:xm="http://schemas.microsoft.com/office/excel/2006/main">
          <x14:cfRule type="expression" priority="65" id="{DB2DCB7F-F12E-4D68-99B3-3632C7804C60}">
            <xm:f>OR(AND($G18&lt;&gt;instellingen!$G$2,ISBLANK($H18)),AND($G18=instellingen!$G$2,$H18&lt;&gt;""))</xm:f>
            <x14:dxf>
              <fill>
                <patternFill>
                  <bgColor theme="5"/>
                </patternFill>
              </fill>
            </x14:dxf>
          </x14:cfRule>
          <xm:sqref>G18:G23</xm:sqref>
        </x14:conditionalFormatting>
        <x14:conditionalFormatting xmlns:xm="http://schemas.microsoft.com/office/excel/2006/main">
          <x14:cfRule type="expression" priority="64" id="{32B27B42-D2F7-4B42-BEF0-4C7740D8BEB4}">
            <xm:f>AND(ISBLANK($I18),AND($H18&lt;&gt;"",$G18&lt;&gt;instellingen!$G$2))</xm:f>
            <x14:dxf>
              <fill>
                <patternFill>
                  <bgColor theme="5"/>
                </patternFill>
              </fill>
            </x14:dxf>
          </x14:cfRule>
          <xm:sqref>I18:I23</xm:sqref>
        </x14:conditionalFormatting>
        <x14:conditionalFormatting xmlns:xm="http://schemas.microsoft.com/office/excel/2006/main">
          <x14:cfRule type="expression" priority="62" id="{5787DDC3-CE6F-4DAD-8BDB-F24631A7AC04}">
            <xm:f>OR(AND($L18&lt;&gt;"",OR($J18=instellingen!$H$5,$J18=instellingen!$H$6,,$J18=instellingen!$H$7)),AND(ISBLANK($L18),OR($J18=instellingen!$H$3,$J18=instellingen!$H$4,)))</xm:f>
            <x14:dxf>
              <fill>
                <patternFill>
                  <bgColor theme="5"/>
                </patternFill>
              </fill>
            </x14:dxf>
          </x14:cfRule>
          <xm:sqref>L18:L23</xm:sqref>
        </x14:conditionalFormatting>
        <x14:conditionalFormatting xmlns:xm="http://schemas.microsoft.com/office/excel/2006/main">
          <x14:cfRule type="expression" priority="51" id="{6A323354-5057-4644-9FDD-7065C2DDC3BC}">
            <xm:f>OR(AND($G30&lt;&gt;instellingen!$G$2,ISBLANK($H30)),AND($G30=instellingen!$G$2,$H30&lt;&gt;""))</xm:f>
            <x14:dxf>
              <fill>
                <patternFill>
                  <bgColor theme="5"/>
                </patternFill>
              </fill>
            </x14:dxf>
          </x14:cfRule>
          <xm:sqref>G30:G35</xm:sqref>
        </x14:conditionalFormatting>
        <x14:conditionalFormatting xmlns:xm="http://schemas.microsoft.com/office/excel/2006/main">
          <x14:cfRule type="expression" priority="50" id="{DC8C3E05-088C-4748-8248-A7D27207559D}">
            <xm:f>AND(ISBLANK($I30),AND($H30&lt;&gt;"",$G30&lt;&gt;instellingen!$G$2))</xm:f>
            <x14:dxf>
              <fill>
                <patternFill>
                  <bgColor theme="5"/>
                </patternFill>
              </fill>
            </x14:dxf>
          </x14:cfRule>
          <xm:sqref>I30:I35</xm:sqref>
        </x14:conditionalFormatting>
        <x14:conditionalFormatting xmlns:xm="http://schemas.microsoft.com/office/excel/2006/main">
          <x14:cfRule type="expression" priority="48" id="{FA41633A-F453-42C3-B2BA-676FC26C4C3F}">
            <xm:f>OR(AND($L30&lt;&gt;"",OR($J30=instellingen!$H$5,$J30=instellingen!$H$6,,$J30=instellingen!$H$7)),AND(ISBLANK($L30),OR($J30=instellingen!$H$3,$J30=instellingen!$H$4,)))</xm:f>
            <x14:dxf>
              <fill>
                <patternFill>
                  <bgColor theme="5"/>
                </patternFill>
              </fill>
            </x14:dxf>
          </x14:cfRule>
          <xm:sqref>L30:L35</xm:sqref>
        </x14:conditionalFormatting>
        <x14:conditionalFormatting xmlns:xm="http://schemas.microsoft.com/office/excel/2006/main">
          <x14:cfRule type="expression" priority="37" id="{E6898E64-3768-40D9-8DE4-246FDAA120A9}">
            <xm:f>AND(ISBLANK($N18),$M18=instellingen!$I$3)</xm:f>
            <x14:dxf>
              <fill>
                <patternFill>
                  <bgColor theme="5"/>
                </patternFill>
              </fill>
            </x14:dxf>
          </x14:cfRule>
          <xm:sqref>N18:N23</xm:sqref>
        </x14:conditionalFormatting>
        <x14:conditionalFormatting xmlns:xm="http://schemas.microsoft.com/office/excel/2006/main">
          <x14:cfRule type="expression" priority="36" id="{1281E7C3-4DB1-415A-9EC4-C901967C5BDE}">
            <xm:f>AND(ISBLANK($N18),$M18=instellingen!$I$4)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N18:N23</xm:sqref>
        </x14:conditionalFormatting>
        <x14:conditionalFormatting xmlns:xm="http://schemas.microsoft.com/office/excel/2006/main">
          <x14:cfRule type="expression" priority="35" id="{6F7C79B7-1449-4166-944A-922AC9D533F2}">
            <xm:f>AND($N18&lt;&gt;"",OR($M18=instellingen!$I$2,$M18=instellingen!$I$4))</xm:f>
            <x14:dxf>
              <fill>
                <patternFill>
                  <bgColor rgb="FFC00000"/>
                </patternFill>
              </fill>
            </x14:dxf>
          </x14:cfRule>
          <xm:sqref>N18:N23</xm:sqref>
        </x14:conditionalFormatting>
        <x14:conditionalFormatting xmlns:xm="http://schemas.microsoft.com/office/excel/2006/main">
          <x14:cfRule type="expression" priority="34" id="{F4008CAB-6E95-4835-8334-4E37B408D612}">
            <xm:f>AND(ISBLANK($N30),$M30=instellingen!$I$3)</xm:f>
            <x14:dxf>
              <fill>
                <patternFill>
                  <bgColor theme="5"/>
                </patternFill>
              </fill>
            </x14:dxf>
          </x14:cfRule>
          <xm:sqref>N30:N35</xm:sqref>
        </x14:conditionalFormatting>
        <x14:conditionalFormatting xmlns:xm="http://schemas.microsoft.com/office/excel/2006/main">
          <x14:cfRule type="expression" priority="33" id="{C3BD61C1-6BFC-4731-98C4-8E552D691E04}">
            <xm:f>AND(ISBLANK($N30),$M30=instellingen!$I$4)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N30:N35</xm:sqref>
        </x14:conditionalFormatting>
        <x14:conditionalFormatting xmlns:xm="http://schemas.microsoft.com/office/excel/2006/main">
          <x14:cfRule type="expression" priority="32" id="{6F917906-D7A5-4AC4-B9E0-CC6F9F6BEF4F}">
            <xm:f>AND($N30&lt;&gt;"",OR($M30=instellingen!$I$2,$M30=instellingen!$I$4))</xm:f>
            <x14:dxf>
              <fill>
                <patternFill>
                  <bgColor rgb="FFC00000"/>
                </patternFill>
              </fill>
            </x14:dxf>
          </x14:cfRule>
          <xm:sqref>N30:N35</xm:sqref>
        </x14:conditionalFormatting>
        <x14:conditionalFormatting xmlns:xm="http://schemas.microsoft.com/office/excel/2006/main">
          <x14:cfRule type="expression" priority="23" id="{0F9B61E1-68AF-489A-B37B-1F826129D83A}">
            <xm:f>AND($P18&lt;&gt;"",OR($M18=instellingen!$I$2,$M18=instellingen!$I$4))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24" id="{AF83B41B-AC30-4BD5-B73B-CFE3243955C6}">
            <xm:f>AND(ISBLANK($P18),$M18=instellingen!$I$4)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25" id="{E2B64850-93CC-4B75-9CD9-31116727E9C4}">
            <xm:f>AND(ISBLANK($P18),$M18=instellingen!$I$3)</xm:f>
            <x14:dxf>
              <fill>
                <patternFill>
                  <bgColor theme="5"/>
                </patternFill>
              </fill>
            </x14:dxf>
          </x14:cfRule>
          <xm:sqref>P18:P23</xm:sqref>
        </x14:conditionalFormatting>
        <x14:conditionalFormatting xmlns:xm="http://schemas.microsoft.com/office/excel/2006/main">
          <x14:cfRule type="expression" priority="20" id="{0A60E4BC-0E46-4A86-B69A-E3CDAEF4E060}">
            <xm:f>AND($P30&lt;&gt;"",OR($M30=instellingen!$I$2,$M30=instellingen!$I$4))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21" id="{67B5842C-0D69-4145-9B3C-F8CBEA1DF1E9}">
            <xm:f>AND(ISBLANK($P30),$M30=instellingen!$I$4)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22" id="{A6A41382-F8A0-487F-A1A2-F9E57807E9D1}">
            <xm:f>AND(ISBLANK($P30),$M30=instellingen!$I$3)</xm:f>
            <x14:dxf>
              <fill>
                <patternFill>
                  <bgColor theme="5"/>
                </patternFill>
              </fill>
            </x14:dxf>
          </x14:cfRule>
          <xm:sqref>P30:P35</xm:sqref>
        </x14:conditionalFormatting>
        <x14:conditionalFormatting xmlns:xm="http://schemas.microsoft.com/office/excel/2006/main">
          <x14:cfRule type="expression" priority="18" id="{F3660AF0-25BF-4716-A2B0-97B3B2DAF07E}">
            <xm:f>AND($J18=instellingen!$H$2,AND($H18&lt;&gt;"",$G18&lt;&gt;instellingen!$G$2))</xm:f>
            <x14:dxf>
              <fill>
                <patternFill>
                  <bgColor theme="5"/>
                </patternFill>
              </fill>
            </x14:dxf>
          </x14:cfRule>
          <xm:sqref>J18:J23</xm:sqref>
        </x14:conditionalFormatting>
        <x14:conditionalFormatting xmlns:xm="http://schemas.microsoft.com/office/excel/2006/main">
          <x14:cfRule type="expression" priority="16" id="{80BCFF1D-1753-4880-A355-FEC3419EB3CE}">
            <xm:f>AND($J30=instellingen!$H$2,AND($H30&lt;&gt;"",$G30&lt;&gt;instellingen!$G$2))</xm:f>
            <x14:dxf>
              <fill>
                <patternFill>
                  <bgColor theme="5"/>
                </patternFill>
              </fill>
            </x14:dxf>
          </x14:cfRule>
          <xm:sqref>J30:J35</xm:sqref>
        </x14:conditionalFormatting>
        <x14:conditionalFormatting xmlns:xm="http://schemas.microsoft.com/office/excel/2006/main">
          <x14:cfRule type="expression" priority="13" id="{A9A89EAE-EA8E-4806-A988-9DB0B4063E4E}">
            <xm:f>AND($M18=instellingen!$I$2,AND($H18&lt;&gt;"",$G18&lt;&gt;instellingen!$G$2))</xm:f>
            <x14:dxf>
              <fill>
                <patternFill>
                  <bgColor theme="5"/>
                </patternFill>
              </fill>
            </x14:dxf>
          </x14:cfRule>
          <xm:sqref>M18:M23</xm:sqref>
        </x14:conditionalFormatting>
        <x14:conditionalFormatting xmlns:xm="http://schemas.microsoft.com/office/excel/2006/main">
          <x14:cfRule type="expression" priority="11" id="{24E11B1E-1744-4B67-A03C-19A0E9EC874A}">
            <xm:f>AND($M30=instellingen!$I$2,AND($H30&lt;&gt;"",$G30&lt;&gt;instellingen!$G$2))</xm:f>
            <x14:dxf>
              <fill>
                <patternFill>
                  <bgColor theme="5"/>
                </patternFill>
              </fill>
            </x14:dxf>
          </x14:cfRule>
          <xm:sqref>M30:M35</xm:sqref>
        </x14:conditionalFormatting>
        <x14:conditionalFormatting xmlns:xm="http://schemas.microsoft.com/office/excel/2006/main">
          <x14:cfRule type="expression" priority="6" id="{72C7A4E7-D7A5-4579-B7AA-79741AB43699}">
            <xm:f>AND(OR($O18=instellingen!$I$3,$O18=instellingen!$I$4),OR($M18=instellingen!$I$2,$M18=instellingen!$I$4))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7" id="{9E3DCBB5-8C3D-466E-A6B2-5C0BA6F546CB}">
            <xm:f>AND($O18=instellingen!$I$2,$M18=instellingen!$I$4)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8" id="{B83DC5CD-23BA-4084-A877-326894B77C2D}">
            <xm:f>AND($O18=instellingen!$I$2,$M18=instellingen!$I$3)</xm:f>
            <x14:dxf>
              <fill>
                <patternFill>
                  <bgColor theme="5"/>
                </patternFill>
              </fill>
            </x14:dxf>
          </x14:cfRule>
          <xm:sqref>O18:O23</xm:sqref>
        </x14:conditionalFormatting>
        <x14:conditionalFormatting xmlns:xm="http://schemas.microsoft.com/office/excel/2006/main">
          <x14:cfRule type="expression" priority="2" id="{317AE7A9-8281-44A3-AA41-10C463AF2CCC}">
            <xm:f>AND(OR($O30=instellingen!$I$3,$O30=instellingen!$I$4),OR($M30=instellingen!$I$2,$M30=instellingen!$I$4))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3" id="{A0FEB8C4-DF37-4770-9E34-967C0DD2E8DD}">
            <xm:f>AND($O30=instellingen!$I$2,$M30=instellingen!$I$4)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4" id="{7327E44F-6114-4869-82EF-612BDCBE9B60}">
            <xm:f>AND($O30=instellingen!$I$2,$M30=instellingen!$I$3)</xm:f>
            <x14:dxf>
              <fill>
                <patternFill>
                  <bgColor theme="5"/>
                </patternFill>
              </fill>
            </x14:dxf>
          </x14:cfRule>
          <xm:sqref>O30:O35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DE616F7-8431-46EB-B54F-281BFF8206DF}">
          <x14:formula1>
            <xm:f>instellingen!$G$2:$G$6</xm:f>
          </x14:formula1>
          <xm:sqref>G18:G23 G6:G11 G30:G35</xm:sqref>
        </x14:dataValidation>
        <x14:dataValidation type="list" allowBlank="1" showInputMessage="1" showErrorMessage="1" xr:uid="{C90FB0F2-538F-44FD-8C7A-EF75BE9F02D5}">
          <x14:formula1>
            <xm:f>instellingen!$H$2:$H$7</xm:f>
          </x14:formula1>
          <xm:sqref>J6:J11 J18:J23 J30:J35</xm:sqref>
        </x14:dataValidation>
        <x14:dataValidation type="list" allowBlank="1" showInputMessage="1" showErrorMessage="1" xr:uid="{0DF5F464-60AF-421B-9E1B-0F46EC569309}">
          <x14:formula1>
            <xm:f>instellingen!$I$2:$I$4</xm:f>
          </x14:formula1>
          <xm:sqref>O6:O11 M18:M23 M30:M35 O18:O23 M6:M11 O30:O35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2"/>
  <sheetViews>
    <sheetView zoomScale="160" zoomScaleNormal="160" workbookViewId="0">
      <selection activeCell="A23" sqref="A23"/>
    </sheetView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30</v>
      </c>
    </row>
    <row r="5" spans="1:1" x14ac:dyDescent="0.25">
      <c r="A5" t="s">
        <v>62</v>
      </c>
    </row>
    <row r="6" spans="1:1" x14ac:dyDescent="0.25">
      <c r="A6" t="s">
        <v>2</v>
      </c>
    </row>
    <row r="7" spans="1:1" x14ac:dyDescent="0.25">
      <c r="A7" t="s">
        <v>61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19</v>
      </c>
    </row>
    <row r="11" spans="1:1" x14ac:dyDescent="0.25">
      <c r="A11" t="s">
        <v>27</v>
      </c>
    </row>
    <row r="12" spans="1:1" x14ac:dyDescent="0.25">
      <c r="A12" t="s">
        <v>50</v>
      </c>
    </row>
    <row r="13" spans="1:1" x14ac:dyDescent="0.25">
      <c r="A13" t="s">
        <v>53</v>
      </c>
    </row>
    <row r="14" spans="1:1" x14ac:dyDescent="0.25">
      <c r="A14" t="s">
        <v>55</v>
      </c>
    </row>
    <row r="15" spans="1:1" x14ac:dyDescent="0.25">
      <c r="A15" t="s">
        <v>64</v>
      </c>
    </row>
    <row r="16" spans="1:1" x14ac:dyDescent="0.25">
      <c r="A16" t="s">
        <v>65</v>
      </c>
    </row>
    <row r="17" spans="1:1" x14ac:dyDescent="0.25">
      <c r="A17" t="s">
        <v>66</v>
      </c>
    </row>
    <row r="18" spans="1:1" x14ac:dyDescent="0.25">
      <c r="A18" t="s">
        <v>67</v>
      </c>
    </row>
    <row r="19" spans="1:1" x14ac:dyDescent="0.25">
      <c r="A19" t="s">
        <v>68</v>
      </c>
    </row>
    <row r="20" spans="1:1" x14ac:dyDescent="0.25">
      <c r="A20" t="s">
        <v>69</v>
      </c>
    </row>
    <row r="21" spans="1:1" x14ac:dyDescent="0.25">
      <c r="A21" t="s">
        <v>70</v>
      </c>
    </row>
    <row r="22" spans="1:1" x14ac:dyDescent="0.25">
      <c r="A22" t="s">
        <v>71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instellingen</vt:lpstr>
      <vt:lpstr>sjabloon</vt:lpstr>
      <vt:lpstr>wensen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van der Veen</dc:creator>
  <cp:lastModifiedBy>René van der Veen</cp:lastModifiedBy>
  <cp:lastPrinted>2021-04-03T19:09:04Z</cp:lastPrinted>
  <dcterms:created xsi:type="dcterms:W3CDTF">2015-06-05T18:19:34Z</dcterms:created>
  <dcterms:modified xsi:type="dcterms:W3CDTF">2021-04-08T10:11:12Z</dcterms:modified>
</cp:coreProperties>
</file>