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roiya/IdeaProjects/C2LBT_L/"/>
    </mc:Choice>
  </mc:AlternateContent>
  <xr:revisionPtr revIDLastSave="0" documentId="13_ncr:1_{DF5EFB3D-59C1-284B-B00B-650E4044380B}" xr6:coauthVersionLast="36" xr6:coauthVersionMax="36" xr10:uidLastSave="{00000000-0000-0000-0000-000000000000}"/>
  <bookViews>
    <workbookView xWindow="0" yWindow="460" windowWidth="25600" windowHeight="14440" xr2:uid="{00000000-000D-0000-FFFF-FFFF00000000}"/>
  </bookViews>
  <sheets>
    <sheet name="37.5GHz_266Channels" sheetId="1" r:id="rId1"/>
    <sheet name="50GHz_200Channels" sheetId="2" r:id="rId2"/>
  </sheets>
  <calcPr calcId="181029"/>
</workbook>
</file>

<file path=xl/calcChain.xml><?xml version="1.0" encoding="utf-8"?>
<calcChain xmlns="http://schemas.openxmlformats.org/spreadsheetml/2006/main">
  <c r="T37" i="2" l="1"/>
  <c r="R37" i="2"/>
  <c r="U37" i="2" s="1"/>
  <c r="N37" i="2"/>
  <c r="L37" i="2"/>
  <c r="O37" i="2" s="1"/>
  <c r="I37" i="2"/>
  <c r="H37" i="2"/>
  <c r="F37" i="2"/>
  <c r="C37" i="2"/>
  <c r="T36" i="2"/>
  <c r="U36" i="2" s="1"/>
  <c r="R36" i="2"/>
  <c r="N36" i="2"/>
  <c r="L36" i="2"/>
  <c r="O36" i="2" s="1"/>
  <c r="H36" i="2"/>
  <c r="F36" i="2"/>
  <c r="C36" i="2"/>
  <c r="T35" i="2"/>
  <c r="R35" i="2"/>
  <c r="U35" i="2" s="1"/>
  <c r="N35" i="2"/>
  <c r="L35" i="2"/>
  <c r="O35" i="2" s="1"/>
  <c r="I35" i="2"/>
  <c r="H35" i="2"/>
  <c r="F35" i="2"/>
  <c r="C35" i="2"/>
  <c r="U34" i="2"/>
  <c r="T34" i="2"/>
  <c r="R34" i="2"/>
  <c r="N34" i="2"/>
  <c r="L34" i="2"/>
  <c r="O34" i="2" s="1"/>
  <c r="H34" i="2"/>
  <c r="F34" i="2"/>
  <c r="C34" i="2"/>
  <c r="T33" i="2"/>
  <c r="R33" i="2"/>
  <c r="U33" i="2" s="1"/>
  <c r="N33" i="2"/>
  <c r="L33" i="2"/>
  <c r="O33" i="2" s="1"/>
  <c r="I33" i="2"/>
  <c r="H33" i="2"/>
  <c r="F33" i="2"/>
  <c r="C33" i="2"/>
  <c r="T32" i="2"/>
  <c r="U32" i="2" s="1"/>
  <c r="R32" i="2"/>
  <c r="N32" i="2"/>
  <c r="L32" i="2"/>
  <c r="O32" i="2" s="1"/>
  <c r="H32" i="2"/>
  <c r="F32" i="2"/>
  <c r="C32" i="2"/>
  <c r="T31" i="2"/>
  <c r="R31" i="2"/>
  <c r="U31" i="2" s="1"/>
  <c r="N31" i="2"/>
  <c r="L31" i="2"/>
  <c r="O31" i="2" s="1"/>
  <c r="I31" i="2"/>
  <c r="H31" i="2"/>
  <c r="F31" i="2"/>
  <c r="C31" i="2"/>
  <c r="U30" i="2"/>
  <c r="T30" i="2"/>
  <c r="R30" i="2"/>
  <c r="N30" i="2"/>
  <c r="L30" i="2"/>
  <c r="O30" i="2" s="1"/>
  <c r="H30" i="2"/>
  <c r="F30" i="2"/>
  <c r="C30" i="2"/>
  <c r="T29" i="2"/>
  <c r="R29" i="2"/>
  <c r="U29" i="2" s="1"/>
  <c r="N29" i="2"/>
  <c r="L29" i="2"/>
  <c r="O29" i="2" s="1"/>
  <c r="I29" i="2"/>
  <c r="H29" i="2"/>
  <c r="F29" i="2"/>
  <c r="C29" i="2"/>
  <c r="T28" i="2"/>
  <c r="U28" i="2" s="1"/>
  <c r="R28" i="2"/>
  <c r="N28" i="2"/>
  <c r="L28" i="2"/>
  <c r="O28" i="2" s="1"/>
  <c r="H28" i="2"/>
  <c r="F28" i="2"/>
  <c r="C28" i="2"/>
  <c r="T27" i="2"/>
  <c r="R27" i="2"/>
  <c r="U27" i="2" s="1"/>
  <c r="N27" i="2"/>
  <c r="L27" i="2"/>
  <c r="O27" i="2" s="1"/>
  <c r="I27" i="2"/>
  <c r="H27" i="2"/>
  <c r="F27" i="2"/>
  <c r="C27" i="2"/>
  <c r="U26" i="2"/>
  <c r="T26" i="2"/>
  <c r="R26" i="2"/>
  <c r="N26" i="2"/>
  <c r="L26" i="2"/>
  <c r="O26" i="2" s="1"/>
  <c r="H26" i="2"/>
  <c r="F26" i="2"/>
  <c r="C26" i="2"/>
  <c r="Y26" i="2" s="1"/>
  <c r="T25" i="2"/>
  <c r="R25" i="2"/>
  <c r="U25" i="2" s="1"/>
  <c r="N25" i="2"/>
  <c r="L25" i="2"/>
  <c r="O25" i="2" s="1"/>
  <c r="I25" i="2"/>
  <c r="H25" i="2"/>
  <c r="F25" i="2"/>
  <c r="C25" i="2"/>
  <c r="T24" i="2"/>
  <c r="U24" i="2" s="1"/>
  <c r="R24" i="2"/>
  <c r="N24" i="2"/>
  <c r="L24" i="2"/>
  <c r="O24" i="2" s="1"/>
  <c r="H24" i="2"/>
  <c r="F24" i="2"/>
  <c r="C24" i="2"/>
  <c r="T23" i="2"/>
  <c r="R23" i="2"/>
  <c r="U23" i="2" s="1"/>
  <c r="N23" i="2"/>
  <c r="L23" i="2"/>
  <c r="O23" i="2" s="1"/>
  <c r="I23" i="2"/>
  <c r="H23" i="2"/>
  <c r="F23" i="2"/>
  <c r="C23" i="2"/>
  <c r="U22" i="2"/>
  <c r="T22" i="2"/>
  <c r="R22" i="2"/>
  <c r="N22" i="2"/>
  <c r="L22" i="2"/>
  <c r="O22" i="2" s="1"/>
  <c r="H22" i="2"/>
  <c r="F22" i="2"/>
  <c r="C22" i="2"/>
  <c r="Y22" i="2" s="1"/>
  <c r="T21" i="2"/>
  <c r="R21" i="2"/>
  <c r="U21" i="2" s="1"/>
  <c r="N21" i="2"/>
  <c r="L21" i="2"/>
  <c r="O21" i="2" s="1"/>
  <c r="I21" i="2"/>
  <c r="H21" i="2"/>
  <c r="F21" i="2"/>
  <c r="C21" i="2"/>
  <c r="T20" i="2"/>
  <c r="U20" i="2" s="1"/>
  <c r="R20" i="2"/>
  <c r="N20" i="2"/>
  <c r="L20" i="2"/>
  <c r="O20" i="2" s="1"/>
  <c r="H20" i="2"/>
  <c r="F20" i="2"/>
  <c r="C20" i="2"/>
  <c r="T19" i="2"/>
  <c r="R19" i="2"/>
  <c r="U19" i="2" s="1"/>
  <c r="N19" i="2"/>
  <c r="L19" i="2"/>
  <c r="O19" i="2" s="1"/>
  <c r="I19" i="2"/>
  <c r="H19" i="2"/>
  <c r="F19" i="2"/>
  <c r="C19" i="2"/>
  <c r="U18" i="2"/>
  <c r="T18" i="2"/>
  <c r="R18" i="2"/>
  <c r="N18" i="2"/>
  <c r="L18" i="2"/>
  <c r="O18" i="2" s="1"/>
  <c r="H18" i="2"/>
  <c r="F18" i="2"/>
  <c r="C18" i="2"/>
  <c r="T17" i="2"/>
  <c r="R17" i="2"/>
  <c r="U17" i="2" s="1"/>
  <c r="N17" i="2"/>
  <c r="L17" i="2"/>
  <c r="O17" i="2" s="1"/>
  <c r="I17" i="2"/>
  <c r="H17" i="2"/>
  <c r="F17" i="2"/>
  <c r="C17" i="2"/>
  <c r="T16" i="2"/>
  <c r="U16" i="2" s="1"/>
  <c r="R16" i="2"/>
  <c r="N16" i="2"/>
  <c r="L16" i="2"/>
  <c r="O16" i="2" s="1"/>
  <c r="H16" i="2"/>
  <c r="F16" i="2"/>
  <c r="C16" i="2"/>
  <c r="T15" i="2"/>
  <c r="R15" i="2"/>
  <c r="U15" i="2" s="1"/>
  <c r="N15" i="2"/>
  <c r="L15" i="2"/>
  <c r="O15" i="2" s="1"/>
  <c r="I15" i="2"/>
  <c r="H15" i="2"/>
  <c r="F15" i="2"/>
  <c r="C15" i="2"/>
  <c r="U14" i="2"/>
  <c r="T14" i="2"/>
  <c r="R14" i="2"/>
  <c r="N14" i="2"/>
  <c r="L14" i="2"/>
  <c r="O14" i="2" s="1"/>
  <c r="H14" i="2"/>
  <c r="F14" i="2"/>
  <c r="C14" i="2"/>
  <c r="T13" i="2"/>
  <c r="R13" i="2"/>
  <c r="U13" i="2" s="1"/>
  <c r="N13" i="2"/>
  <c r="L13" i="2"/>
  <c r="O13" i="2" s="1"/>
  <c r="I13" i="2"/>
  <c r="H13" i="2"/>
  <c r="F13" i="2"/>
  <c r="C13" i="2"/>
  <c r="T12" i="2"/>
  <c r="U12" i="2" s="1"/>
  <c r="R12" i="2"/>
  <c r="N12" i="2"/>
  <c r="L12" i="2"/>
  <c r="O12" i="2" s="1"/>
  <c r="H12" i="2"/>
  <c r="F12" i="2"/>
  <c r="C12" i="2"/>
  <c r="T11" i="2"/>
  <c r="R11" i="2"/>
  <c r="U11" i="2" s="1"/>
  <c r="N11" i="2"/>
  <c r="L11" i="2"/>
  <c r="O11" i="2" s="1"/>
  <c r="I11" i="2"/>
  <c r="H11" i="2"/>
  <c r="F11" i="2"/>
  <c r="C11" i="2"/>
  <c r="U10" i="2"/>
  <c r="T10" i="2"/>
  <c r="R10" i="2"/>
  <c r="N10" i="2"/>
  <c r="L10" i="2"/>
  <c r="O10" i="2" s="1"/>
  <c r="H10" i="2"/>
  <c r="F10" i="2"/>
  <c r="C10" i="2"/>
  <c r="T9" i="2"/>
  <c r="R9" i="2"/>
  <c r="U9" i="2" s="1"/>
  <c r="N9" i="2"/>
  <c r="L9" i="2"/>
  <c r="O9" i="2" s="1"/>
  <c r="I9" i="2"/>
  <c r="H9" i="2"/>
  <c r="F9" i="2"/>
  <c r="C9" i="2"/>
  <c r="T8" i="2"/>
  <c r="U8" i="2" s="1"/>
  <c r="R8" i="2"/>
  <c r="N8" i="2"/>
  <c r="L8" i="2"/>
  <c r="O8" i="2" s="1"/>
  <c r="H8" i="2"/>
  <c r="F8" i="2"/>
  <c r="C8" i="2"/>
  <c r="T7" i="2"/>
  <c r="R7" i="2"/>
  <c r="U7" i="2" s="1"/>
  <c r="N7" i="2"/>
  <c r="L7" i="2"/>
  <c r="O7" i="2" s="1"/>
  <c r="I7" i="2"/>
  <c r="H7" i="2"/>
  <c r="F7" i="2"/>
  <c r="C7" i="2"/>
  <c r="U6" i="2"/>
  <c r="T6" i="2"/>
  <c r="R6" i="2"/>
  <c r="N6" i="2"/>
  <c r="L6" i="2"/>
  <c r="O6" i="2" s="1"/>
  <c r="H6" i="2"/>
  <c r="F6" i="2"/>
  <c r="C6" i="2"/>
  <c r="T5" i="2"/>
  <c r="R5" i="2"/>
  <c r="U5" i="2" s="1"/>
  <c r="N5" i="2"/>
  <c r="L5" i="2"/>
  <c r="O5" i="2" s="1"/>
  <c r="I5" i="2"/>
  <c r="H5" i="2"/>
  <c r="F5" i="2"/>
  <c r="C5" i="2"/>
  <c r="T4" i="2"/>
  <c r="U4" i="2" s="1"/>
  <c r="R4" i="2"/>
  <c r="N4" i="2"/>
  <c r="L4" i="2"/>
  <c r="O4" i="2" s="1"/>
  <c r="H4" i="2"/>
  <c r="F4" i="2"/>
  <c r="C4" i="2"/>
  <c r="T3" i="2"/>
  <c r="R3" i="2"/>
  <c r="U3" i="2" s="1"/>
  <c r="N3" i="2"/>
  <c r="L3" i="2"/>
  <c r="O3" i="2" s="1"/>
  <c r="I3" i="2"/>
  <c r="H3" i="2"/>
  <c r="F3" i="2"/>
  <c r="C3" i="2"/>
  <c r="U37" i="1"/>
  <c r="T37" i="1"/>
  <c r="R37" i="1"/>
  <c r="N37" i="1"/>
  <c r="L37" i="1"/>
  <c r="O37" i="1" s="1"/>
  <c r="H37" i="1"/>
  <c r="F37" i="1"/>
  <c r="C37" i="1"/>
  <c r="T36" i="1"/>
  <c r="R36" i="1"/>
  <c r="U36" i="1" s="1"/>
  <c r="N36" i="1"/>
  <c r="L36" i="1"/>
  <c r="O36" i="1" s="1"/>
  <c r="I36" i="1"/>
  <c r="H36" i="1"/>
  <c r="F36" i="1"/>
  <c r="C36" i="1"/>
  <c r="T35" i="1"/>
  <c r="U35" i="1" s="1"/>
  <c r="R35" i="1"/>
  <c r="N35" i="1"/>
  <c r="L35" i="1"/>
  <c r="O35" i="1" s="1"/>
  <c r="H35" i="1"/>
  <c r="F35" i="1"/>
  <c r="C35" i="1"/>
  <c r="T34" i="1"/>
  <c r="R34" i="1"/>
  <c r="U34" i="1" s="1"/>
  <c r="N34" i="1"/>
  <c r="L34" i="1"/>
  <c r="O34" i="1" s="1"/>
  <c r="I34" i="1"/>
  <c r="H34" i="1"/>
  <c r="F34" i="1"/>
  <c r="C34" i="1"/>
  <c r="U33" i="1"/>
  <c r="T33" i="1"/>
  <c r="R33" i="1"/>
  <c r="N33" i="1"/>
  <c r="L33" i="1"/>
  <c r="O33" i="1" s="1"/>
  <c r="H33" i="1"/>
  <c r="F33" i="1"/>
  <c r="C33" i="1"/>
  <c r="T32" i="1"/>
  <c r="R32" i="1"/>
  <c r="U32" i="1" s="1"/>
  <c r="N32" i="1"/>
  <c r="L32" i="1"/>
  <c r="O32" i="1" s="1"/>
  <c r="I32" i="1"/>
  <c r="H32" i="1"/>
  <c r="F32" i="1"/>
  <c r="C32" i="1"/>
  <c r="T31" i="1"/>
  <c r="U31" i="1" s="1"/>
  <c r="R31" i="1"/>
  <c r="N31" i="1"/>
  <c r="L31" i="1"/>
  <c r="O31" i="1" s="1"/>
  <c r="H31" i="1"/>
  <c r="F31" i="1"/>
  <c r="C31" i="1"/>
  <c r="T30" i="1"/>
  <c r="U30" i="1" s="1"/>
  <c r="R30" i="1"/>
  <c r="N30" i="1"/>
  <c r="L30" i="1"/>
  <c r="O30" i="1" s="1"/>
  <c r="H30" i="1"/>
  <c r="I30" i="1" s="1"/>
  <c r="F30" i="1"/>
  <c r="C30" i="1"/>
  <c r="T29" i="1"/>
  <c r="R29" i="1"/>
  <c r="U29" i="1" s="1"/>
  <c r="O29" i="1"/>
  <c r="W29" i="1" s="1"/>
  <c r="N29" i="1"/>
  <c r="L29" i="1"/>
  <c r="H29" i="1"/>
  <c r="I29" i="1" s="1"/>
  <c r="V29" i="1" s="1"/>
  <c r="X29" i="1" s="1"/>
  <c r="F29" i="1"/>
  <c r="C29" i="1"/>
  <c r="U28" i="1"/>
  <c r="T28" i="1"/>
  <c r="R28" i="1"/>
  <c r="N28" i="1"/>
  <c r="L28" i="1"/>
  <c r="O28" i="1" s="1"/>
  <c r="H28" i="1"/>
  <c r="F28" i="1"/>
  <c r="C28" i="1"/>
  <c r="T27" i="1"/>
  <c r="R27" i="1"/>
  <c r="U27" i="1" s="1"/>
  <c r="O27" i="1"/>
  <c r="W27" i="1" s="1"/>
  <c r="N27" i="1"/>
  <c r="L27" i="1"/>
  <c r="H27" i="1"/>
  <c r="I27" i="1" s="1"/>
  <c r="V27" i="1" s="1"/>
  <c r="X27" i="1" s="1"/>
  <c r="F27" i="1"/>
  <c r="C27" i="1"/>
  <c r="T26" i="1"/>
  <c r="U26" i="1" s="1"/>
  <c r="R26" i="1"/>
  <c r="N26" i="1"/>
  <c r="L26" i="1"/>
  <c r="H26" i="1"/>
  <c r="F26" i="1"/>
  <c r="C26" i="1"/>
  <c r="T25" i="1"/>
  <c r="R25" i="1"/>
  <c r="U25" i="1" s="1"/>
  <c r="O25" i="1"/>
  <c r="W25" i="1" s="1"/>
  <c r="N25" i="1"/>
  <c r="L25" i="1"/>
  <c r="I25" i="1"/>
  <c r="V25" i="1" s="1"/>
  <c r="H25" i="1"/>
  <c r="F25" i="1"/>
  <c r="C25" i="1"/>
  <c r="T24" i="1"/>
  <c r="U24" i="1" s="1"/>
  <c r="Y24" i="1" s="1"/>
  <c r="R24" i="1"/>
  <c r="N24" i="1"/>
  <c r="L24" i="1"/>
  <c r="O24" i="1" s="1"/>
  <c r="H24" i="1"/>
  <c r="F24" i="1"/>
  <c r="C24" i="1"/>
  <c r="T23" i="1"/>
  <c r="R23" i="1"/>
  <c r="U23" i="1" s="1"/>
  <c r="O23" i="1"/>
  <c r="W23" i="1" s="1"/>
  <c r="N23" i="1"/>
  <c r="L23" i="1"/>
  <c r="H23" i="1"/>
  <c r="I23" i="1" s="1"/>
  <c r="V23" i="1" s="1"/>
  <c r="F23" i="1"/>
  <c r="C23" i="1"/>
  <c r="Y23" i="1" s="1"/>
  <c r="T22" i="1"/>
  <c r="U22" i="1" s="1"/>
  <c r="R22" i="1"/>
  <c r="N22" i="1"/>
  <c r="L22" i="1"/>
  <c r="O22" i="1" s="1"/>
  <c r="H22" i="1"/>
  <c r="I22" i="1" s="1"/>
  <c r="F22" i="1"/>
  <c r="C22" i="1"/>
  <c r="T21" i="1"/>
  <c r="R21" i="1"/>
  <c r="U21" i="1" s="1"/>
  <c r="O21" i="1"/>
  <c r="W21" i="1" s="1"/>
  <c r="N21" i="1"/>
  <c r="L21" i="1"/>
  <c r="H21" i="1"/>
  <c r="I21" i="1" s="1"/>
  <c r="V21" i="1" s="1"/>
  <c r="X21" i="1" s="1"/>
  <c r="F21" i="1"/>
  <c r="C21" i="1"/>
  <c r="U20" i="1"/>
  <c r="T20" i="1"/>
  <c r="R20" i="1"/>
  <c r="N20" i="1"/>
  <c r="L20" i="1"/>
  <c r="O20" i="1" s="1"/>
  <c r="H20" i="1"/>
  <c r="F20" i="1"/>
  <c r="C20" i="1"/>
  <c r="Y20" i="1" s="1"/>
  <c r="T19" i="1"/>
  <c r="R19" i="1"/>
  <c r="U19" i="1" s="1"/>
  <c r="O19" i="1"/>
  <c r="W19" i="1" s="1"/>
  <c r="N19" i="1"/>
  <c r="L19" i="1"/>
  <c r="H19" i="1"/>
  <c r="I19" i="1" s="1"/>
  <c r="V19" i="1" s="1"/>
  <c r="X19" i="1" s="1"/>
  <c r="F19" i="1"/>
  <c r="C19" i="1"/>
  <c r="T18" i="1"/>
  <c r="U18" i="1" s="1"/>
  <c r="R18" i="1"/>
  <c r="N18" i="1"/>
  <c r="L18" i="1"/>
  <c r="H18" i="1"/>
  <c r="F18" i="1"/>
  <c r="C18" i="1"/>
  <c r="T17" i="1"/>
  <c r="R17" i="1"/>
  <c r="U17" i="1" s="1"/>
  <c r="O17" i="1"/>
  <c r="W17" i="1" s="1"/>
  <c r="N17" i="1"/>
  <c r="L17" i="1"/>
  <c r="I17" i="1"/>
  <c r="V17" i="1" s="1"/>
  <c r="H17" i="1"/>
  <c r="F17" i="1"/>
  <c r="C17" i="1"/>
  <c r="T16" i="1"/>
  <c r="U16" i="1" s="1"/>
  <c r="Y16" i="1" s="1"/>
  <c r="R16" i="1"/>
  <c r="N16" i="1"/>
  <c r="L16" i="1"/>
  <c r="O16" i="1" s="1"/>
  <c r="H16" i="1"/>
  <c r="I16" i="1" s="1"/>
  <c r="F16" i="1"/>
  <c r="C16" i="1"/>
  <c r="T15" i="1"/>
  <c r="R15" i="1"/>
  <c r="U15" i="1" s="1"/>
  <c r="O15" i="1"/>
  <c r="W15" i="1" s="1"/>
  <c r="N15" i="1"/>
  <c r="L15" i="1"/>
  <c r="H15" i="1"/>
  <c r="I15" i="1" s="1"/>
  <c r="F15" i="1"/>
  <c r="C15" i="1"/>
  <c r="T14" i="1"/>
  <c r="U14" i="1" s="1"/>
  <c r="Y14" i="1" s="1"/>
  <c r="R14" i="1"/>
  <c r="N14" i="1"/>
  <c r="L14" i="1"/>
  <c r="O14" i="1" s="1"/>
  <c r="H14" i="1"/>
  <c r="I14" i="1" s="1"/>
  <c r="F14" i="1"/>
  <c r="C14" i="1"/>
  <c r="T13" i="1"/>
  <c r="R13" i="1"/>
  <c r="U13" i="1" s="1"/>
  <c r="O13" i="1"/>
  <c r="W13" i="1" s="1"/>
  <c r="N13" i="1"/>
  <c r="L13" i="1"/>
  <c r="H13" i="1"/>
  <c r="I13" i="1" s="1"/>
  <c r="F13" i="1"/>
  <c r="C13" i="1"/>
  <c r="T12" i="1"/>
  <c r="R12" i="1"/>
  <c r="U12" i="1" s="1"/>
  <c r="N12" i="1"/>
  <c r="L12" i="1"/>
  <c r="O12" i="1" s="1"/>
  <c r="I12" i="1"/>
  <c r="H12" i="1"/>
  <c r="F12" i="1"/>
  <c r="C12" i="1"/>
  <c r="U11" i="1"/>
  <c r="Y11" i="1" s="1"/>
  <c r="T11" i="1"/>
  <c r="R11" i="1"/>
  <c r="N11" i="1"/>
  <c r="O11" i="1" s="1"/>
  <c r="W11" i="1" s="1"/>
  <c r="L11" i="1"/>
  <c r="H11" i="1"/>
  <c r="I11" i="1" s="1"/>
  <c r="V11" i="1" s="1"/>
  <c r="F11" i="1"/>
  <c r="C11" i="1"/>
  <c r="T10" i="1"/>
  <c r="R10" i="1"/>
  <c r="U10" i="1" s="1"/>
  <c r="N10" i="1"/>
  <c r="L10" i="1"/>
  <c r="O10" i="1" s="1"/>
  <c r="W10" i="1" s="1"/>
  <c r="I10" i="1"/>
  <c r="H10" i="1"/>
  <c r="F10" i="1"/>
  <c r="C10" i="1"/>
  <c r="V10" i="1" s="1"/>
  <c r="X10" i="1" s="1"/>
  <c r="U9" i="1"/>
  <c r="Y9" i="1" s="1"/>
  <c r="T9" i="1"/>
  <c r="R9" i="1"/>
  <c r="N9" i="1"/>
  <c r="O9" i="1" s="1"/>
  <c r="W9" i="1" s="1"/>
  <c r="L9" i="1"/>
  <c r="H9" i="1"/>
  <c r="I9" i="1" s="1"/>
  <c r="V9" i="1" s="1"/>
  <c r="F9" i="1"/>
  <c r="C9" i="1"/>
  <c r="T8" i="1"/>
  <c r="R8" i="1"/>
  <c r="U8" i="1" s="1"/>
  <c r="N8" i="1"/>
  <c r="L8" i="1"/>
  <c r="O8" i="1" s="1"/>
  <c r="W8" i="1" s="1"/>
  <c r="I8" i="1"/>
  <c r="H8" i="1"/>
  <c r="F8" i="1"/>
  <c r="C8" i="1"/>
  <c r="V8" i="1" s="1"/>
  <c r="X8" i="1" s="1"/>
  <c r="U7" i="1"/>
  <c r="Y7" i="1" s="1"/>
  <c r="T7" i="1"/>
  <c r="R7" i="1"/>
  <c r="N7" i="1"/>
  <c r="O7" i="1" s="1"/>
  <c r="W7" i="1" s="1"/>
  <c r="L7" i="1"/>
  <c r="H7" i="1"/>
  <c r="I7" i="1" s="1"/>
  <c r="V7" i="1" s="1"/>
  <c r="F7" i="1"/>
  <c r="C7" i="1"/>
  <c r="T6" i="1"/>
  <c r="R6" i="1"/>
  <c r="U6" i="1" s="1"/>
  <c r="N6" i="1"/>
  <c r="L6" i="1"/>
  <c r="O6" i="1" s="1"/>
  <c r="W6" i="1" s="1"/>
  <c r="I6" i="1"/>
  <c r="H6" i="1"/>
  <c r="F6" i="1"/>
  <c r="C6" i="1"/>
  <c r="V6" i="1" s="1"/>
  <c r="X6" i="1" s="1"/>
  <c r="U5" i="1"/>
  <c r="Y5" i="1" s="1"/>
  <c r="T5" i="1"/>
  <c r="R5" i="1"/>
  <c r="N5" i="1"/>
  <c r="O5" i="1" s="1"/>
  <c r="W5" i="1" s="1"/>
  <c r="L5" i="1"/>
  <c r="H5" i="1"/>
  <c r="I5" i="1" s="1"/>
  <c r="V5" i="1" s="1"/>
  <c r="F5" i="1"/>
  <c r="C5" i="1"/>
  <c r="T4" i="1"/>
  <c r="R4" i="1"/>
  <c r="U4" i="1" s="1"/>
  <c r="N4" i="1"/>
  <c r="L4" i="1"/>
  <c r="O4" i="1" s="1"/>
  <c r="W4" i="1" s="1"/>
  <c r="I4" i="1"/>
  <c r="H4" i="1"/>
  <c r="F4" i="1"/>
  <c r="C4" i="1"/>
  <c r="V4" i="1" s="1"/>
  <c r="X4" i="1" s="1"/>
  <c r="U3" i="1"/>
  <c r="Y3" i="1" s="1"/>
  <c r="T3" i="1"/>
  <c r="R3" i="1"/>
  <c r="N3" i="1"/>
  <c r="O3" i="1" s="1"/>
  <c r="W3" i="1" s="1"/>
  <c r="L3" i="1"/>
  <c r="H3" i="1"/>
  <c r="I3" i="1" s="1"/>
  <c r="V3" i="1" s="1"/>
  <c r="F3" i="1"/>
  <c r="C3" i="1"/>
  <c r="X17" i="1" l="1"/>
  <c r="X3" i="1"/>
  <c r="X9" i="1"/>
  <c r="X11" i="1"/>
  <c r="X5" i="1"/>
  <c r="X7" i="1"/>
  <c r="X23" i="1"/>
  <c r="X25" i="1"/>
  <c r="V26" i="1"/>
  <c r="Y37" i="2"/>
  <c r="W37" i="2"/>
  <c r="V37" i="2"/>
  <c r="X37" i="2" s="1"/>
  <c r="I24" i="1"/>
  <c r="V24" i="1" s="1"/>
  <c r="X24" i="1" s="1"/>
  <c r="W33" i="1"/>
  <c r="W6" i="2"/>
  <c r="V6" i="2"/>
  <c r="X6" i="2" s="1"/>
  <c r="Y6" i="2"/>
  <c r="W10" i="2"/>
  <c r="W14" i="2"/>
  <c r="Y14" i="2"/>
  <c r="W18" i="2"/>
  <c r="V18" i="2"/>
  <c r="X18" i="2" s="1"/>
  <c r="W30" i="2"/>
  <c r="Y30" i="2"/>
  <c r="W34" i="2"/>
  <c r="Y34" i="2"/>
  <c r="Y4" i="1"/>
  <c r="Y15" i="1"/>
  <c r="I18" i="1"/>
  <c r="V18" i="1" s="1"/>
  <c r="Y3" i="2"/>
  <c r="W3" i="2"/>
  <c r="V3" i="2"/>
  <c r="X3" i="2" s="1"/>
  <c r="Y7" i="2"/>
  <c r="W7" i="2"/>
  <c r="V7" i="2"/>
  <c r="X7" i="2" s="1"/>
  <c r="Y11" i="2"/>
  <c r="W11" i="2"/>
  <c r="V11" i="2"/>
  <c r="X11" i="2" s="1"/>
  <c r="Y15" i="2"/>
  <c r="W15" i="2"/>
  <c r="V15" i="2"/>
  <c r="Y19" i="2"/>
  <c r="W19" i="2"/>
  <c r="V19" i="2"/>
  <c r="X19" i="2" s="1"/>
  <c r="Y23" i="2"/>
  <c r="W23" i="2"/>
  <c r="V23" i="2"/>
  <c r="X23" i="2" s="1"/>
  <c r="Y27" i="2"/>
  <c r="W27" i="2"/>
  <c r="V27" i="2"/>
  <c r="X27" i="2" s="1"/>
  <c r="Y31" i="2"/>
  <c r="W31" i="2"/>
  <c r="V31" i="2"/>
  <c r="Y35" i="2"/>
  <c r="W35" i="2"/>
  <c r="V35" i="2"/>
  <c r="X35" i="2" s="1"/>
  <c r="Y32" i="1"/>
  <c r="W32" i="1"/>
  <c r="V32" i="1"/>
  <c r="X32" i="1" s="1"/>
  <c r="Y36" i="1"/>
  <c r="W36" i="1"/>
  <c r="V36" i="1"/>
  <c r="X36" i="1" s="1"/>
  <c r="Y5" i="2"/>
  <c r="W5" i="2"/>
  <c r="V5" i="2"/>
  <c r="Y9" i="2"/>
  <c r="W9" i="2"/>
  <c r="V9" i="2"/>
  <c r="X9" i="2" s="1"/>
  <c r="Y13" i="2"/>
  <c r="W13" i="2"/>
  <c r="V13" i="2"/>
  <c r="X13" i="2" s="1"/>
  <c r="Y17" i="2"/>
  <c r="W17" i="2"/>
  <c r="V17" i="2"/>
  <c r="X17" i="2" s="1"/>
  <c r="Y21" i="2"/>
  <c r="W21" i="2"/>
  <c r="V21" i="2"/>
  <c r="Y25" i="2"/>
  <c r="W25" i="2"/>
  <c r="V25" i="2"/>
  <c r="X25" i="2" s="1"/>
  <c r="Y29" i="2"/>
  <c r="W29" i="2"/>
  <c r="V29" i="2"/>
  <c r="X29" i="2" s="1"/>
  <c r="Y33" i="2"/>
  <c r="W33" i="2"/>
  <c r="V33" i="2"/>
  <c r="X33" i="2" s="1"/>
  <c r="W12" i="1"/>
  <c r="Y12" i="1"/>
  <c r="Y17" i="1"/>
  <c r="Y18" i="1"/>
  <c r="W20" i="1"/>
  <c r="V20" i="1"/>
  <c r="X20" i="1" s="1"/>
  <c r="Y25" i="1"/>
  <c r="Y26" i="1"/>
  <c r="W28" i="1"/>
  <c r="V28" i="1"/>
  <c r="X28" i="1" s="1"/>
  <c r="Y33" i="1"/>
  <c r="W37" i="1"/>
  <c r="Y37" i="1"/>
  <c r="Y10" i="2"/>
  <c r="Y18" i="2"/>
  <c r="W22" i="2"/>
  <c r="V22" i="2"/>
  <c r="X22" i="2" s="1"/>
  <c r="W26" i="2"/>
  <c r="Y6" i="1"/>
  <c r="Y8" i="1"/>
  <c r="Y10" i="1"/>
  <c r="Y13" i="1"/>
  <c r="W14" i="1"/>
  <c r="W16" i="1"/>
  <c r="V16" i="1"/>
  <c r="Y19" i="1"/>
  <c r="W22" i="1"/>
  <c r="V22" i="1"/>
  <c r="X22" i="1" s="1"/>
  <c r="I26" i="1"/>
  <c r="Y27" i="1"/>
  <c r="Y28" i="1"/>
  <c r="Y30" i="1"/>
  <c r="W30" i="1"/>
  <c r="V30" i="1"/>
  <c r="X30" i="1" s="1"/>
  <c r="Y34" i="1"/>
  <c r="W34" i="1"/>
  <c r="V34" i="1"/>
  <c r="V12" i="1"/>
  <c r="X12" i="1" s="1"/>
  <c r="V13" i="1"/>
  <c r="X13" i="1" s="1"/>
  <c r="V14" i="1"/>
  <c r="X14" i="1" s="1"/>
  <c r="V15" i="1"/>
  <c r="X15" i="1" s="1"/>
  <c r="O18" i="1"/>
  <c r="W18" i="1" s="1"/>
  <c r="I20" i="1"/>
  <c r="Y21" i="1"/>
  <c r="Y22" i="1"/>
  <c r="W24" i="1"/>
  <c r="O26" i="1"/>
  <c r="W26" i="1" s="1"/>
  <c r="I28" i="1"/>
  <c r="Y29" i="1"/>
  <c r="W31" i="1"/>
  <c r="Y31" i="1"/>
  <c r="W35" i="1"/>
  <c r="Y35" i="1"/>
  <c r="W4" i="2"/>
  <c r="Y4" i="2"/>
  <c r="W8" i="2"/>
  <c r="Y8" i="2"/>
  <c r="W12" i="2"/>
  <c r="Y12" i="2"/>
  <c r="W16" i="2"/>
  <c r="Y16" i="2"/>
  <c r="W20" i="2"/>
  <c r="Y20" i="2"/>
  <c r="W24" i="2"/>
  <c r="Y24" i="2"/>
  <c r="W28" i="2"/>
  <c r="Y28" i="2"/>
  <c r="W32" i="2"/>
  <c r="V32" i="2"/>
  <c r="X32" i="2" s="1"/>
  <c r="Y32" i="2"/>
  <c r="W36" i="2"/>
  <c r="Y36" i="2"/>
  <c r="I31" i="1"/>
  <c r="V31" i="1" s="1"/>
  <c r="X31" i="1" s="1"/>
  <c r="I33" i="1"/>
  <c r="V33" i="1" s="1"/>
  <c r="X33" i="1" s="1"/>
  <c r="I35" i="1"/>
  <c r="V35" i="1" s="1"/>
  <c r="X35" i="1" s="1"/>
  <c r="I37" i="1"/>
  <c r="V37" i="1" s="1"/>
  <c r="X37" i="1" s="1"/>
  <c r="I4" i="2"/>
  <c r="V4" i="2" s="1"/>
  <c r="X4" i="2" s="1"/>
  <c r="I6" i="2"/>
  <c r="I8" i="2"/>
  <c r="V8" i="2" s="1"/>
  <c r="X8" i="2" s="1"/>
  <c r="I10" i="2"/>
  <c r="V10" i="2" s="1"/>
  <c r="X10" i="2" s="1"/>
  <c r="I12" i="2"/>
  <c r="V12" i="2" s="1"/>
  <c r="X12" i="2" s="1"/>
  <c r="I14" i="2"/>
  <c r="V14" i="2" s="1"/>
  <c r="X14" i="2" s="1"/>
  <c r="I16" i="2"/>
  <c r="V16" i="2" s="1"/>
  <c r="X16" i="2" s="1"/>
  <c r="I18" i="2"/>
  <c r="I20" i="2"/>
  <c r="V20" i="2" s="1"/>
  <c r="X20" i="2" s="1"/>
  <c r="I22" i="2"/>
  <c r="I24" i="2"/>
  <c r="V24" i="2" s="1"/>
  <c r="X24" i="2" s="1"/>
  <c r="I26" i="2"/>
  <c r="V26" i="2" s="1"/>
  <c r="X26" i="2" s="1"/>
  <c r="I28" i="2"/>
  <c r="V28" i="2" s="1"/>
  <c r="X28" i="2" s="1"/>
  <c r="I30" i="2"/>
  <c r="V30" i="2" s="1"/>
  <c r="X30" i="2" s="1"/>
  <c r="I32" i="2"/>
  <c r="I34" i="2"/>
  <c r="V34" i="2" s="1"/>
  <c r="X34" i="2" s="1"/>
  <c r="I36" i="2"/>
  <c r="V36" i="2" s="1"/>
  <c r="X36" i="2" s="1"/>
  <c r="X18" i="1" l="1"/>
  <c r="X26" i="1"/>
  <c r="X34" i="1"/>
  <c r="X16" i="1"/>
  <c r="X21" i="2"/>
  <c r="X5" i="2"/>
  <c r="X31" i="2"/>
  <c r="X15" i="2"/>
</calcChain>
</file>

<file path=xl/sharedStrings.xml><?xml version="1.0" encoding="utf-8"?>
<sst xmlns="http://schemas.openxmlformats.org/spreadsheetml/2006/main" count="132" uniqueCount="87">
  <si>
    <t>Links</t>
  </si>
  <si>
    <t>Pch (-1.5 dBm) (mW)</t>
  </si>
  <si>
    <t>C Band</t>
  </si>
  <si>
    <t>C Band in C+L band</t>
  </si>
  <si>
    <t>L Band in C+L band</t>
  </si>
  <si>
    <t>OSNR</t>
  </si>
  <si>
    <t>Distances</t>
  </si>
  <si>
    <t>Pch</t>
  </si>
  <si>
    <t>Maximum ETA (dB)</t>
  </si>
  <si>
    <t>Maximum NLI Power (dBm)</t>
  </si>
  <si>
    <t>Maximum NLI Power (mW)</t>
  </si>
  <si>
    <t>Maximum ASE Power (dBm)</t>
  </si>
  <si>
    <t>Maximum ASE Power (mW)</t>
  </si>
  <si>
    <t>Total Noise (mW) (ASE+NLI)</t>
  </si>
  <si>
    <t>OSNR(C Band) (dB)</t>
  </si>
  <si>
    <t>OSNR C Band (C+L) (dB)</t>
  </si>
  <si>
    <t>OSNR Penalty (Between C bands)</t>
  </si>
  <si>
    <t>OSNR (L) (dB)</t>
  </si>
  <si>
    <t>16_4</t>
  </si>
  <si>
    <t>16_15</t>
  </si>
  <si>
    <t>16_3</t>
  </si>
  <si>
    <t>15_17</t>
  </si>
  <si>
    <t>15_18</t>
  </si>
  <si>
    <t>17_19</t>
  </si>
  <si>
    <t>17_18</t>
  </si>
  <si>
    <t>18_3</t>
  </si>
  <si>
    <t>18_1</t>
  </si>
  <si>
    <t>1_19</t>
  </si>
  <si>
    <t>1_9</t>
  </si>
  <si>
    <t>1_2</t>
  </si>
  <si>
    <t>4_10</t>
  </si>
  <si>
    <t>4_3</t>
  </si>
  <si>
    <t>3_5</t>
  </si>
  <si>
    <t>9_14</t>
  </si>
  <si>
    <t>9_2</t>
  </si>
  <si>
    <t>19_6</t>
  </si>
  <si>
    <t>19_2</t>
  </si>
  <si>
    <t>5_13</t>
  </si>
  <si>
    <t>5_14</t>
  </si>
  <si>
    <t>10_8</t>
  </si>
  <si>
    <t>10_13</t>
  </si>
  <si>
    <t>13_11</t>
  </si>
  <si>
    <t>14_6</t>
  </si>
  <si>
    <t>6_22</t>
  </si>
  <si>
    <t>8_21</t>
  </si>
  <si>
    <t>8_11</t>
  </si>
  <si>
    <t>11_7</t>
  </si>
  <si>
    <t>11_22</t>
  </si>
  <si>
    <t>22_12</t>
  </si>
  <si>
    <t>20_21</t>
  </si>
  <si>
    <t>20_7</t>
  </si>
  <si>
    <t>7_12</t>
  </si>
  <si>
    <t>21_12</t>
  </si>
  <si>
    <t>15_3</t>
  </si>
  <si>
    <t>15_14</t>
  </si>
  <si>
    <t>15_2</t>
  </si>
  <si>
    <t>14_16</t>
  </si>
  <si>
    <t>14_17</t>
  </si>
  <si>
    <t>16_18</t>
  </si>
  <si>
    <t>16_17</t>
  </si>
  <si>
    <t>17_2</t>
  </si>
  <si>
    <t>17_0</t>
  </si>
  <si>
    <t>0_18</t>
  </si>
  <si>
    <t>0_8</t>
  </si>
  <si>
    <t>0_1</t>
  </si>
  <si>
    <t>3_9</t>
  </si>
  <si>
    <t>3_2</t>
  </si>
  <si>
    <t>2_4</t>
  </si>
  <si>
    <t>1_13</t>
  </si>
  <si>
    <t>8_1</t>
  </si>
  <si>
    <t>18_5</t>
  </si>
  <si>
    <t>18_8</t>
  </si>
  <si>
    <t>4_12</t>
  </si>
  <si>
    <t>4_13</t>
  </si>
  <si>
    <t>9_7</t>
  </si>
  <si>
    <t>9_12</t>
  </si>
  <si>
    <t>12_10</t>
  </si>
  <si>
    <t>13_5</t>
  </si>
  <si>
    <t>5_21</t>
  </si>
  <si>
    <t>7_20</t>
  </si>
  <si>
    <t>7_10</t>
  </si>
  <si>
    <t>10_6</t>
  </si>
  <si>
    <t>10_21</t>
  </si>
  <si>
    <t>21_11</t>
  </si>
  <si>
    <t>19_20</t>
  </si>
  <si>
    <t>6_11</t>
  </si>
  <si>
    <t>20_11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</si>
</sst>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5" fillId="6" borderId="0" xfId="0" applyFont="1" applyFill="1" applyAlignment="1"/>
    <xf numFmtId="0" fontId="5" fillId="6" borderId="0" xfId="0" applyFont="1" applyFill="1" applyAlignment="1"/>
    <xf numFmtId="0" fontId="5" fillId="6" borderId="0" xfId="0" applyFont="1" applyFill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7"/>
  <sheetViews>
    <sheetView tabSelected="1" workbookViewId="0">
      <selection activeCell="A3" sqref="A3:A37"/>
    </sheetView>
  </sheetViews>
  <sheetFormatPr baseColWidth="10" defaultColWidth="14.5" defaultRowHeight="15.75" customHeight="1"/>
  <cols>
    <col min="3" max="3" width="15.5" customWidth="1"/>
    <col min="4" max="4" width="18" customWidth="1"/>
    <col min="5" max="6" width="25.1640625" customWidth="1"/>
    <col min="7" max="7" width="26" customWidth="1"/>
    <col min="8" max="8" width="25.33203125" customWidth="1"/>
    <col min="9" max="9" width="25.83203125" customWidth="1"/>
    <col min="10" max="10" width="18.83203125" customWidth="1"/>
    <col min="11" max="11" width="25.1640625" customWidth="1"/>
    <col min="12" max="12" width="24.5" customWidth="1"/>
    <col min="13" max="13" width="26" customWidth="1"/>
    <col min="14" max="14" width="25.33203125" customWidth="1"/>
    <col min="15" max="15" width="25.83203125" customWidth="1"/>
    <col min="16" max="16" width="18" customWidth="1"/>
    <col min="17" max="17" width="25.1640625" customWidth="1"/>
    <col min="18" max="18" width="24.5" customWidth="1"/>
    <col min="19" max="19" width="26" customWidth="1"/>
    <col min="20" max="20" width="25.33203125" customWidth="1"/>
    <col min="21" max="21" width="25.83203125" customWidth="1"/>
    <col min="22" max="22" width="18.5" customWidth="1"/>
    <col min="23" max="23" width="15.5" customWidth="1"/>
    <col min="24" max="24" width="18.5" customWidth="1"/>
  </cols>
  <sheetData>
    <row r="1" spans="1:34" ht="24.75" customHeight="1">
      <c r="A1" s="16" t="s">
        <v>0</v>
      </c>
      <c r="B1" s="17"/>
      <c r="C1" s="2" t="s">
        <v>1</v>
      </c>
      <c r="D1" s="18" t="s">
        <v>2</v>
      </c>
      <c r="E1" s="17"/>
      <c r="F1" s="17"/>
      <c r="G1" s="17"/>
      <c r="H1" s="17"/>
      <c r="I1" s="17"/>
      <c r="J1" s="19" t="s">
        <v>3</v>
      </c>
      <c r="K1" s="17"/>
      <c r="L1" s="17"/>
      <c r="M1" s="17"/>
      <c r="N1" s="17"/>
      <c r="O1" s="17"/>
      <c r="P1" s="20" t="s">
        <v>4</v>
      </c>
      <c r="Q1" s="17"/>
      <c r="R1" s="17"/>
      <c r="S1" s="17"/>
      <c r="T1" s="17"/>
      <c r="U1" s="17"/>
      <c r="V1" s="21" t="s">
        <v>5</v>
      </c>
      <c r="W1" s="17"/>
      <c r="X1" s="17"/>
      <c r="Y1" s="17"/>
      <c r="Z1" s="3"/>
      <c r="AA1" s="3"/>
      <c r="AB1" s="3"/>
      <c r="AC1" s="3"/>
      <c r="AD1" s="3"/>
      <c r="AE1" s="3"/>
      <c r="AF1" s="3"/>
      <c r="AG1" s="3"/>
      <c r="AH1" s="3"/>
    </row>
    <row r="2" spans="1:34" ht="26.25" customHeight="1">
      <c r="A2" s="1" t="s">
        <v>0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1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1" t="s">
        <v>14</v>
      </c>
      <c r="W2" s="5" t="s">
        <v>15</v>
      </c>
      <c r="X2" s="2" t="s">
        <v>16</v>
      </c>
      <c r="Y2" s="1" t="s">
        <v>17</v>
      </c>
      <c r="Z2" s="6"/>
      <c r="AA2" s="6"/>
      <c r="AB2" s="6"/>
      <c r="AC2" s="6"/>
      <c r="AD2" s="6"/>
      <c r="AE2" s="6"/>
      <c r="AF2" s="6"/>
      <c r="AG2" s="6"/>
      <c r="AH2" s="6"/>
    </row>
    <row r="3" spans="1:34" ht="16">
      <c r="A3" s="22" t="s">
        <v>53</v>
      </c>
      <c r="B3" s="8">
        <v>439</v>
      </c>
      <c r="C3" s="9">
        <f t="shared" ref="C3:C37" si="0">10^(-1.5/10)</f>
        <v>0.70794578438413791</v>
      </c>
      <c r="D3" s="10">
        <v>40.670265469999997</v>
      </c>
      <c r="E3" s="11">
        <v>-23.82973453</v>
      </c>
      <c r="F3" s="9">
        <f t="shared" ref="F3:F37" si="1">10^(E3/10)</f>
        <v>4.1402498203807472E-3</v>
      </c>
      <c r="G3" s="12">
        <v>-28.861313433172199</v>
      </c>
      <c r="H3" s="9">
        <f t="shared" ref="H3:H37" si="2">10^(G3/10)</f>
        <v>1.2997764282873345E-3</v>
      </c>
      <c r="I3" s="9">
        <f t="shared" ref="I3:I37" si="3">H3+F3</f>
        <v>5.4400262486680815E-3</v>
      </c>
      <c r="J3" s="10">
        <v>41.11428935</v>
      </c>
      <c r="K3" s="11">
        <v>-23.38571065</v>
      </c>
      <c r="L3" s="9">
        <f t="shared" ref="L3:L37" si="4">10^(K3/10)</f>
        <v>4.5859459835219229E-3</v>
      </c>
      <c r="M3" s="12">
        <v>-25.776936674172799</v>
      </c>
      <c r="N3" s="9">
        <f t="shared" ref="N3:N37" si="5">10^(M3/10)</f>
        <v>2.6442732559000624E-3</v>
      </c>
      <c r="O3" s="9">
        <f t="shared" ref="O3:O37" si="6">L3+N3</f>
        <v>7.2302192394219852E-3</v>
      </c>
      <c r="P3" s="10">
        <v>41.409045990000003</v>
      </c>
      <c r="Q3" s="10">
        <v>-23.090954010000001</v>
      </c>
      <c r="R3" s="9">
        <f t="shared" ref="R3:R37" si="7">10^(Q3/10)</f>
        <v>4.9080005079277832E-3</v>
      </c>
      <c r="S3" s="13">
        <v>-26.234717499999999</v>
      </c>
      <c r="T3" s="9">
        <f t="shared" ref="T3:T37" si="8">10^(S3/10)</f>
        <v>2.3797330928688335E-3</v>
      </c>
      <c r="U3" s="9">
        <f t="shared" ref="U3:U37" si="9">R3+T3</f>
        <v>7.2877336007966167E-3</v>
      </c>
      <c r="V3" s="9">
        <f t="shared" ref="V3:V37" si="10">10*LOG(C3/I3)</f>
        <v>21.143990047826652</v>
      </c>
      <c r="W3" s="9">
        <f t="shared" ref="W3:W37" si="11">10*LOG(C3/O3)</f>
        <v>19.908485335453598</v>
      </c>
      <c r="X3" s="9">
        <f t="shared" ref="X3:X37" si="12">V3-W3</f>
        <v>1.2355047123730536</v>
      </c>
      <c r="Y3" s="9">
        <f t="shared" ref="Y3:Y37" si="13">10*LOG(C3/U3)</f>
        <v>19.874075111473775</v>
      </c>
    </row>
    <row r="4" spans="1:34" ht="16">
      <c r="A4" s="22" t="s">
        <v>54</v>
      </c>
      <c r="B4" s="8">
        <v>71</v>
      </c>
      <c r="C4" s="9">
        <f t="shared" si="0"/>
        <v>0.70794578438413791</v>
      </c>
      <c r="D4" s="10">
        <v>34.649665560000003</v>
      </c>
      <c r="E4" s="11">
        <v>-29.850334440000001</v>
      </c>
      <c r="F4" s="9">
        <f t="shared" si="1"/>
        <v>1.0350624558768265E-3</v>
      </c>
      <c r="G4" s="12">
        <v>-39.337261632779999</v>
      </c>
      <c r="H4" s="9">
        <f t="shared" si="2"/>
        <v>1.1648602799962059E-4</v>
      </c>
      <c r="I4" s="9">
        <f t="shared" si="3"/>
        <v>1.1515484838764472E-3</v>
      </c>
      <c r="J4" s="10">
        <v>35.093689439999999</v>
      </c>
      <c r="K4" s="11">
        <v>-29.406310560000001</v>
      </c>
      <c r="L4" s="9">
        <f t="shared" si="4"/>
        <v>1.1464864967462628E-3</v>
      </c>
      <c r="M4" s="12">
        <v>-36.511355775060501</v>
      </c>
      <c r="N4" s="9">
        <f t="shared" si="5"/>
        <v>2.2328750578842351E-4</v>
      </c>
      <c r="O4" s="9">
        <f t="shared" si="6"/>
        <v>1.3697740025346863E-3</v>
      </c>
      <c r="P4" s="10">
        <v>35.388446080000001</v>
      </c>
      <c r="Q4" s="10">
        <v>-29.111553919999999</v>
      </c>
      <c r="R4" s="9">
        <f t="shared" si="7"/>
        <v>1.2270001279085297E-3</v>
      </c>
      <c r="S4" s="13">
        <v>-36.811820099999998</v>
      </c>
      <c r="T4" s="9">
        <f t="shared" si="8"/>
        <v>2.0836174695245064E-4</v>
      </c>
      <c r="U4" s="9">
        <f t="shared" si="9"/>
        <v>1.4353618748609803E-3</v>
      </c>
      <c r="V4" s="9">
        <f t="shared" si="10"/>
        <v>27.88717772127255</v>
      </c>
      <c r="W4" s="9">
        <f t="shared" si="11"/>
        <v>27.13351080689176</v>
      </c>
      <c r="X4" s="9">
        <f t="shared" si="12"/>
        <v>0.75366691438079059</v>
      </c>
      <c r="Y4" s="9">
        <f t="shared" si="13"/>
        <v>26.930385933951833</v>
      </c>
    </row>
    <row r="5" spans="1:34" ht="16">
      <c r="A5" s="22" t="s">
        <v>55</v>
      </c>
      <c r="B5" s="8">
        <v>234</v>
      </c>
      <c r="C5" s="9">
        <f t="shared" si="0"/>
        <v>0.70794578438413791</v>
      </c>
      <c r="D5" s="10">
        <v>37.65996552</v>
      </c>
      <c r="E5" s="11">
        <v>-26.84003448</v>
      </c>
      <c r="F5" s="9">
        <f t="shared" si="1"/>
        <v>2.0701249133553332E-3</v>
      </c>
      <c r="G5" s="12">
        <v>-31.089020316929901</v>
      </c>
      <c r="H5" s="9">
        <f t="shared" si="2"/>
        <v>7.7821208060492044E-4</v>
      </c>
      <c r="I5" s="9">
        <f t="shared" si="3"/>
        <v>2.8483369939602534E-3</v>
      </c>
      <c r="J5" s="10">
        <v>38.103989390000002</v>
      </c>
      <c r="K5" s="11">
        <v>-26.396010610000001</v>
      </c>
      <c r="L5" s="9">
        <f t="shared" si="4"/>
        <v>2.292972989986861E-3</v>
      </c>
      <c r="M5" s="12">
        <v>-27.976224738890998</v>
      </c>
      <c r="N5" s="9">
        <f t="shared" si="5"/>
        <v>1.5935934135560866E-3</v>
      </c>
      <c r="O5" s="9">
        <f t="shared" si="6"/>
        <v>3.8865664035429475E-3</v>
      </c>
      <c r="P5" s="10">
        <v>38.398746029999998</v>
      </c>
      <c r="Q5" s="10">
        <v>-26.101253969999998</v>
      </c>
      <c r="R5" s="9">
        <f t="shared" si="7"/>
        <v>2.4540002520652025E-3</v>
      </c>
      <c r="S5" s="13">
        <v>-28.451352100000001</v>
      </c>
      <c r="T5" s="9">
        <f t="shared" si="8"/>
        <v>1.428449166581982E-3</v>
      </c>
      <c r="U5" s="9">
        <f t="shared" si="9"/>
        <v>3.8824494186471842E-3</v>
      </c>
      <c r="V5" s="9">
        <f t="shared" si="10"/>
        <v>23.954086295157854</v>
      </c>
      <c r="W5" s="9">
        <f t="shared" si="11"/>
        <v>22.604339078000173</v>
      </c>
      <c r="X5" s="9">
        <f t="shared" si="12"/>
        <v>1.349747217157681</v>
      </c>
      <c r="Y5" s="9">
        <f t="shared" si="13"/>
        <v>22.608941936407462</v>
      </c>
    </row>
    <row r="6" spans="1:34" ht="16">
      <c r="A6" s="22" t="s">
        <v>56</v>
      </c>
      <c r="B6" s="8">
        <v>226</v>
      </c>
      <c r="C6" s="9">
        <f t="shared" si="0"/>
        <v>0.70794578438413791</v>
      </c>
      <c r="D6" s="10">
        <v>37.65996552</v>
      </c>
      <c r="E6" s="11">
        <v>-26.84003448</v>
      </c>
      <c r="F6" s="9">
        <f t="shared" si="1"/>
        <v>2.0701249133553332E-3</v>
      </c>
      <c r="G6" s="12">
        <v>-31.519508997368899</v>
      </c>
      <c r="H6" s="9">
        <f t="shared" si="2"/>
        <v>7.0477274433154572E-4</v>
      </c>
      <c r="I6" s="9">
        <f t="shared" si="3"/>
        <v>2.774897657686879E-3</v>
      </c>
      <c r="J6" s="10">
        <v>38.103989390000002</v>
      </c>
      <c r="K6" s="11">
        <v>-26.396010610000001</v>
      </c>
      <c r="L6" s="9">
        <f t="shared" si="4"/>
        <v>2.292972989986861E-3</v>
      </c>
      <c r="M6" s="12">
        <v>-28.421824995375601</v>
      </c>
      <c r="N6" s="9">
        <f t="shared" si="5"/>
        <v>1.4381940923066867E-3</v>
      </c>
      <c r="O6" s="9">
        <f t="shared" si="6"/>
        <v>3.7311670822935475E-3</v>
      </c>
      <c r="P6" s="10">
        <v>38.398746029999998</v>
      </c>
      <c r="Q6" s="10">
        <v>-26.101253969999998</v>
      </c>
      <c r="R6" s="9">
        <f t="shared" si="7"/>
        <v>2.4540002520652025E-3</v>
      </c>
      <c r="S6" s="13">
        <v>-28.887727300000002</v>
      </c>
      <c r="T6" s="9">
        <f t="shared" si="8"/>
        <v>1.2918951564851715E-3</v>
      </c>
      <c r="U6" s="9">
        <f t="shared" si="9"/>
        <v>3.745895408550374E-3</v>
      </c>
      <c r="V6" s="9">
        <f t="shared" si="10"/>
        <v>24.067530296661602</v>
      </c>
      <c r="W6" s="9">
        <f t="shared" si="11"/>
        <v>22.781553027433045</v>
      </c>
      <c r="X6" s="9">
        <f t="shared" si="12"/>
        <v>1.2859772692285567</v>
      </c>
      <c r="Y6" s="9">
        <f t="shared" si="13"/>
        <v>22.764443529948363</v>
      </c>
    </row>
    <row r="7" spans="1:34" ht="16">
      <c r="A7" s="22" t="s">
        <v>57</v>
      </c>
      <c r="B7" s="8">
        <v>197</v>
      </c>
      <c r="C7" s="9">
        <f t="shared" si="0"/>
        <v>0.70794578438413791</v>
      </c>
      <c r="D7" s="10">
        <v>37.65996552</v>
      </c>
      <c r="E7" s="11">
        <v>-26.84003448</v>
      </c>
      <c r="F7" s="9">
        <f t="shared" si="1"/>
        <v>2.0701249133553332E-3</v>
      </c>
      <c r="G7" s="12">
        <v>-33.109570248699796</v>
      </c>
      <c r="H7" s="9">
        <f t="shared" si="2"/>
        <v>4.8870071578897226E-4</v>
      </c>
      <c r="I7" s="9">
        <f t="shared" si="3"/>
        <v>2.5588256291443055E-3</v>
      </c>
      <c r="J7" s="10">
        <v>38.103989390000002</v>
      </c>
      <c r="K7" s="11">
        <v>-26.396010610000001</v>
      </c>
      <c r="L7" s="9">
        <f t="shared" si="4"/>
        <v>2.292972989986861E-3</v>
      </c>
      <c r="M7" s="12">
        <v>-30.079392489642899</v>
      </c>
      <c r="N7" s="9">
        <f t="shared" si="5"/>
        <v>9.818852838763205E-4</v>
      </c>
      <c r="O7" s="9">
        <f t="shared" si="6"/>
        <v>3.2748582738631815E-3</v>
      </c>
      <c r="P7" s="10">
        <v>38.398746029999998</v>
      </c>
      <c r="Q7" s="10">
        <v>-26.101253969999998</v>
      </c>
      <c r="R7" s="9">
        <f t="shared" si="7"/>
        <v>2.4540002520652025E-3</v>
      </c>
      <c r="S7" s="13">
        <v>-30.504115800000001</v>
      </c>
      <c r="T7" s="9">
        <f t="shared" si="8"/>
        <v>8.9040670153046539E-4</v>
      </c>
      <c r="U7" s="9">
        <f t="shared" si="9"/>
        <v>3.344406953595668E-3</v>
      </c>
      <c r="V7" s="9">
        <f t="shared" si="10"/>
        <v>24.419593080481885</v>
      </c>
      <c r="W7" s="9">
        <f t="shared" si="11"/>
        <v>23.348074902404463</v>
      </c>
      <c r="X7" s="9">
        <f t="shared" si="12"/>
        <v>1.0715181780774223</v>
      </c>
      <c r="Y7" s="9">
        <f t="shared" si="13"/>
        <v>23.256808822654168</v>
      </c>
    </row>
    <row r="8" spans="1:34" ht="16">
      <c r="A8" s="22" t="s">
        <v>58</v>
      </c>
      <c r="B8" s="8">
        <v>115</v>
      </c>
      <c r="C8" s="9">
        <f t="shared" si="0"/>
        <v>0.70794578438413791</v>
      </c>
      <c r="D8" s="10">
        <v>34.649665560000003</v>
      </c>
      <c r="E8" s="11">
        <v>-29.850334440000001</v>
      </c>
      <c r="F8" s="9">
        <f t="shared" si="1"/>
        <v>1.0350624558768265E-3</v>
      </c>
      <c r="G8" s="12">
        <v>-34.314186922703897</v>
      </c>
      <c r="H8" s="9">
        <f t="shared" si="2"/>
        <v>3.7032353012864138E-4</v>
      </c>
      <c r="I8" s="9">
        <f t="shared" si="3"/>
        <v>1.4053859860054679E-3</v>
      </c>
      <c r="J8" s="10">
        <v>35.093689439999999</v>
      </c>
      <c r="K8" s="11">
        <v>-29.406310560000001</v>
      </c>
      <c r="L8" s="9">
        <f t="shared" si="4"/>
        <v>1.1464864967462628E-3</v>
      </c>
      <c r="M8" s="12">
        <v>-31.208778919637901</v>
      </c>
      <c r="N8" s="9">
        <f t="shared" si="5"/>
        <v>7.5704571921185026E-4</v>
      </c>
      <c r="O8" s="9">
        <f t="shared" si="6"/>
        <v>1.903532215958113E-3</v>
      </c>
      <c r="P8" s="10">
        <v>35.388446080000001</v>
      </c>
      <c r="Q8" s="10">
        <v>-29.111553919999999</v>
      </c>
      <c r="R8" s="9">
        <f t="shared" si="7"/>
        <v>1.2270001279085297E-3</v>
      </c>
      <c r="S8" s="13">
        <v>-31.679396199999999</v>
      </c>
      <c r="T8" s="9">
        <f t="shared" si="8"/>
        <v>6.7929806892253115E-4</v>
      </c>
      <c r="U8" s="9">
        <f t="shared" si="9"/>
        <v>1.9062981968310608E-3</v>
      </c>
      <c r="V8" s="9">
        <f t="shared" si="10"/>
        <v>27.022043814027839</v>
      </c>
      <c r="W8" s="9">
        <f t="shared" si="11"/>
        <v>25.704397686555289</v>
      </c>
      <c r="X8" s="9">
        <f t="shared" si="12"/>
        <v>1.3176461274725497</v>
      </c>
      <c r="Y8" s="9">
        <f t="shared" si="13"/>
        <v>25.698091629271502</v>
      </c>
    </row>
    <row r="9" spans="1:34" ht="16">
      <c r="A9" s="22" t="s">
        <v>59</v>
      </c>
      <c r="B9" s="8">
        <v>55</v>
      </c>
      <c r="C9" s="9">
        <f t="shared" si="0"/>
        <v>0.70794578438413791</v>
      </c>
      <c r="D9" s="10">
        <v>31.639365600000001</v>
      </c>
      <c r="E9" s="11">
        <v>-32.860634400000002</v>
      </c>
      <c r="F9" s="9">
        <f t="shared" si="1"/>
        <v>5.1753122753799236E-4</v>
      </c>
      <c r="G9" s="12">
        <v>-37.865049372559902</v>
      </c>
      <c r="H9" s="9">
        <f t="shared" si="2"/>
        <v>1.6349145645763564E-4</v>
      </c>
      <c r="I9" s="9">
        <f t="shared" si="3"/>
        <v>6.8102268399562803E-4</v>
      </c>
      <c r="J9" s="10">
        <v>32.083389480000001</v>
      </c>
      <c r="K9" s="11">
        <v>-32.416610519999999</v>
      </c>
      <c r="L9" s="9">
        <f t="shared" si="4"/>
        <v>5.7324324792960629E-4</v>
      </c>
      <c r="M9" s="12">
        <v>-34.779614561627902</v>
      </c>
      <c r="N9" s="9">
        <f t="shared" si="5"/>
        <v>3.3268907829420044E-4</v>
      </c>
      <c r="O9" s="9">
        <f t="shared" si="6"/>
        <v>9.0593232622380678E-4</v>
      </c>
      <c r="P9" s="10">
        <v>32.378146119999997</v>
      </c>
      <c r="Q9" s="10">
        <v>-32.121853880000003</v>
      </c>
      <c r="R9" s="9">
        <f t="shared" si="7"/>
        <v>6.1350006347959149E-4</v>
      </c>
      <c r="S9" s="13">
        <v>-35.238041099999997</v>
      </c>
      <c r="T9" s="9">
        <f t="shared" si="8"/>
        <v>2.9936146121605211E-4</v>
      </c>
      <c r="U9" s="9">
        <f t="shared" si="9"/>
        <v>9.1286152469564354E-4</v>
      </c>
      <c r="V9" s="9">
        <f t="shared" si="10"/>
        <v>30.168384220518902</v>
      </c>
      <c r="W9" s="9">
        <f t="shared" si="11"/>
        <v>28.929042432120198</v>
      </c>
      <c r="X9" s="9">
        <f t="shared" si="12"/>
        <v>1.2393417883987041</v>
      </c>
      <c r="Y9" s="9">
        <f t="shared" si="13"/>
        <v>28.895950971882513</v>
      </c>
    </row>
    <row r="10" spans="1:34" ht="16">
      <c r="A10" s="22" t="s">
        <v>60</v>
      </c>
      <c r="B10" s="8">
        <v>203</v>
      </c>
      <c r="C10" s="9">
        <f t="shared" si="0"/>
        <v>0.70794578438413791</v>
      </c>
      <c r="D10" s="10">
        <v>37.65996552</v>
      </c>
      <c r="E10" s="11">
        <v>-26.84003448</v>
      </c>
      <c r="F10" s="9">
        <f t="shared" si="1"/>
        <v>2.0701249133553332E-3</v>
      </c>
      <c r="G10" s="12">
        <v>-32.776227913898502</v>
      </c>
      <c r="H10" s="9">
        <f t="shared" si="2"/>
        <v>5.2768798843978271E-4</v>
      </c>
      <c r="I10" s="9">
        <f t="shared" si="3"/>
        <v>2.5978129017951157E-3</v>
      </c>
      <c r="J10" s="10">
        <v>38.103989390000002</v>
      </c>
      <c r="K10" s="11">
        <v>-26.396010610000001</v>
      </c>
      <c r="L10" s="9">
        <f t="shared" si="4"/>
        <v>2.292972989986861E-3</v>
      </c>
      <c r="M10" s="12">
        <v>-29.730260123967</v>
      </c>
      <c r="N10" s="9">
        <f t="shared" si="5"/>
        <v>1.0640792824815849E-3</v>
      </c>
      <c r="O10" s="9">
        <f t="shared" si="6"/>
        <v>3.3570522724684459E-3</v>
      </c>
      <c r="P10" s="10">
        <v>38.398746029999998</v>
      </c>
      <c r="Q10" s="10">
        <v>-26.101253969999998</v>
      </c>
      <c r="R10" s="9">
        <f t="shared" si="7"/>
        <v>2.4540002520652025E-3</v>
      </c>
      <c r="S10" s="13">
        <v>-30.164610700000001</v>
      </c>
      <c r="T10" s="9">
        <f t="shared" si="8"/>
        <v>9.6280631471443038E-4</v>
      </c>
      <c r="U10" s="9">
        <f t="shared" si="9"/>
        <v>3.4168065667796329E-3</v>
      </c>
      <c r="V10" s="9">
        <f t="shared" si="10"/>
        <v>24.353921306471179</v>
      </c>
      <c r="W10" s="9">
        <f t="shared" si="11"/>
        <v>23.240418963248629</v>
      </c>
      <c r="X10" s="9">
        <f t="shared" si="12"/>
        <v>1.1135023432225495</v>
      </c>
      <c r="Y10" s="9">
        <f t="shared" si="13"/>
        <v>23.16379606907439</v>
      </c>
    </row>
    <row r="11" spans="1:34" ht="16">
      <c r="A11" s="22" t="s">
        <v>61</v>
      </c>
      <c r="B11" s="8">
        <v>59</v>
      </c>
      <c r="C11" s="9">
        <f t="shared" si="0"/>
        <v>0.70794578438413791</v>
      </c>
      <c r="D11" s="10">
        <v>31.639365600000001</v>
      </c>
      <c r="E11" s="11">
        <v>-32.860634400000002</v>
      </c>
      <c r="F11" s="9">
        <f t="shared" si="1"/>
        <v>5.1753122753799236E-4</v>
      </c>
      <c r="G11" s="12">
        <v>-37.002457921608901</v>
      </c>
      <c r="H11" s="9">
        <f t="shared" si="2"/>
        <v>1.994133401054043E-4</v>
      </c>
      <c r="I11" s="9">
        <f t="shared" si="3"/>
        <v>7.1694456764339666E-4</v>
      </c>
      <c r="J11" s="10">
        <v>32.083389480000001</v>
      </c>
      <c r="K11" s="11">
        <v>-32.416610519999999</v>
      </c>
      <c r="L11" s="9">
        <f t="shared" si="4"/>
        <v>5.7324324792960629E-4</v>
      </c>
      <c r="M11" s="12">
        <v>-33.886090267948397</v>
      </c>
      <c r="N11" s="9">
        <f t="shared" si="5"/>
        <v>4.0868714099267747E-4</v>
      </c>
      <c r="O11" s="9">
        <f t="shared" si="6"/>
        <v>9.819303889222837E-4</v>
      </c>
      <c r="P11" s="10">
        <v>32.378146119999997</v>
      </c>
      <c r="Q11" s="10">
        <v>-32.121853880000003</v>
      </c>
      <c r="R11" s="9">
        <f t="shared" si="7"/>
        <v>6.1350006347959149E-4</v>
      </c>
      <c r="S11" s="13">
        <v>-34.363398599999996</v>
      </c>
      <c r="T11" s="9">
        <f t="shared" si="8"/>
        <v>3.6615092868937327E-4</v>
      </c>
      <c r="U11" s="9">
        <f t="shared" si="9"/>
        <v>9.796509921689647E-4</v>
      </c>
      <c r="V11" s="9">
        <f t="shared" si="10"/>
        <v>29.945144215947344</v>
      </c>
      <c r="W11" s="9">
        <f t="shared" si="11"/>
        <v>28.579192991565332</v>
      </c>
      <c r="X11" s="9">
        <f t="shared" si="12"/>
        <v>1.3659512243820124</v>
      </c>
      <c r="Y11" s="9">
        <f t="shared" si="13"/>
        <v>28.589286173394459</v>
      </c>
    </row>
    <row r="12" spans="1:34" ht="16">
      <c r="A12" s="22" t="s">
        <v>62</v>
      </c>
      <c r="B12" s="8">
        <v>2</v>
      </c>
      <c r="C12" s="9">
        <f t="shared" si="0"/>
        <v>0.70794578438413791</v>
      </c>
      <c r="D12" s="10">
        <v>31.639365600000001</v>
      </c>
      <c r="E12" s="11">
        <v>-32.860634400000002</v>
      </c>
      <c r="F12" s="9">
        <f t="shared" si="1"/>
        <v>5.1753122753799236E-4</v>
      </c>
      <c r="G12" s="12">
        <v>-58.661312481635903</v>
      </c>
      <c r="H12" s="9">
        <f t="shared" si="2"/>
        <v>1.3610333023447501E-6</v>
      </c>
      <c r="I12" s="9">
        <f t="shared" si="3"/>
        <v>5.1889226084033714E-4</v>
      </c>
      <c r="J12" s="10">
        <v>32.083389480000001</v>
      </c>
      <c r="K12" s="11">
        <v>-32.416610519999999</v>
      </c>
      <c r="L12" s="9">
        <f t="shared" si="4"/>
        <v>5.7324324792960629E-4</v>
      </c>
      <c r="M12" s="12">
        <v>-56.716596449198299</v>
      </c>
      <c r="N12" s="9">
        <f t="shared" si="5"/>
        <v>2.1298075148780058E-6</v>
      </c>
      <c r="O12" s="9">
        <f t="shared" si="6"/>
        <v>5.753730554444843E-4</v>
      </c>
      <c r="P12" s="10">
        <v>32.378146119999997</v>
      </c>
      <c r="Q12" s="10">
        <v>-32.121853880000003</v>
      </c>
      <c r="R12" s="9">
        <f t="shared" si="7"/>
        <v>6.1350006347959149E-4</v>
      </c>
      <c r="S12" s="13">
        <v>-56.729975099999997</v>
      </c>
      <c r="T12" s="9">
        <f t="shared" si="8"/>
        <v>2.1232566355232203E-6</v>
      </c>
      <c r="U12" s="9">
        <f t="shared" si="9"/>
        <v>6.1562332011511468E-4</v>
      </c>
      <c r="V12" s="9">
        <f t="shared" si="10"/>
        <v>31.349228066598634</v>
      </c>
      <c r="W12" s="9">
        <f t="shared" si="11"/>
        <v>30.900504798557922</v>
      </c>
      <c r="X12" s="9">
        <f t="shared" si="12"/>
        <v>0.4487232680407125</v>
      </c>
      <c r="Y12" s="9">
        <f t="shared" si="13"/>
        <v>30.606849372397036</v>
      </c>
    </row>
    <row r="13" spans="1:34" ht="16">
      <c r="A13" s="22" t="s">
        <v>63</v>
      </c>
      <c r="B13" s="8">
        <v>20</v>
      </c>
      <c r="C13" s="9">
        <f t="shared" si="0"/>
        <v>0.70794578438413791</v>
      </c>
      <c r="D13" s="10">
        <v>31.639365600000001</v>
      </c>
      <c r="E13" s="11">
        <v>-32.860634400000002</v>
      </c>
      <c r="F13" s="9">
        <f t="shared" si="1"/>
        <v>5.1753122753799236E-4</v>
      </c>
      <c r="G13" s="12">
        <v>-46.710412535556301</v>
      </c>
      <c r="H13" s="9">
        <f t="shared" si="2"/>
        <v>2.1328423052124687E-5</v>
      </c>
      <c r="I13" s="9">
        <f t="shared" si="3"/>
        <v>5.3885965059011708E-4</v>
      </c>
      <c r="J13" s="10">
        <v>32.083389480000001</v>
      </c>
      <c r="K13" s="11">
        <v>-32.416610519999999</v>
      </c>
      <c r="L13" s="9">
        <f t="shared" si="4"/>
        <v>5.7324324792960629E-4</v>
      </c>
      <c r="M13" s="12">
        <v>-44.307442675418599</v>
      </c>
      <c r="N13" s="9">
        <f t="shared" si="5"/>
        <v>3.7089905982609311E-5</v>
      </c>
      <c r="O13" s="9">
        <f t="shared" si="6"/>
        <v>6.1033315391221556E-4</v>
      </c>
      <c r="P13" s="10">
        <v>32.378146119999997</v>
      </c>
      <c r="Q13" s="10">
        <v>-32.121853880000003</v>
      </c>
      <c r="R13" s="9">
        <f t="shared" si="7"/>
        <v>6.1350006347959149E-4</v>
      </c>
      <c r="S13" s="13">
        <v>-44.352910999999999</v>
      </c>
      <c r="T13" s="9">
        <f t="shared" si="8"/>
        <v>3.6703620007956438E-5</v>
      </c>
      <c r="U13" s="9">
        <f t="shared" si="9"/>
        <v>6.5020368348754794E-4</v>
      </c>
      <c r="V13" s="9">
        <f t="shared" si="10"/>
        <v>31.185243348343295</v>
      </c>
      <c r="W13" s="9">
        <f t="shared" si="11"/>
        <v>30.644330380885492</v>
      </c>
      <c r="X13" s="9">
        <f t="shared" si="12"/>
        <v>0.54091296745780326</v>
      </c>
      <c r="Y13" s="9">
        <f t="shared" si="13"/>
        <v>30.369505744987894</v>
      </c>
    </row>
    <row r="14" spans="1:34" ht="16">
      <c r="A14" s="22" t="s">
        <v>64</v>
      </c>
      <c r="B14" s="8">
        <v>5</v>
      </c>
      <c r="C14" s="9">
        <f t="shared" si="0"/>
        <v>0.70794578438413791</v>
      </c>
      <c r="D14" s="10">
        <v>31.639365600000001</v>
      </c>
      <c r="E14" s="11">
        <v>-32.860634400000002</v>
      </c>
      <c r="F14" s="9">
        <f t="shared" si="1"/>
        <v>5.1753122753799236E-4</v>
      </c>
      <c r="G14" s="12">
        <v>-54.373857473938401</v>
      </c>
      <c r="H14" s="9">
        <f t="shared" si="2"/>
        <v>3.6527020856834557E-6</v>
      </c>
      <c r="I14" s="9">
        <f t="shared" si="3"/>
        <v>5.2118392962367582E-4</v>
      </c>
      <c r="J14" s="10">
        <v>32.083389480000001</v>
      </c>
      <c r="K14" s="11">
        <v>-32.416610519999999</v>
      </c>
      <c r="L14" s="9">
        <f t="shared" si="4"/>
        <v>5.7324324792960629E-4</v>
      </c>
      <c r="M14" s="12">
        <v>-52.307865443299498</v>
      </c>
      <c r="N14" s="9">
        <f t="shared" si="5"/>
        <v>5.8777817442696535E-6</v>
      </c>
      <c r="O14" s="9">
        <f t="shared" si="6"/>
        <v>5.7912102967387592E-4</v>
      </c>
      <c r="P14" s="10">
        <v>32.378146119999997</v>
      </c>
      <c r="Q14" s="10">
        <v>-32.121853880000003</v>
      </c>
      <c r="R14" s="9">
        <f t="shared" si="7"/>
        <v>6.1350006347959149E-4</v>
      </c>
      <c r="S14" s="13">
        <v>-52.321773299999997</v>
      </c>
      <c r="T14" s="9">
        <f t="shared" si="8"/>
        <v>5.8589888294886941E-6</v>
      </c>
      <c r="U14" s="9">
        <f t="shared" si="9"/>
        <v>6.1935905230908023E-4</v>
      </c>
      <c r="V14" s="9">
        <f t="shared" si="10"/>
        <v>31.330089839482469</v>
      </c>
      <c r="W14" s="9">
        <f t="shared" si="11"/>
        <v>30.872306642058188</v>
      </c>
      <c r="X14" s="9">
        <f t="shared" si="12"/>
        <v>0.45778319742428053</v>
      </c>
      <c r="Y14" s="9">
        <f t="shared" si="13"/>
        <v>30.580575105453537</v>
      </c>
    </row>
    <row r="15" spans="1:34" ht="16">
      <c r="A15" s="22" t="s">
        <v>65</v>
      </c>
      <c r="B15" s="8">
        <v>160</v>
      </c>
      <c r="C15" s="9">
        <f t="shared" si="0"/>
        <v>0.70794578438413791</v>
      </c>
      <c r="D15" s="10">
        <v>36.410578149999999</v>
      </c>
      <c r="E15" s="11">
        <v>-28.089421850000001</v>
      </c>
      <c r="F15" s="9">
        <f t="shared" si="1"/>
        <v>1.552593683616179E-3</v>
      </c>
      <c r="G15" s="12">
        <v>-33.457168384514397</v>
      </c>
      <c r="H15" s="9">
        <f t="shared" si="2"/>
        <v>4.5111073448187756E-4</v>
      </c>
      <c r="I15" s="9">
        <f t="shared" si="3"/>
        <v>2.0037044180980564E-3</v>
      </c>
      <c r="J15" s="10">
        <v>36.854602030000002</v>
      </c>
      <c r="K15" s="11">
        <v>-27.645397970000001</v>
      </c>
      <c r="L15" s="9">
        <f t="shared" si="4"/>
        <v>1.7197297448989059E-3</v>
      </c>
      <c r="M15" s="12">
        <v>-30.386334244661601</v>
      </c>
      <c r="N15" s="9">
        <f t="shared" si="5"/>
        <v>9.1488514400145621E-4</v>
      </c>
      <c r="O15" s="9">
        <f t="shared" si="6"/>
        <v>2.6346148889003621E-3</v>
      </c>
      <c r="P15" s="10">
        <v>37.149358669999998</v>
      </c>
      <c r="Q15" s="10">
        <v>-27.350641329999998</v>
      </c>
      <c r="R15" s="9">
        <f t="shared" si="7"/>
        <v>1.840500191626822E-3</v>
      </c>
      <c r="S15" s="13">
        <v>-30.835851900000002</v>
      </c>
      <c r="T15" s="9">
        <f t="shared" si="8"/>
        <v>8.2492565448071778E-4</v>
      </c>
      <c r="U15" s="9">
        <f t="shared" si="9"/>
        <v>2.6654258461075398E-3</v>
      </c>
      <c r="V15" s="9">
        <f t="shared" si="10"/>
        <v>25.481663442104274</v>
      </c>
      <c r="W15" s="9">
        <f t="shared" si="11"/>
        <v>24.292828581929076</v>
      </c>
      <c r="X15" s="9">
        <f t="shared" si="12"/>
        <v>1.1888348601751986</v>
      </c>
      <c r="Y15" s="9">
        <f t="shared" si="13"/>
        <v>24.242333953278298</v>
      </c>
    </row>
    <row r="16" spans="1:34" ht="16">
      <c r="A16" s="22" t="s">
        <v>66</v>
      </c>
      <c r="B16" s="8">
        <v>27</v>
      </c>
      <c r="C16" s="9">
        <f t="shared" si="0"/>
        <v>0.70794578438413791</v>
      </c>
      <c r="D16" s="10">
        <v>31.639365600000001</v>
      </c>
      <c r="E16" s="11">
        <v>-32.860634400000002</v>
      </c>
      <c r="F16" s="9">
        <f t="shared" si="1"/>
        <v>5.1753122753799236E-4</v>
      </c>
      <c r="G16" s="12">
        <v>-44.583264062640502</v>
      </c>
      <c r="H16" s="9">
        <f t="shared" si="2"/>
        <v>3.480756106624985E-5</v>
      </c>
      <c r="I16" s="9">
        <f t="shared" si="3"/>
        <v>5.5233878860424222E-4</v>
      </c>
      <c r="J16" s="10">
        <v>32.083389480000001</v>
      </c>
      <c r="K16" s="11">
        <v>-32.416610519999999</v>
      </c>
      <c r="L16" s="9">
        <f t="shared" si="4"/>
        <v>5.7324324792960629E-4</v>
      </c>
      <c r="M16" s="12">
        <v>-41.957004259655598</v>
      </c>
      <c r="N16" s="9">
        <f t="shared" si="5"/>
        <v>6.3723493062083363E-5</v>
      </c>
      <c r="O16" s="9">
        <f t="shared" si="6"/>
        <v>6.3696674099168965E-4</v>
      </c>
      <c r="P16" s="10">
        <v>32.378146119999997</v>
      </c>
      <c r="Q16" s="10">
        <v>-32.121853880000003</v>
      </c>
      <c r="R16" s="9">
        <f t="shared" si="7"/>
        <v>6.1350006347959149E-4</v>
      </c>
      <c r="S16" s="13">
        <v>-42.136642399999999</v>
      </c>
      <c r="T16" s="9">
        <f t="shared" si="8"/>
        <v>6.1141453657189589E-5</v>
      </c>
      <c r="U16" s="9">
        <f t="shared" si="9"/>
        <v>6.7464151713678112E-4</v>
      </c>
      <c r="V16" s="9">
        <f t="shared" si="10"/>
        <v>31.077944568935308</v>
      </c>
      <c r="W16" s="9">
        <f t="shared" si="11"/>
        <v>30.458832436157891</v>
      </c>
      <c r="X16" s="9">
        <f t="shared" si="12"/>
        <v>0.61911213277741695</v>
      </c>
      <c r="Y16" s="9">
        <f t="shared" si="13"/>
        <v>30.209269360365333</v>
      </c>
    </row>
    <row r="17" spans="1:25" ht="16">
      <c r="A17" s="22" t="s">
        <v>67</v>
      </c>
      <c r="B17" s="8">
        <v>89</v>
      </c>
      <c r="C17" s="9">
        <f t="shared" si="0"/>
        <v>0.70794578438413791</v>
      </c>
      <c r="D17" s="10">
        <v>34.649665560000003</v>
      </c>
      <c r="E17" s="11">
        <v>-29.850334440000001</v>
      </c>
      <c r="F17" s="9">
        <f t="shared" si="1"/>
        <v>1.0350624558768265E-3</v>
      </c>
      <c r="G17" s="12">
        <v>-37.194250009688197</v>
      </c>
      <c r="H17" s="9">
        <f t="shared" si="2"/>
        <v>1.9079851886540141E-4</v>
      </c>
      <c r="I17" s="9">
        <f t="shared" si="3"/>
        <v>1.225860974742228E-3</v>
      </c>
      <c r="J17" s="10">
        <v>35.093689439999999</v>
      </c>
      <c r="K17" s="11">
        <v>-29.406310560000001</v>
      </c>
      <c r="L17" s="9">
        <f t="shared" si="4"/>
        <v>1.1464864967462628E-3</v>
      </c>
      <c r="M17" s="12">
        <v>-34.221481738910001</v>
      </c>
      <c r="N17" s="9">
        <f t="shared" si="5"/>
        <v>3.7831348856747415E-4</v>
      </c>
      <c r="O17" s="9">
        <f t="shared" si="6"/>
        <v>1.5247999853137369E-3</v>
      </c>
      <c r="P17" s="10">
        <v>35.388446080000001</v>
      </c>
      <c r="Q17" s="10">
        <v>-29.111553919999999</v>
      </c>
      <c r="R17" s="9">
        <f t="shared" si="7"/>
        <v>1.2270001279085297E-3</v>
      </c>
      <c r="S17" s="13">
        <v>-34.611227100000001</v>
      </c>
      <c r="T17" s="9">
        <f t="shared" si="8"/>
        <v>3.4584164638760013E-4</v>
      </c>
      <c r="U17" s="9">
        <f t="shared" si="9"/>
        <v>1.5728417742961298E-3</v>
      </c>
      <c r="V17" s="9">
        <f t="shared" si="10"/>
        <v>27.615587804912614</v>
      </c>
      <c r="W17" s="9">
        <f t="shared" si="11"/>
        <v>26.667871208886993</v>
      </c>
      <c r="X17" s="9">
        <f t="shared" si="12"/>
        <v>0.94771659602562153</v>
      </c>
      <c r="Y17" s="9">
        <f t="shared" si="13"/>
        <v>26.533149646026288</v>
      </c>
    </row>
    <row r="18" spans="1:25" ht="16">
      <c r="A18" s="22" t="s">
        <v>68</v>
      </c>
      <c r="B18" s="8">
        <v>127</v>
      </c>
      <c r="C18" s="9">
        <f t="shared" si="0"/>
        <v>0.70794578438413791</v>
      </c>
      <c r="D18" s="10">
        <v>36.410578149999999</v>
      </c>
      <c r="E18" s="11">
        <v>-28.089421850000001</v>
      </c>
      <c r="F18" s="9">
        <f t="shared" si="1"/>
        <v>1.552593683616179E-3</v>
      </c>
      <c r="G18" s="12">
        <v>-35.934584034332403</v>
      </c>
      <c r="H18" s="9">
        <f t="shared" si="2"/>
        <v>2.5500083149675824E-4</v>
      </c>
      <c r="I18" s="9">
        <f t="shared" si="3"/>
        <v>1.8075945151129372E-3</v>
      </c>
      <c r="J18" s="10">
        <v>36.854602030000002</v>
      </c>
      <c r="K18" s="11">
        <v>-27.645397970000001</v>
      </c>
      <c r="L18" s="9">
        <f t="shared" si="4"/>
        <v>1.7197297448989059E-3</v>
      </c>
      <c r="M18" s="12">
        <v>-32.992196190065101</v>
      </c>
      <c r="N18" s="9">
        <f t="shared" si="5"/>
        <v>5.0208862338929226E-4</v>
      </c>
      <c r="O18" s="9">
        <f t="shared" si="6"/>
        <v>2.2218183682881981E-3</v>
      </c>
      <c r="P18" s="10">
        <v>37.149358669999998</v>
      </c>
      <c r="Q18" s="10">
        <v>-27.350641329999998</v>
      </c>
      <c r="R18" s="9">
        <f t="shared" si="7"/>
        <v>1.840500191626822E-3</v>
      </c>
      <c r="S18" s="13">
        <v>-33.363448400000003</v>
      </c>
      <c r="T18" s="9">
        <f t="shared" si="8"/>
        <v>4.6095142297700197E-4</v>
      </c>
      <c r="U18" s="9">
        <f t="shared" si="9"/>
        <v>2.3014516146038239E-3</v>
      </c>
      <c r="V18" s="9">
        <f t="shared" si="10"/>
        <v>25.928989851433361</v>
      </c>
      <c r="W18" s="9">
        <f t="shared" si="11"/>
        <v>25.032914471387784</v>
      </c>
      <c r="X18" s="9">
        <f t="shared" si="12"/>
        <v>0.89607538004557696</v>
      </c>
      <c r="Y18" s="9">
        <f t="shared" si="13"/>
        <v>24.879981512203457</v>
      </c>
    </row>
    <row r="19" spans="1:25" ht="16">
      <c r="A19" s="22" t="s">
        <v>69</v>
      </c>
      <c r="B19" s="8">
        <v>23</v>
      </c>
      <c r="C19" s="9">
        <f t="shared" si="0"/>
        <v>0.70794578438413791</v>
      </c>
      <c r="D19" s="10">
        <v>31.639365600000001</v>
      </c>
      <c r="E19" s="11">
        <v>-32.860634400000002</v>
      </c>
      <c r="F19" s="9">
        <f t="shared" si="1"/>
        <v>5.1753122753799236E-4</v>
      </c>
      <c r="G19" s="12">
        <v>-45.754722626037498</v>
      </c>
      <c r="H19" s="9">
        <f t="shared" si="2"/>
        <v>2.6578332938733192E-5</v>
      </c>
      <c r="I19" s="9">
        <f t="shared" si="3"/>
        <v>5.4410956047672555E-4</v>
      </c>
      <c r="J19" s="10">
        <v>32.083389480000001</v>
      </c>
      <c r="K19" s="11">
        <v>-32.416610519999999</v>
      </c>
      <c r="L19" s="9">
        <f t="shared" si="4"/>
        <v>5.7324324792960629E-4</v>
      </c>
      <c r="M19" s="12">
        <v>-43.248661964054797</v>
      </c>
      <c r="N19" s="9">
        <f t="shared" si="5"/>
        <v>4.7329705656071296E-5</v>
      </c>
      <c r="O19" s="9">
        <f t="shared" si="6"/>
        <v>6.2057295358567755E-4</v>
      </c>
      <c r="P19" s="10">
        <v>32.378146119999997</v>
      </c>
      <c r="Q19" s="10">
        <v>-32.121853880000003</v>
      </c>
      <c r="R19" s="9">
        <f t="shared" si="7"/>
        <v>6.1350006347959149E-4</v>
      </c>
      <c r="S19" s="13">
        <v>-43.355927700000002</v>
      </c>
      <c r="T19" s="9">
        <f t="shared" si="8"/>
        <v>4.6175034649003804E-5</v>
      </c>
      <c r="U19" s="9">
        <f t="shared" si="9"/>
        <v>6.5967509812859529E-4</v>
      </c>
      <c r="V19" s="9">
        <f t="shared" si="10"/>
        <v>31.143136430964692</v>
      </c>
      <c r="W19" s="9">
        <f t="shared" si="11"/>
        <v>30.572071561841074</v>
      </c>
      <c r="X19" s="9">
        <f t="shared" si="12"/>
        <v>0.57106486912361731</v>
      </c>
      <c r="Y19" s="9">
        <f t="shared" si="13"/>
        <v>30.306699096583053</v>
      </c>
    </row>
    <row r="20" spans="1:25" ht="16">
      <c r="A20" s="22" t="s">
        <v>70</v>
      </c>
      <c r="B20" s="8">
        <v>183</v>
      </c>
      <c r="C20" s="9">
        <f t="shared" si="0"/>
        <v>0.70794578438413791</v>
      </c>
      <c r="D20" s="10">
        <v>37.65996552</v>
      </c>
      <c r="E20" s="11">
        <v>-26.84003448</v>
      </c>
      <c r="F20" s="9">
        <f t="shared" si="1"/>
        <v>2.0701249133553332E-3</v>
      </c>
      <c r="G20" s="12">
        <v>-33.898173008353901</v>
      </c>
      <c r="H20" s="9">
        <f t="shared" si="2"/>
        <v>4.0755169074380615E-4</v>
      </c>
      <c r="I20" s="9">
        <f t="shared" si="3"/>
        <v>2.4776766040991395E-3</v>
      </c>
      <c r="J20" s="10">
        <v>38.103989390000002</v>
      </c>
      <c r="K20" s="11">
        <v>-26.396010610000001</v>
      </c>
      <c r="L20" s="9">
        <f t="shared" si="4"/>
        <v>2.292972989986861E-3</v>
      </c>
      <c r="M20" s="12">
        <v>-30.9091288591219</v>
      </c>
      <c r="N20" s="9">
        <f t="shared" si="5"/>
        <v>8.1112374290186922E-4</v>
      </c>
      <c r="O20" s="9">
        <f t="shared" si="6"/>
        <v>3.1040967328887304E-3</v>
      </c>
      <c r="P20" s="10">
        <v>38.398746029999998</v>
      </c>
      <c r="Q20" s="10">
        <v>-26.101253969999998</v>
      </c>
      <c r="R20" s="9">
        <f t="shared" si="7"/>
        <v>2.4540002520652025E-3</v>
      </c>
      <c r="S20" s="13">
        <v>-31.3087865</v>
      </c>
      <c r="T20" s="9">
        <f t="shared" si="8"/>
        <v>7.3981196347843239E-4</v>
      </c>
      <c r="U20" s="9">
        <f t="shared" si="9"/>
        <v>3.1938122155436349E-3</v>
      </c>
      <c r="V20" s="9">
        <f t="shared" si="10"/>
        <v>24.559553800506698</v>
      </c>
      <c r="W20" s="9">
        <f t="shared" si="11"/>
        <v>23.580647532949058</v>
      </c>
      <c r="X20" s="9">
        <f t="shared" si="12"/>
        <v>0.97890626755764032</v>
      </c>
      <c r="Y20" s="9">
        <f t="shared" si="13"/>
        <v>23.456906223711961</v>
      </c>
    </row>
    <row r="21" spans="1:25" ht="16">
      <c r="A21" s="22" t="s">
        <v>71</v>
      </c>
      <c r="B21" s="8">
        <v>7</v>
      </c>
      <c r="C21" s="9">
        <f t="shared" si="0"/>
        <v>0.70794578438413791</v>
      </c>
      <c r="D21" s="10">
        <v>31.639365600000001</v>
      </c>
      <c r="E21" s="11">
        <v>-32.860634400000002</v>
      </c>
      <c r="F21" s="9">
        <f t="shared" si="1"/>
        <v>5.1753122753799236E-4</v>
      </c>
      <c r="G21" s="12">
        <v>-52.703378798836901</v>
      </c>
      <c r="H21" s="9">
        <f t="shared" si="2"/>
        <v>5.3661414963033563E-6</v>
      </c>
      <c r="I21" s="9">
        <f t="shared" si="3"/>
        <v>5.2289736903429567E-4</v>
      </c>
      <c r="J21" s="10">
        <v>32.083389480000001</v>
      </c>
      <c r="K21" s="11">
        <v>-32.416610519999999</v>
      </c>
      <c r="L21" s="9">
        <f t="shared" si="4"/>
        <v>5.7324324792960629E-4</v>
      </c>
      <c r="M21" s="12">
        <v>-50.5819224183412</v>
      </c>
      <c r="N21" s="9">
        <f t="shared" si="5"/>
        <v>8.7459654658589204E-6</v>
      </c>
      <c r="O21" s="9">
        <f t="shared" si="6"/>
        <v>5.8198921339546524E-4</v>
      </c>
      <c r="P21" s="10">
        <v>32.378146119999997</v>
      </c>
      <c r="Q21" s="10">
        <v>-32.121853880000003</v>
      </c>
      <c r="R21" s="9">
        <f t="shared" si="7"/>
        <v>6.1350006347959149E-4</v>
      </c>
      <c r="S21" s="13">
        <v>-50.596215999999998</v>
      </c>
      <c r="T21" s="9">
        <f t="shared" si="8"/>
        <v>8.7172278966020614E-6</v>
      </c>
      <c r="U21" s="9">
        <f t="shared" si="9"/>
        <v>6.2221729137619357E-4</v>
      </c>
      <c r="V21" s="9">
        <f t="shared" si="10"/>
        <v>31.315835433238384</v>
      </c>
      <c r="W21" s="9">
        <f t="shared" si="11"/>
        <v>30.85085064501726</v>
      </c>
      <c r="X21" s="9">
        <f t="shared" si="12"/>
        <v>0.46498478822112332</v>
      </c>
      <c r="Y21" s="9">
        <f t="shared" si="13"/>
        <v>30.560579240455098</v>
      </c>
    </row>
    <row r="22" spans="1:25" ht="16">
      <c r="A22" s="22" t="s">
        <v>72</v>
      </c>
      <c r="B22" s="8">
        <v>73</v>
      </c>
      <c r="C22" s="9">
        <f t="shared" si="0"/>
        <v>0.70794578438413791</v>
      </c>
      <c r="D22" s="10">
        <v>34.649665560000003</v>
      </c>
      <c r="E22" s="11">
        <v>-29.850334440000001</v>
      </c>
      <c r="F22" s="9">
        <f t="shared" si="1"/>
        <v>1.0350624558768265E-3</v>
      </c>
      <c r="G22" s="12">
        <v>-39.0901739201366</v>
      </c>
      <c r="H22" s="9">
        <f t="shared" si="2"/>
        <v>1.2330554525722797E-4</v>
      </c>
      <c r="I22" s="9">
        <f t="shared" si="3"/>
        <v>1.1583680011340546E-3</v>
      </c>
      <c r="J22" s="10">
        <v>35.093689439999999</v>
      </c>
      <c r="K22" s="11">
        <v>-29.406310560000001</v>
      </c>
      <c r="L22" s="9">
        <f t="shared" si="4"/>
        <v>1.1464864967462628E-3</v>
      </c>
      <c r="M22" s="12">
        <v>-36.245051481909996</v>
      </c>
      <c r="N22" s="9">
        <f t="shared" si="5"/>
        <v>2.3740772799050674E-4</v>
      </c>
      <c r="O22" s="9">
        <f t="shared" si="6"/>
        <v>1.3838942247367694E-3</v>
      </c>
      <c r="P22" s="10">
        <v>35.388446080000001</v>
      </c>
      <c r="Q22" s="10">
        <v>-29.111553919999999</v>
      </c>
      <c r="R22" s="9">
        <f t="shared" si="7"/>
        <v>1.2270001279085297E-3</v>
      </c>
      <c r="S22" s="13">
        <v>-36.557180500000001</v>
      </c>
      <c r="T22" s="9">
        <f t="shared" si="8"/>
        <v>2.2094386657240414E-4</v>
      </c>
      <c r="U22" s="9">
        <f t="shared" si="9"/>
        <v>1.4479439944809339E-3</v>
      </c>
      <c r="V22" s="9">
        <f t="shared" si="10"/>
        <v>27.861534479725933</v>
      </c>
      <c r="W22" s="9">
        <f t="shared" si="11"/>
        <v>27.088971030647194</v>
      </c>
      <c r="X22" s="9">
        <f t="shared" si="12"/>
        <v>0.77256344907873853</v>
      </c>
      <c r="Y22" s="9">
        <f t="shared" si="13"/>
        <v>26.892482360382346</v>
      </c>
    </row>
    <row r="23" spans="1:25" ht="16">
      <c r="A23" s="22" t="s">
        <v>73</v>
      </c>
      <c r="B23" s="8">
        <v>163</v>
      </c>
      <c r="C23" s="9">
        <f t="shared" si="0"/>
        <v>0.70794578438413791</v>
      </c>
      <c r="D23" s="10">
        <v>36.410578149999999</v>
      </c>
      <c r="E23" s="11">
        <v>-28.089421850000001</v>
      </c>
      <c r="F23" s="9">
        <f t="shared" si="1"/>
        <v>1.552593683616179E-3</v>
      </c>
      <c r="G23" s="12">
        <v>-33.238869241003101</v>
      </c>
      <c r="H23" s="9">
        <f t="shared" si="2"/>
        <v>4.74365478242831E-4</v>
      </c>
      <c r="I23" s="9">
        <f t="shared" si="3"/>
        <v>2.0269591618590098E-3</v>
      </c>
      <c r="J23" s="10">
        <v>36.854602030000002</v>
      </c>
      <c r="K23" s="11">
        <v>-27.645397970000001</v>
      </c>
      <c r="L23" s="9">
        <f t="shared" si="4"/>
        <v>1.7197297448989059E-3</v>
      </c>
      <c r="M23" s="12">
        <v>-30.1591457226104</v>
      </c>
      <c r="N23" s="9">
        <f t="shared" si="5"/>
        <v>9.640186319112079E-4</v>
      </c>
      <c r="O23" s="9">
        <f t="shared" si="6"/>
        <v>2.6837483768101141E-3</v>
      </c>
      <c r="P23" s="10">
        <v>37.149358669999998</v>
      </c>
      <c r="Q23" s="10">
        <v>-27.350641329999998</v>
      </c>
      <c r="R23" s="9">
        <f t="shared" si="7"/>
        <v>1.840500191626822E-3</v>
      </c>
      <c r="S23" s="13">
        <v>-30.614087099999999</v>
      </c>
      <c r="T23" s="9">
        <f t="shared" si="8"/>
        <v>8.6814304438054355E-4</v>
      </c>
      <c r="U23" s="9">
        <f t="shared" si="9"/>
        <v>2.7086432360073657E-3</v>
      </c>
      <c r="V23" s="9">
        <f t="shared" si="10"/>
        <v>25.431550011629103</v>
      </c>
      <c r="W23" s="9">
        <f t="shared" si="11"/>
        <v>24.212582052264441</v>
      </c>
      <c r="X23" s="9">
        <f t="shared" si="12"/>
        <v>1.2189679593646616</v>
      </c>
      <c r="Y23" s="9">
        <f t="shared" si="13"/>
        <v>24.172481935038405</v>
      </c>
    </row>
    <row r="24" spans="1:25" ht="16">
      <c r="A24" s="22" t="s">
        <v>74</v>
      </c>
      <c r="B24" s="8">
        <v>62</v>
      </c>
      <c r="C24" s="9">
        <f t="shared" si="0"/>
        <v>0.70794578438413791</v>
      </c>
      <c r="D24" s="10">
        <v>34.649665560000003</v>
      </c>
      <c r="E24" s="11">
        <v>-29.850334440000001</v>
      </c>
      <c r="F24" s="9">
        <f t="shared" si="1"/>
        <v>1.0350624558768265E-3</v>
      </c>
      <c r="G24" s="12">
        <v>-40.486501485010002</v>
      </c>
      <c r="H24" s="9">
        <f t="shared" si="2"/>
        <v>8.9402538736631785E-5</v>
      </c>
      <c r="I24" s="9">
        <f t="shared" si="3"/>
        <v>1.1244649946134584E-3</v>
      </c>
      <c r="J24" s="10">
        <v>35.093689439999999</v>
      </c>
      <c r="K24" s="11">
        <v>-29.406310560000001</v>
      </c>
      <c r="L24" s="9">
        <f t="shared" si="4"/>
        <v>1.1464864967462628E-3</v>
      </c>
      <c r="M24" s="12">
        <v>-37.757664055428997</v>
      </c>
      <c r="N24" s="9">
        <f t="shared" si="5"/>
        <v>1.6758440217466667E-4</v>
      </c>
      <c r="O24" s="9">
        <f t="shared" si="6"/>
        <v>1.3140708989209295E-3</v>
      </c>
      <c r="P24" s="10">
        <v>35.388446080000001</v>
      </c>
      <c r="Q24" s="10">
        <v>-29.111553919999999</v>
      </c>
      <c r="R24" s="9">
        <f t="shared" si="7"/>
        <v>1.2270001279085297E-3</v>
      </c>
      <c r="S24" s="13">
        <v>-37.999295600000004</v>
      </c>
      <c r="T24" s="9">
        <f t="shared" si="8"/>
        <v>1.5851502736244293E-4</v>
      </c>
      <c r="U24" s="9">
        <f t="shared" si="9"/>
        <v>1.3855151552709727E-3</v>
      </c>
      <c r="V24" s="9">
        <f t="shared" si="10"/>
        <v>27.990540599107359</v>
      </c>
      <c r="W24" s="9">
        <f t="shared" si="11"/>
        <v>27.313812023717677</v>
      </c>
      <c r="X24" s="9">
        <f t="shared" si="12"/>
        <v>0.67672857538968145</v>
      </c>
      <c r="Y24" s="9">
        <f t="shared" si="13"/>
        <v>27.083887193840535</v>
      </c>
    </row>
    <row r="25" spans="1:25" ht="16">
      <c r="A25" s="22" t="s">
        <v>75</v>
      </c>
      <c r="B25" s="8">
        <v>75</v>
      </c>
      <c r="C25" s="9">
        <f t="shared" si="0"/>
        <v>0.70794578438413791</v>
      </c>
      <c r="D25" s="10">
        <v>34.649665560000003</v>
      </c>
      <c r="E25" s="11">
        <v>-29.850334440000001</v>
      </c>
      <c r="F25" s="9">
        <f t="shared" si="1"/>
        <v>1.0350624558768265E-3</v>
      </c>
      <c r="G25" s="12">
        <v>-38.845677138813301</v>
      </c>
      <c r="H25" s="9">
        <f t="shared" si="2"/>
        <v>1.3044645646159705E-4</v>
      </c>
      <c r="I25" s="9">
        <f t="shared" si="3"/>
        <v>1.1655089123384236E-3</v>
      </c>
      <c r="J25" s="10">
        <v>35.093689439999999</v>
      </c>
      <c r="K25" s="11">
        <v>-29.406310560000001</v>
      </c>
      <c r="L25" s="9">
        <f t="shared" si="4"/>
        <v>1.1464864967462628E-3</v>
      </c>
      <c r="M25" s="12">
        <v>-35.982128014428298</v>
      </c>
      <c r="N25" s="9">
        <f t="shared" si="5"/>
        <v>2.5222445863675282E-4</v>
      </c>
      <c r="O25" s="9">
        <f t="shared" si="6"/>
        <v>1.3987109553830156E-3</v>
      </c>
      <c r="P25" s="10">
        <v>35.388446080000001</v>
      </c>
      <c r="Q25" s="10">
        <v>-29.111553919999999</v>
      </c>
      <c r="R25" s="9">
        <f t="shared" si="7"/>
        <v>1.2270001279085297E-3</v>
      </c>
      <c r="S25" s="13">
        <v>-36.3054475</v>
      </c>
      <c r="T25" s="9">
        <f t="shared" si="8"/>
        <v>2.3412902145970838E-4</v>
      </c>
      <c r="U25" s="9">
        <f t="shared" si="9"/>
        <v>1.4611291493682381E-3</v>
      </c>
      <c r="V25" s="9">
        <f t="shared" si="10"/>
        <v>27.834844011956573</v>
      </c>
      <c r="W25" s="9">
        <f t="shared" si="11"/>
        <v>27.042720235008591</v>
      </c>
      <c r="X25" s="9">
        <f t="shared" si="12"/>
        <v>0.79212377694798164</v>
      </c>
      <c r="Y25" s="9">
        <f t="shared" si="13"/>
        <v>26.853113950314501</v>
      </c>
    </row>
    <row r="26" spans="1:25" ht="16">
      <c r="A26" s="22" t="s">
        <v>76</v>
      </c>
      <c r="B26" s="8">
        <v>99</v>
      </c>
      <c r="C26" s="9">
        <f t="shared" si="0"/>
        <v>0.70794578438413791</v>
      </c>
      <c r="D26" s="10">
        <v>34.649665560000003</v>
      </c>
      <c r="E26" s="11">
        <v>-29.850334440000001</v>
      </c>
      <c r="F26" s="9">
        <f t="shared" si="1"/>
        <v>1.0350624558768265E-3</v>
      </c>
      <c r="G26" s="12">
        <v>-36.064133769471098</v>
      </c>
      <c r="H26" s="9">
        <f t="shared" si="2"/>
        <v>2.4750650810370748E-4</v>
      </c>
      <c r="I26" s="9">
        <f t="shared" si="3"/>
        <v>1.2825689639805341E-3</v>
      </c>
      <c r="J26" s="10">
        <v>35.093689439999999</v>
      </c>
      <c r="K26" s="11">
        <v>-29.406310560000001</v>
      </c>
      <c r="L26" s="9">
        <f t="shared" si="4"/>
        <v>1.1464864967462628E-3</v>
      </c>
      <c r="M26" s="12">
        <v>-33.031251645562797</v>
      </c>
      <c r="N26" s="9">
        <f t="shared" si="5"/>
        <v>4.9759365680407289E-4</v>
      </c>
      <c r="O26" s="9">
        <f t="shared" si="6"/>
        <v>1.6440801535503357E-3</v>
      </c>
      <c r="P26" s="10">
        <v>35.388446080000001</v>
      </c>
      <c r="Q26" s="10">
        <v>-29.111553919999999</v>
      </c>
      <c r="R26" s="9">
        <f t="shared" si="7"/>
        <v>1.2270001279085297E-3</v>
      </c>
      <c r="S26" s="13">
        <v>-33.457623599999998</v>
      </c>
      <c r="T26" s="9">
        <f t="shared" si="8"/>
        <v>4.5106345277816183E-4</v>
      </c>
      <c r="U26" s="9">
        <f t="shared" si="9"/>
        <v>1.6780635806866915E-3</v>
      </c>
      <c r="V26" s="9">
        <f t="shared" si="10"/>
        <v>27.419192734902555</v>
      </c>
      <c r="W26" s="9">
        <f t="shared" si="11"/>
        <v>26.340770131973962</v>
      </c>
      <c r="X26" s="9">
        <f t="shared" si="12"/>
        <v>1.0784226029285939</v>
      </c>
      <c r="Y26" s="9">
        <f t="shared" si="13"/>
        <v>26.251915880733105</v>
      </c>
    </row>
    <row r="27" spans="1:25" ht="16">
      <c r="A27" s="22" t="s">
        <v>77</v>
      </c>
      <c r="B27" s="8">
        <v>105</v>
      </c>
      <c r="C27" s="9">
        <f t="shared" si="0"/>
        <v>0.70794578438413791</v>
      </c>
      <c r="D27" s="10">
        <v>34.649665560000003</v>
      </c>
      <c r="E27" s="11">
        <v>-29.850334440000001</v>
      </c>
      <c r="F27" s="9">
        <f t="shared" si="1"/>
        <v>1.0350624558768265E-3</v>
      </c>
      <c r="G27" s="12">
        <v>-35.4007168954601</v>
      </c>
      <c r="H27" s="9">
        <f t="shared" si="2"/>
        <v>2.8835554716455668E-4</v>
      </c>
      <c r="I27" s="9">
        <f t="shared" si="3"/>
        <v>1.3234180030413832E-3</v>
      </c>
      <c r="J27" s="10">
        <v>35.093689439999999</v>
      </c>
      <c r="K27" s="11">
        <v>-29.406310560000001</v>
      </c>
      <c r="L27" s="9">
        <f t="shared" si="4"/>
        <v>1.1464864967462628E-3</v>
      </c>
      <c r="M27" s="12">
        <v>-32.337596760183501</v>
      </c>
      <c r="N27" s="9">
        <f t="shared" si="5"/>
        <v>5.8376805254710732E-4</v>
      </c>
      <c r="O27" s="9">
        <f t="shared" si="6"/>
        <v>1.73025454929337E-3</v>
      </c>
      <c r="P27" s="10">
        <v>35.388446080000001</v>
      </c>
      <c r="Q27" s="10">
        <v>-29.111553919999999</v>
      </c>
      <c r="R27" s="9">
        <f t="shared" si="7"/>
        <v>1.2270001279085297E-3</v>
      </c>
      <c r="S27" s="13">
        <v>-32.782408599999997</v>
      </c>
      <c r="T27" s="9">
        <f t="shared" si="8"/>
        <v>5.2693754046953924E-4</v>
      </c>
      <c r="U27" s="9">
        <f t="shared" si="9"/>
        <v>1.7539376683780689E-3</v>
      </c>
      <c r="V27" s="9">
        <f t="shared" si="10"/>
        <v>27.28302961752005</v>
      </c>
      <c r="W27" s="9">
        <f t="shared" si="11"/>
        <v>26.118900002115183</v>
      </c>
      <c r="X27" s="9">
        <f t="shared" si="12"/>
        <v>1.1641296154048675</v>
      </c>
      <c r="Y27" s="9">
        <f t="shared" si="13"/>
        <v>26.05985844698861</v>
      </c>
    </row>
    <row r="28" spans="1:25" ht="16">
      <c r="A28" s="22" t="s">
        <v>78</v>
      </c>
      <c r="B28" s="8">
        <v>275</v>
      </c>
      <c r="C28" s="9">
        <f t="shared" si="0"/>
        <v>0.70794578438413791</v>
      </c>
      <c r="D28" s="10">
        <v>38.629065650000001</v>
      </c>
      <c r="E28" s="11">
        <v>-25.870934349999999</v>
      </c>
      <c r="F28" s="9">
        <f t="shared" si="1"/>
        <v>2.5876561416461642E-3</v>
      </c>
      <c r="G28" s="12">
        <v>-30.8753493291997</v>
      </c>
      <c r="H28" s="9">
        <f t="shared" si="2"/>
        <v>8.1745728228818041E-4</v>
      </c>
      <c r="I28" s="9">
        <f t="shared" si="3"/>
        <v>3.4051134239343446E-3</v>
      </c>
      <c r="J28" s="10">
        <v>39.073089520000003</v>
      </c>
      <c r="K28" s="11">
        <v>-25.42691048</v>
      </c>
      <c r="L28" s="9">
        <f t="shared" si="4"/>
        <v>2.8662162374304065E-3</v>
      </c>
      <c r="M28" s="12">
        <v>-27.7899145182677</v>
      </c>
      <c r="N28" s="9">
        <f t="shared" si="5"/>
        <v>1.663445391471007E-3</v>
      </c>
      <c r="O28" s="9">
        <f t="shared" si="6"/>
        <v>4.5296616289014135E-3</v>
      </c>
      <c r="P28" s="10">
        <v>39.367846159999999</v>
      </c>
      <c r="Q28" s="10">
        <v>-25.132153840000001</v>
      </c>
      <c r="R28" s="9">
        <f t="shared" si="7"/>
        <v>3.0675003150245996E-3</v>
      </c>
      <c r="S28" s="13">
        <v>-28.248341</v>
      </c>
      <c r="T28" s="9">
        <f t="shared" si="8"/>
        <v>1.496807325601318E-3</v>
      </c>
      <c r="U28" s="9">
        <f t="shared" si="9"/>
        <v>4.5643076406259179E-3</v>
      </c>
      <c r="V28" s="9">
        <f t="shared" si="10"/>
        <v>23.178684172112899</v>
      </c>
      <c r="W28" s="9">
        <f t="shared" si="11"/>
        <v>21.939342390886218</v>
      </c>
      <c r="X28" s="9">
        <f t="shared" si="12"/>
        <v>1.2393417812266811</v>
      </c>
      <c r="Y28" s="9">
        <f t="shared" si="13"/>
        <v>21.906250912206264</v>
      </c>
    </row>
    <row r="29" spans="1:25" ht="16">
      <c r="A29" s="22" t="s">
        <v>79</v>
      </c>
      <c r="B29" s="8">
        <v>182</v>
      </c>
      <c r="C29" s="9">
        <f t="shared" si="0"/>
        <v>0.70794578438413791</v>
      </c>
      <c r="D29" s="10">
        <v>37.65996552</v>
      </c>
      <c r="E29" s="11">
        <v>-26.84003448</v>
      </c>
      <c r="F29" s="9">
        <f t="shared" si="1"/>
        <v>2.0701249133553332E-3</v>
      </c>
      <c r="G29" s="12">
        <v>-33.955141481794001</v>
      </c>
      <c r="H29" s="9">
        <f t="shared" si="2"/>
        <v>4.0224055183911764E-4</v>
      </c>
      <c r="I29" s="9">
        <f t="shared" si="3"/>
        <v>2.4723654651944509E-3</v>
      </c>
      <c r="J29" s="10">
        <v>38.103989390000002</v>
      </c>
      <c r="K29" s="11">
        <v>-26.396010610000001</v>
      </c>
      <c r="L29" s="9">
        <f t="shared" si="4"/>
        <v>2.292972989986861E-3</v>
      </c>
      <c r="M29" s="12">
        <v>-30.969282330329801</v>
      </c>
      <c r="N29" s="9">
        <f t="shared" si="5"/>
        <v>7.9996643817779E-4</v>
      </c>
      <c r="O29" s="9">
        <f t="shared" si="6"/>
        <v>3.0929394281646511E-3</v>
      </c>
      <c r="P29" s="10">
        <v>38.398746029999998</v>
      </c>
      <c r="Q29" s="10">
        <v>-26.101253969999998</v>
      </c>
      <c r="R29" s="9">
        <f t="shared" si="7"/>
        <v>2.4540002520652025E-3</v>
      </c>
      <c r="S29" s="13">
        <v>-31.367000000000001</v>
      </c>
      <c r="T29" s="9">
        <f t="shared" si="8"/>
        <v>7.2996157572929648E-4</v>
      </c>
      <c r="U29" s="9">
        <f t="shared" si="9"/>
        <v>3.1839618277944991E-3</v>
      </c>
      <c r="V29" s="9">
        <f t="shared" si="10"/>
        <v>24.568873314045263</v>
      </c>
      <c r="W29" s="9">
        <f t="shared" si="11"/>
        <v>23.596285850958949</v>
      </c>
      <c r="X29" s="9">
        <f t="shared" si="12"/>
        <v>0.97258746308631316</v>
      </c>
      <c r="Y29" s="9">
        <f t="shared" si="13"/>
        <v>23.470321476170277</v>
      </c>
    </row>
    <row r="30" spans="1:25" ht="16">
      <c r="A30" s="22" t="s">
        <v>80</v>
      </c>
      <c r="B30" s="8">
        <v>109</v>
      </c>
      <c r="C30" s="9">
        <f t="shared" si="0"/>
        <v>0.70794578438413791</v>
      </c>
      <c r="D30" s="10">
        <v>34.649665560000003</v>
      </c>
      <c r="E30" s="11">
        <v>-29.850334440000001</v>
      </c>
      <c r="F30" s="9">
        <f t="shared" si="1"/>
        <v>1.0350624558768265E-3</v>
      </c>
      <c r="G30" s="12">
        <v>-34.963486990864098</v>
      </c>
      <c r="H30" s="9">
        <f t="shared" si="2"/>
        <v>3.188976368075674E-4</v>
      </c>
      <c r="I30" s="9">
        <f t="shared" si="3"/>
        <v>1.353960092684394E-3</v>
      </c>
      <c r="J30" s="10">
        <v>35.093689439999999</v>
      </c>
      <c r="K30" s="11">
        <v>-29.406310560000001</v>
      </c>
      <c r="L30" s="9">
        <f t="shared" si="4"/>
        <v>1.1464864967462628E-3</v>
      </c>
      <c r="M30" s="12">
        <v>-31.882319792531401</v>
      </c>
      <c r="N30" s="9">
        <f t="shared" si="5"/>
        <v>6.4828805670481425E-4</v>
      </c>
      <c r="O30" s="9">
        <f t="shared" si="6"/>
        <v>1.7947745534510769E-3</v>
      </c>
      <c r="P30" s="10">
        <v>35.388446080000001</v>
      </c>
      <c r="Q30" s="10">
        <v>-29.111553919999999</v>
      </c>
      <c r="R30" s="9">
        <f t="shared" si="7"/>
        <v>1.2270001279085297E-3</v>
      </c>
      <c r="S30" s="13">
        <v>-32.338142099999999</v>
      </c>
      <c r="T30" s="9">
        <f t="shared" si="8"/>
        <v>5.8369475390087407E-4</v>
      </c>
      <c r="U30" s="9">
        <f t="shared" si="9"/>
        <v>1.8106948818094038E-3</v>
      </c>
      <c r="V30" s="9">
        <f t="shared" si="10"/>
        <v>27.183941360809868</v>
      </c>
      <c r="W30" s="9">
        <f t="shared" si="11"/>
        <v>25.959900965794155</v>
      </c>
      <c r="X30" s="9">
        <f t="shared" si="12"/>
        <v>1.224040395015713</v>
      </c>
      <c r="Y30" s="9">
        <f t="shared" si="13"/>
        <v>25.921547260031865</v>
      </c>
    </row>
    <row r="31" spans="1:25" ht="16">
      <c r="A31" s="22" t="s">
        <v>81</v>
      </c>
      <c r="B31" s="8">
        <v>419</v>
      </c>
      <c r="C31" s="9">
        <f t="shared" si="0"/>
        <v>0.70794578438413791</v>
      </c>
      <c r="D31" s="10">
        <v>40.090346009999998</v>
      </c>
      <c r="E31" s="11">
        <v>-24.409653989999999</v>
      </c>
      <c r="F31" s="9">
        <f t="shared" si="1"/>
        <v>3.622718600988643E-3</v>
      </c>
      <c r="G31" s="12">
        <v>-28.368174009084498</v>
      </c>
      <c r="H31" s="9">
        <f t="shared" si="2"/>
        <v>1.4560711569388072E-3</v>
      </c>
      <c r="I31" s="9">
        <f t="shared" si="3"/>
        <v>5.0787897579274502E-3</v>
      </c>
      <c r="J31" s="10">
        <v>40.53436988</v>
      </c>
      <c r="K31" s="11">
        <v>-23.96563012</v>
      </c>
      <c r="L31" s="9">
        <f t="shared" si="4"/>
        <v>4.0127027353755156E-3</v>
      </c>
      <c r="M31" s="12">
        <v>-25.245865283671101</v>
      </c>
      <c r="N31" s="9">
        <f t="shared" si="5"/>
        <v>2.9882262166561827E-3</v>
      </c>
      <c r="O31" s="9">
        <f t="shared" si="6"/>
        <v>7.0009289520316983E-3</v>
      </c>
      <c r="P31" s="10">
        <v>40.829126520000003</v>
      </c>
      <c r="Q31" s="10">
        <v>-23.670873480000001</v>
      </c>
      <c r="R31" s="9">
        <f t="shared" si="7"/>
        <v>4.2945004442161688E-3</v>
      </c>
      <c r="S31" s="13">
        <v>-25.726801300000002</v>
      </c>
      <c r="T31" s="9">
        <f t="shared" si="8"/>
        <v>2.6749758776387035E-3</v>
      </c>
      <c r="U31" s="9">
        <f t="shared" si="9"/>
        <v>6.9694763218548722E-3</v>
      </c>
      <c r="V31" s="9">
        <f t="shared" si="10"/>
        <v>21.442397648957225</v>
      </c>
      <c r="W31" s="9">
        <f t="shared" si="11"/>
        <v>20.048443297037394</v>
      </c>
      <c r="X31" s="9">
        <f t="shared" si="12"/>
        <v>1.393954351919831</v>
      </c>
      <c r="Y31" s="9">
        <f t="shared" si="13"/>
        <v>20.067998530458841</v>
      </c>
    </row>
    <row r="32" spans="1:25" ht="16">
      <c r="A32" s="22" t="s">
        <v>82</v>
      </c>
      <c r="B32" s="8">
        <v>87</v>
      </c>
      <c r="C32" s="9">
        <f t="shared" si="0"/>
        <v>0.70794578438413791</v>
      </c>
      <c r="D32" s="10">
        <v>34.649665560000003</v>
      </c>
      <c r="E32" s="11">
        <v>-29.850334440000001</v>
      </c>
      <c r="F32" s="9">
        <f t="shared" si="1"/>
        <v>1.0350624558768265E-3</v>
      </c>
      <c r="G32" s="12">
        <v>-37.4246225198114</v>
      </c>
      <c r="H32" s="9">
        <f t="shared" si="2"/>
        <v>1.8094131740396246E-4</v>
      </c>
      <c r="I32" s="9">
        <f t="shared" si="3"/>
        <v>1.216003773280789E-3</v>
      </c>
      <c r="J32" s="10">
        <v>35.093689439999999</v>
      </c>
      <c r="K32" s="11">
        <v>-29.406310560000001</v>
      </c>
      <c r="L32" s="9">
        <f t="shared" si="4"/>
        <v>1.1464864967462628E-3</v>
      </c>
      <c r="M32" s="12">
        <v>-34.465523825554101</v>
      </c>
      <c r="N32" s="9">
        <f t="shared" si="5"/>
        <v>3.5764126097003509E-4</v>
      </c>
      <c r="O32" s="9">
        <f t="shared" si="6"/>
        <v>1.5041277577162978E-3</v>
      </c>
      <c r="P32" s="10">
        <v>35.388446080000001</v>
      </c>
      <c r="Q32" s="10">
        <v>-29.111553919999999</v>
      </c>
      <c r="R32" s="9">
        <f t="shared" si="7"/>
        <v>1.2270001279085297E-3</v>
      </c>
      <c r="S32" s="13">
        <v>-34.846946799999998</v>
      </c>
      <c r="T32" s="9">
        <f t="shared" si="8"/>
        <v>3.2757090457484126E-4</v>
      </c>
      <c r="U32" s="9">
        <f t="shared" si="9"/>
        <v>1.5545710324833708E-3</v>
      </c>
      <c r="V32" s="9">
        <f t="shared" si="10"/>
        <v>27.650650774378867</v>
      </c>
      <c r="W32" s="9">
        <f t="shared" si="11"/>
        <v>26.727152740404073</v>
      </c>
      <c r="X32" s="9">
        <f t="shared" si="12"/>
        <v>0.92349803397479491</v>
      </c>
      <c r="Y32" s="9">
        <f t="shared" si="13"/>
        <v>26.583894290979416</v>
      </c>
    </row>
    <row r="33" spans="1:25" ht="16">
      <c r="A33" s="22" t="s">
        <v>83</v>
      </c>
      <c r="B33" s="8">
        <v>163</v>
      </c>
      <c r="C33" s="9">
        <f t="shared" si="0"/>
        <v>0.70794578438413791</v>
      </c>
      <c r="D33" s="10">
        <v>36.410578149999999</v>
      </c>
      <c r="E33" s="11">
        <v>-28.089421850000001</v>
      </c>
      <c r="F33" s="9">
        <f t="shared" si="1"/>
        <v>1.552593683616179E-3</v>
      </c>
      <c r="G33" s="12">
        <v>-33.238869241003101</v>
      </c>
      <c r="H33" s="9">
        <f t="shared" si="2"/>
        <v>4.74365478242831E-4</v>
      </c>
      <c r="I33" s="9">
        <f t="shared" si="3"/>
        <v>2.0269591618590098E-3</v>
      </c>
      <c r="J33" s="10">
        <v>36.854602030000002</v>
      </c>
      <c r="K33" s="11">
        <v>-27.645397970000001</v>
      </c>
      <c r="L33" s="9">
        <f t="shared" si="4"/>
        <v>1.7197297448989059E-3</v>
      </c>
      <c r="M33" s="12">
        <v>-30.1591457226104</v>
      </c>
      <c r="N33" s="9">
        <f t="shared" si="5"/>
        <v>9.640186319112079E-4</v>
      </c>
      <c r="O33" s="9">
        <f t="shared" si="6"/>
        <v>2.6837483768101141E-3</v>
      </c>
      <c r="P33" s="10">
        <v>37.149358669999998</v>
      </c>
      <c r="Q33" s="10">
        <v>-27.350641329999998</v>
      </c>
      <c r="R33" s="9">
        <f t="shared" si="7"/>
        <v>1.840500191626822E-3</v>
      </c>
      <c r="S33" s="13">
        <v>-30.614087099999999</v>
      </c>
      <c r="T33" s="9">
        <f t="shared" si="8"/>
        <v>8.6814304438054355E-4</v>
      </c>
      <c r="U33" s="9">
        <f t="shared" si="9"/>
        <v>2.7086432360073657E-3</v>
      </c>
      <c r="V33" s="9">
        <f t="shared" si="10"/>
        <v>25.431550011629103</v>
      </c>
      <c r="W33" s="9">
        <f t="shared" si="11"/>
        <v>24.212582052264441</v>
      </c>
      <c r="X33" s="9">
        <f t="shared" si="12"/>
        <v>1.2189679593646616</v>
      </c>
      <c r="Y33" s="9">
        <f t="shared" si="13"/>
        <v>24.172481935038405</v>
      </c>
    </row>
    <row r="34" spans="1:25" ht="16">
      <c r="A34" s="22" t="s">
        <v>84</v>
      </c>
      <c r="B34" s="8">
        <v>240</v>
      </c>
      <c r="C34" s="9">
        <f t="shared" si="0"/>
        <v>0.70794578438413791</v>
      </c>
      <c r="D34" s="10">
        <v>37.65996552</v>
      </c>
      <c r="E34" s="11">
        <v>-26.84003448</v>
      </c>
      <c r="F34" s="9">
        <f t="shared" si="1"/>
        <v>2.0701249133553332E-3</v>
      </c>
      <c r="G34" s="12">
        <v>-30.7680521546888</v>
      </c>
      <c r="H34" s="9">
        <f t="shared" si="2"/>
        <v>8.3790500492575968E-4</v>
      </c>
      <c r="I34" s="9">
        <f t="shared" si="3"/>
        <v>2.908029918281093E-3</v>
      </c>
      <c r="J34" s="10">
        <v>38.103989390000002</v>
      </c>
      <c r="K34" s="11">
        <v>-26.396010610000001</v>
      </c>
      <c r="L34" s="9">
        <f t="shared" si="4"/>
        <v>2.292972989986861E-3</v>
      </c>
      <c r="M34" s="12">
        <v>-27.644775181763901</v>
      </c>
      <c r="N34" s="9">
        <f t="shared" si="5"/>
        <v>1.7199763757672665E-3</v>
      </c>
      <c r="O34" s="9">
        <f t="shared" si="6"/>
        <v>4.0129493657541275E-3</v>
      </c>
      <c r="P34" s="10">
        <v>38.398746029999998</v>
      </c>
      <c r="Q34" s="10">
        <v>-26.101253969999998</v>
      </c>
      <c r="R34" s="9">
        <f t="shared" si="7"/>
        <v>2.4540002520652025E-3</v>
      </c>
      <c r="S34" s="13">
        <v>-28.126302500000001</v>
      </c>
      <c r="T34" s="9">
        <f t="shared" si="8"/>
        <v>1.5394647533132945E-3</v>
      </c>
      <c r="U34" s="9">
        <f t="shared" si="9"/>
        <v>3.993465005378497E-3</v>
      </c>
      <c r="V34" s="9">
        <f t="shared" si="10"/>
        <v>23.864011296982998</v>
      </c>
      <c r="W34" s="9">
        <f t="shared" si="11"/>
        <v>22.465363200349898</v>
      </c>
      <c r="X34" s="9">
        <f t="shared" si="12"/>
        <v>1.3986480966330994</v>
      </c>
      <c r="Y34" s="9">
        <f t="shared" si="13"/>
        <v>22.486501169251628</v>
      </c>
    </row>
    <row r="35" spans="1:25" ht="16">
      <c r="A35" s="22" t="s">
        <v>35</v>
      </c>
      <c r="B35" s="8">
        <v>48</v>
      </c>
      <c r="C35" s="9">
        <f t="shared" si="0"/>
        <v>0.70794578438413791</v>
      </c>
      <c r="D35" s="10">
        <v>31.639365600000001</v>
      </c>
      <c r="E35" s="11">
        <v>-32.860634400000002</v>
      </c>
      <c r="F35" s="9">
        <f t="shared" si="1"/>
        <v>5.1753122753799236E-4</v>
      </c>
      <c r="G35" s="12">
        <v>-39.409985964313698</v>
      </c>
      <c r="H35" s="9">
        <f t="shared" si="2"/>
        <v>1.1455166435617147E-4</v>
      </c>
      <c r="I35" s="9">
        <f t="shared" si="3"/>
        <v>6.3208289189416384E-4</v>
      </c>
      <c r="J35" s="10">
        <v>32.083389480000001</v>
      </c>
      <c r="K35" s="11">
        <v>-32.416610519999999</v>
      </c>
      <c r="L35" s="9">
        <f t="shared" si="4"/>
        <v>5.7324324792960629E-4</v>
      </c>
      <c r="M35" s="12">
        <v>-36.393783078154598</v>
      </c>
      <c r="N35" s="9">
        <f t="shared" si="5"/>
        <v>2.2941493762122474E-4</v>
      </c>
      <c r="O35" s="9">
        <f t="shared" si="6"/>
        <v>8.0265818555083103E-4</v>
      </c>
      <c r="P35" s="10">
        <v>32.378146119999997</v>
      </c>
      <c r="Q35" s="10">
        <v>-32.121853880000003</v>
      </c>
      <c r="R35" s="9">
        <f t="shared" si="7"/>
        <v>6.1350006347959149E-4</v>
      </c>
      <c r="S35" s="13">
        <v>-36.809988199999999</v>
      </c>
      <c r="T35" s="9">
        <f t="shared" si="8"/>
        <v>2.0844965467717904E-4</v>
      </c>
      <c r="U35" s="9">
        <f t="shared" si="9"/>
        <v>8.2194971815677058E-4</v>
      </c>
      <c r="V35" s="9">
        <f t="shared" si="10"/>
        <v>30.492259642308674</v>
      </c>
      <c r="W35" s="9">
        <f t="shared" si="11"/>
        <v>29.454693609892747</v>
      </c>
      <c r="X35" s="9">
        <f t="shared" si="12"/>
        <v>1.0375660324159277</v>
      </c>
      <c r="Y35" s="9">
        <f t="shared" si="13"/>
        <v>29.35154749120499</v>
      </c>
    </row>
    <row r="36" spans="1:25" ht="16">
      <c r="A36" s="22" t="s">
        <v>85</v>
      </c>
      <c r="B36" s="8">
        <v>686</v>
      </c>
      <c r="C36" s="9">
        <f t="shared" si="0"/>
        <v>0.70794578438413791</v>
      </c>
      <c r="D36" s="10">
        <v>42.431178070000001</v>
      </c>
      <c r="E36" s="11">
        <v>-22.068821929999999</v>
      </c>
      <c r="F36" s="9">
        <f t="shared" si="1"/>
        <v>6.2103747440748029E-3</v>
      </c>
      <c r="G36" s="12">
        <v>-26.6044625085541</v>
      </c>
      <c r="H36" s="9">
        <f t="shared" si="2"/>
        <v>2.1855147865514936E-3</v>
      </c>
      <c r="I36" s="9">
        <f t="shared" si="3"/>
        <v>8.3958895306262965E-3</v>
      </c>
      <c r="J36" s="10">
        <v>42.875201939999997</v>
      </c>
      <c r="K36" s="11">
        <v>-21.62479806</v>
      </c>
      <c r="L36" s="9">
        <f t="shared" si="4"/>
        <v>6.8789189744009379E-3</v>
      </c>
      <c r="M36" s="12">
        <v>-23.501591076140699</v>
      </c>
      <c r="N36" s="9">
        <f t="shared" si="5"/>
        <v>4.4651997565008199E-3</v>
      </c>
      <c r="O36" s="9">
        <f t="shared" si="6"/>
        <v>1.1344118730901758E-2</v>
      </c>
      <c r="P36" s="10">
        <v>43.169958579999999</v>
      </c>
      <c r="Q36" s="10">
        <v>-21.330041420000001</v>
      </c>
      <c r="R36" s="9">
        <f t="shared" si="7"/>
        <v>7.3620007609477922E-3</v>
      </c>
      <c r="S36" s="13">
        <v>-23.970659900000001</v>
      </c>
      <c r="T36" s="9">
        <f t="shared" si="8"/>
        <v>4.0080581152291796E-3</v>
      </c>
      <c r="U36" s="9">
        <f t="shared" si="9"/>
        <v>1.1370058876176972E-2</v>
      </c>
      <c r="V36" s="9">
        <f t="shared" si="10"/>
        <v>19.259332843053404</v>
      </c>
      <c r="W36" s="9">
        <f t="shared" si="11"/>
        <v>17.952292366827276</v>
      </c>
      <c r="X36" s="9">
        <f t="shared" si="12"/>
        <v>1.3070404762261276</v>
      </c>
      <c r="Y36" s="9">
        <f t="shared" si="13"/>
        <v>17.942372864527602</v>
      </c>
    </row>
    <row r="37" spans="1:25" ht="16">
      <c r="A37" s="22" t="s">
        <v>86</v>
      </c>
      <c r="B37" s="8">
        <v>120</v>
      </c>
      <c r="C37" s="9">
        <f t="shared" si="0"/>
        <v>0.70794578438413791</v>
      </c>
      <c r="D37" s="10">
        <v>34.649665560000003</v>
      </c>
      <c r="E37" s="11">
        <v>-29.850334440000001</v>
      </c>
      <c r="F37" s="9">
        <f t="shared" si="1"/>
        <v>1.0350624558768265E-3</v>
      </c>
      <c r="G37" s="12">
        <v>-33.778352111328601</v>
      </c>
      <c r="H37" s="9">
        <f t="shared" si="2"/>
        <v>4.1895250246288054E-4</v>
      </c>
      <c r="I37" s="9">
        <f t="shared" si="3"/>
        <v>1.4540149583397071E-3</v>
      </c>
      <c r="J37" s="10">
        <v>35.093689439999999</v>
      </c>
      <c r="K37" s="11">
        <v>-29.406310560000001</v>
      </c>
      <c r="L37" s="9">
        <f t="shared" si="4"/>
        <v>1.1464864967462628E-3</v>
      </c>
      <c r="M37" s="12">
        <v>-30.655075138403799</v>
      </c>
      <c r="N37" s="9">
        <f t="shared" si="5"/>
        <v>8.5998818788361622E-4</v>
      </c>
      <c r="O37" s="9">
        <f t="shared" si="6"/>
        <v>2.0064746846298791E-3</v>
      </c>
      <c r="P37" s="10">
        <v>35.388446080000001</v>
      </c>
      <c r="Q37" s="10">
        <v>-29.111553919999999</v>
      </c>
      <c r="R37" s="9">
        <f t="shared" si="7"/>
        <v>1.2270001279085297E-3</v>
      </c>
      <c r="S37" s="13">
        <v>-31.136602499999999</v>
      </c>
      <c r="T37" s="9">
        <f t="shared" si="8"/>
        <v>7.6973236897159999E-4</v>
      </c>
      <c r="U37" s="9">
        <f t="shared" si="9"/>
        <v>1.9967324968801297E-3</v>
      </c>
      <c r="V37" s="9">
        <f t="shared" si="10"/>
        <v>26.87431125601481</v>
      </c>
      <c r="W37" s="9">
        <f t="shared" si="11"/>
        <v>25.475663153195804</v>
      </c>
      <c r="X37" s="9">
        <f t="shared" si="12"/>
        <v>1.3986481028190063</v>
      </c>
      <c r="Y37" s="9">
        <f t="shared" si="13"/>
        <v>25.496801138526429</v>
      </c>
    </row>
  </sheetData>
  <mergeCells count="5">
    <mergeCell ref="A1:B1"/>
    <mergeCell ref="D1:I1"/>
    <mergeCell ref="J1:O1"/>
    <mergeCell ref="P1:U1"/>
    <mergeCell ref="V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37"/>
  <sheetViews>
    <sheetView workbookViewId="0"/>
  </sheetViews>
  <sheetFormatPr baseColWidth="10" defaultColWidth="14.5" defaultRowHeight="15.75" customHeight="1"/>
  <cols>
    <col min="3" max="3" width="15.5" customWidth="1"/>
    <col min="4" max="4" width="18" customWidth="1"/>
    <col min="5" max="6" width="25.1640625" customWidth="1"/>
    <col min="7" max="7" width="26" customWidth="1"/>
    <col min="8" max="8" width="25.33203125" customWidth="1"/>
    <col min="9" max="9" width="25.83203125" customWidth="1"/>
    <col min="10" max="10" width="18.83203125" customWidth="1"/>
    <col min="11" max="11" width="25.1640625" customWidth="1"/>
    <col min="12" max="12" width="24.5" customWidth="1"/>
    <col min="13" max="13" width="26" customWidth="1"/>
    <col min="14" max="14" width="25.33203125" customWidth="1"/>
    <col min="15" max="15" width="25.83203125" customWidth="1"/>
    <col min="16" max="16" width="18.5" customWidth="1"/>
    <col min="17" max="17" width="25.1640625" customWidth="1"/>
    <col min="18" max="18" width="24.5" customWidth="1"/>
    <col min="19" max="19" width="26" customWidth="1"/>
    <col min="20" max="20" width="25.33203125" customWidth="1"/>
    <col min="21" max="21" width="25.83203125" customWidth="1"/>
    <col min="22" max="22" width="18.5" customWidth="1"/>
    <col min="23" max="23" width="15.5" customWidth="1"/>
  </cols>
  <sheetData>
    <row r="1" spans="1:34" ht="24.75" customHeight="1">
      <c r="A1" s="16" t="s">
        <v>0</v>
      </c>
      <c r="B1" s="17"/>
      <c r="C1" s="2" t="s">
        <v>1</v>
      </c>
      <c r="D1" s="18" t="s">
        <v>2</v>
      </c>
      <c r="E1" s="17"/>
      <c r="F1" s="17"/>
      <c r="G1" s="17"/>
      <c r="H1" s="17"/>
      <c r="I1" s="17"/>
      <c r="J1" s="19" t="s">
        <v>3</v>
      </c>
      <c r="K1" s="17"/>
      <c r="L1" s="17"/>
      <c r="M1" s="17"/>
      <c r="N1" s="17"/>
      <c r="O1" s="17"/>
      <c r="P1" s="20" t="s">
        <v>4</v>
      </c>
      <c r="Q1" s="17"/>
      <c r="R1" s="17"/>
      <c r="S1" s="17"/>
      <c r="T1" s="17"/>
      <c r="U1" s="17"/>
      <c r="V1" s="21" t="s">
        <v>5</v>
      </c>
      <c r="W1" s="17"/>
      <c r="X1" s="17"/>
      <c r="Y1" s="17"/>
      <c r="Z1" s="3"/>
      <c r="AA1" s="3"/>
      <c r="AB1" s="3"/>
      <c r="AC1" s="3"/>
      <c r="AD1" s="3"/>
      <c r="AE1" s="3"/>
      <c r="AF1" s="3"/>
      <c r="AG1" s="3"/>
      <c r="AH1" s="3"/>
    </row>
    <row r="2" spans="1:34" ht="26.25" customHeight="1">
      <c r="A2" s="1" t="s">
        <v>0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1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1" t="s">
        <v>14</v>
      </c>
      <c r="W2" s="5" t="s">
        <v>15</v>
      </c>
      <c r="X2" s="5" t="s">
        <v>16</v>
      </c>
      <c r="Y2" s="7" t="s">
        <v>17</v>
      </c>
      <c r="Z2" s="6"/>
      <c r="AA2" s="6"/>
      <c r="AB2" s="6"/>
      <c r="AC2" s="6"/>
      <c r="AD2" s="6"/>
      <c r="AE2" s="6"/>
      <c r="AF2" s="6"/>
      <c r="AG2" s="6"/>
      <c r="AH2" s="6"/>
    </row>
    <row r="3" spans="1:34" ht="14">
      <c r="A3" s="8" t="s">
        <v>18</v>
      </c>
      <c r="B3" s="8">
        <v>439</v>
      </c>
      <c r="C3" s="9">
        <f t="shared" ref="C3:C37" si="0">10^(-1.5/10)</f>
        <v>0.70794578438413791</v>
      </c>
      <c r="D3" s="10">
        <v>40.659750000000003</v>
      </c>
      <c r="E3" s="8">
        <v>-23.843316779999999</v>
      </c>
      <c r="F3" s="9">
        <f t="shared" ref="F3:F37" si="1">10^(E3/10)</f>
        <v>4.1273217109314446E-3</v>
      </c>
      <c r="G3" s="12">
        <v>-28.861313433172199</v>
      </c>
      <c r="H3" s="9">
        <f t="shared" ref="H3:H37" si="2">10^(G3/10)</f>
        <v>1.2997764282873345E-3</v>
      </c>
      <c r="I3" s="9">
        <f t="shared" ref="I3:I37" si="3">H3+F3</f>
        <v>5.4270981392187789E-3</v>
      </c>
      <c r="J3" s="10">
        <v>40.632382280000002</v>
      </c>
      <c r="K3" s="8">
        <v>-23.876892739999999</v>
      </c>
      <c r="L3" s="9">
        <f t="shared" ref="L3:L37" si="4">10^(K3/10)</f>
        <v>4.0955357948036578E-3</v>
      </c>
      <c r="M3" s="12">
        <v>-25.776936674172799</v>
      </c>
      <c r="N3" s="9">
        <f t="shared" ref="N3:N37" si="5">10^(M3/10)</f>
        <v>2.6442732559000624E-3</v>
      </c>
      <c r="O3" s="9">
        <f t="shared" ref="O3:O37" si="6">L3+N3</f>
        <v>6.7398090507037201E-3</v>
      </c>
      <c r="P3" s="10">
        <v>39.996693229999998</v>
      </c>
      <c r="Q3" s="10">
        <v>-24.503306769999998</v>
      </c>
      <c r="R3" s="9">
        <f t="shared" ref="R3:R37" si="7">10^(Q3/10)</f>
        <v>3.5454333291090705E-3</v>
      </c>
      <c r="S3" s="14">
        <v>-26.909480800000001</v>
      </c>
      <c r="T3" s="9">
        <f t="shared" ref="T3:T37" si="8">10^(S3/10)</f>
        <v>2.0372856210877813E-3</v>
      </c>
      <c r="U3" s="9">
        <f t="shared" ref="U3:U37" si="9">R3+T3</f>
        <v>5.5827189501968522E-3</v>
      </c>
      <c r="V3" s="9">
        <f t="shared" ref="V3:V37" si="10">10*LOG(C3/I3)</f>
        <v>21.154323249221253</v>
      </c>
      <c r="W3" s="9">
        <f t="shared" ref="W3:W37" si="11">10*LOG(C3/O3)</f>
        <v>20.21352407530026</v>
      </c>
      <c r="X3" s="9">
        <f t="shared" ref="X3:X37" si="12">V3-W3</f>
        <v>0.94079917392099333</v>
      </c>
      <c r="Y3" s="9">
        <f t="shared" ref="Y3:Y37" si="13">10*LOG(C3/U3)</f>
        <v>21.031542352072417</v>
      </c>
    </row>
    <row r="4" spans="1:34" ht="14">
      <c r="A4" s="8" t="s">
        <v>19</v>
      </c>
      <c r="B4" s="8">
        <v>71</v>
      </c>
      <c r="C4" s="9">
        <f t="shared" si="0"/>
        <v>0.70794578438413791</v>
      </c>
      <c r="D4" s="10">
        <v>34.639150090000001</v>
      </c>
      <c r="E4" s="8">
        <v>-29.863916700000001</v>
      </c>
      <c r="F4" s="9">
        <f t="shared" si="1"/>
        <v>1.0318304261361805E-3</v>
      </c>
      <c r="G4" s="12">
        <v>-39.337261632779999</v>
      </c>
      <c r="H4" s="9">
        <f t="shared" si="2"/>
        <v>1.1648602799962059E-4</v>
      </c>
      <c r="I4" s="9">
        <f t="shared" si="3"/>
        <v>1.1483164541358009E-3</v>
      </c>
      <c r="J4" s="10">
        <v>34.611782359999999</v>
      </c>
      <c r="K4" s="8">
        <v>-29.897492660000001</v>
      </c>
      <c r="L4" s="9">
        <f t="shared" si="4"/>
        <v>1.0238839471165323E-3</v>
      </c>
      <c r="M4" s="12">
        <v>-36.511355775060501</v>
      </c>
      <c r="N4" s="9">
        <f t="shared" si="5"/>
        <v>2.2328750578842351E-4</v>
      </c>
      <c r="O4" s="9">
        <f t="shared" si="6"/>
        <v>1.2471714529049558E-3</v>
      </c>
      <c r="P4" s="10">
        <v>33.976093319999997</v>
      </c>
      <c r="Q4" s="10">
        <v>-30.52390668</v>
      </c>
      <c r="R4" s="9">
        <f t="shared" si="7"/>
        <v>8.8635833294661024E-4</v>
      </c>
      <c r="S4" s="14">
        <v>-37.443219399999997</v>
      </c>
      <c r="T4" s="9">
        <f t="shared" si="8"/>
        <v>1.8016816694571311E-4</v>
      </c>
      <c r="U4" s="9">
        <f t="shared" si="9"/>
        <v>1.0665264998923234E-3</v>
      </c>
      <c r="V4" s="9">
        <f t="shared" si="10"/>
        <v>27.899384121592309</v>
      </c>
      <c r="W4" s="9">
        <f t="shared" si="11"/>
        <v>27.540738384764797</v>
      </c>
      <c r="X4" s="9">
        <f t="shared" si="12"/>
        <v>0.358645736827512</v>
      </c>
      <c r="Y4" s="9">
        <f t="shared" si="13"/>
        <v>28.220283492028063</v>
      </c>
    </row>
    <row r="5" spans="1:34" ht="14">
      <c r="A5" s="8" t="s">
        <v>20</v>
      </c>
      <c r="B5" s="8">
        <v>234</v>
      </c>
      <c r="C5" s="9">
        <f t="shared" si="0"/>
        <v>0.70794578438413791</v>
      </c>
      <c r="D5" s="10">
        <v>37.649450049999999</v>
      </c>
      <c r="E5" s="8">
        <v>-26.85361674</v>
      </c>
      <c r="F5" s="9">
        <f t="shared" si="1"/>
        <v>2.0636608538690399E-3</v>
      </c>
      <c r="G5" s="12">
        <v>-31.089020316929901</v>
      </c>
      <c r="H5" s="9">
        <f t="shared" si="2"/>
        <v>7.7821208060492044E-4</v>
      </c>
      <c r="I5" s="9">
        <f t="shared" si="3"/>
        <v>2.8418729344739605E-3</v>
      </c>
      <c r="J5" s="10">
        <v>37.622082319999997</v>
      </c>
      <c r="K5" s="8">
        <v>-26.8871927</v>
      </c>
      <c r="L5" s="9">
        <f t="shared" si="4"/>
        <v>2.0477678958174469E-3</v>
      </c>
      <c r="M5" s="12">
        <v>-27.976224738890998</v>
      </c>
      <c r="N5" s="9">
        <f t="shared" si="5"/>
        <v>1.5935934135560866E-3</v>
      </c>
      <c r="O5" s="9">
        <f t="shared" si="6"/>
        <v>3.6413613093735338E-3</v>
      </c>
      <c r="P5" s="10">
        <v>36.986393280000001</v>
      </c>
      <c r="Q5" s="10">
        <v>-27.513606719999999</v>
      </c>
      <c r="R5" s="9">
        <f t="shared" si="7"/>
        <v>1.7727166672647939E-3</v>
      </c>
      <c r="S5" s="14">
        <v>-29.130883399999998</v>
      </c>
      <c r="T5" s="9">
        <f t="shared" si="8"/>
        <v>1.2215511587221979E-3</v>
      </c>
      <c r="U5" s="9">
        <f t="shared" si="9"/>
        <v>2.9942678259869916E-3</v>
      </c>
      <c r="V5" s="9">
        <f t="shared" si="10"/>
        <v>23.963953441039987</v>
      </c>
      <c r="W5" s="9">
        <f t="shared" si="11"/>
        <v>22.887362266188987</v>
      </c>
      <c r="X5" s="9">
        <f t="shared" si="12"/>
        <v>1.076591174851</v>
      </c>
      <c r="Y5" s="9">
        <f t="shared" si="13"/>
        <v>23.737093562487711</v>
      </c>
    </row>
    <row r="6" spans="1:34" ht="14">
      <c r="A6" s="8" t="s">
        <v>21</v>
      </c>
      <c r="B6" s="8">
        <v>226</v>
      </c>
      <c r="C6" s="9">
        <f t="shared" si="0"/>
        <v>0.70794578438413791</v>
      </c>
      <c r="D6" s="10">
        <v>37.649450049999999</v>
      </c>
      <c r="E6" s="8">
        <v>-26.85361674</v>
      </c>
      <c r="F6" s="9">
        <f t="shared" si="1"/>
        <v>2.0636608538690399E-3</v>
      </c>
      <c r="G6" s="12">
        <v>-31.519508997368899</v>
      </c>
      <c r="H6" s="9">
        <f t="shared" si="2"/>
        <v>7.0477274433154572E-4</v>
      </c>
      <c r="I6" s="9">
        <f t="shared" si="3"/>
        <v>2.7684335982005857E-3</v>
      </c>
      <c r="J6" s="10">
        <v>37.622082319999997</v>
      </c>
      <c r="K6" s="8">
        <v>-26.8871927</v>
      </c>
      <c r="L6" s="9">
        <f t="shared" si="4"/>
        <v>2.0477678958174469E-3</v>
      </c>
      <c r="M6" s="12">
        <v>-28.421824995375601</v>
      </c>
      <c r="N6" s="9">
        <f t="shared" si="5"/>
        <v>1.4381940923066867E-3</v>
      </c>
      <c r="O6" s="9">
        <f t="shared" si="6"/>
        <v>3.4859619881241338E-3</v>
      </c>
      <c r="P6" s="10">
        <v>36.986393280000001</v>
      </c>
      <c r="Q6" s="10">
        <v>-27.513606719999999</v>
      </c>
      <c r="R6" s="9">
        <f t="shared" si="7"/>
        <v>1.7727166672647939E-3</v>
      </c>
      <c r="S6" s="14">
        <v>-29.5647232</v>
      </c>
      <c r="T6" s="9">
        <f t="shared" si="8"/>
        <v>1.1054209217540283E-3</v>
      </c>
      <c r="U6" s="9">
        <f t="shared" si="9"/>
        <v>2.8781375890188222E-3</v>
      </c>
      <c r="V6" s="9">
        <f t="shared" si="10"/>
        <v>24.077658887245295</v>
      </c>
      <c r="W6" s="9">
        <f t="shared" si="11"/>
        <v>23.076773528651366</v>
      </c>
      <c r="X6" s="9">
        <f t="shared" si="12"/>
        <v>1.0008853585939299</v>
      </c>
      <c r="Y6" s="9">
        <f t="shared" si="13"/>
        <v>23.908884485080474</v>
      </c>
    </row>
    <row r="7" spans="1:34" ht="14">
      <c r="A7" s="8" t="s">
        <v>22</v>
      </c>
      <c r="B7" s="8">
        <v>197</v>
      </c>
      <c r="C7" s="9">
        <f t="shared" si="0"/>
        <v>0.70794578438413791</v>
      </c>
      <c r="D7" s="10">
        <v>37.649450049999999</v>
      </c>
      <c r="E7" s="8">
        <v>-26.85361674</v>
      </c>
      <c r="F7" s="9">
        <f t="shared" si="1"/>
        <v>2.0636608538690399E-3</v>
      </c>
      <c r="G7" s="12">
        <v>-33.109570248699796</v>
      </c>
      <c r="H7" s="9">
        <f t="shared" si="2"/>
        <v>4.8870071578897226E-4</v>
      </c>
      <c r="I7" s="9">
        <f t="shared" si="3"/>
        <v>2.5523615696580121E-3</v>
      </c>
      <c r="J7" s="10">
        <v>37.622082319999997</v>
      </c>
      <c r="K7" s="8">
        <v>-26.8871927</v>
      </c>
      <c r="L7" s="9">
        <f t="shared" si="4"/>
        <v>2.0477678958174469E-3</v>
      </c>
      <c r="M7" s="12">
        <v>-30.079392489642899</v>
      </c>
      <c r="N7" s="9">
        <f t="shared" si="5"/>
        <v>9.818852838763205E-4</v>
      </c>
      <c r="O7" s="9">
        <f t="shared" si="6"/>
        <v>3.0296531796937675E-3</v>
      </c>
      <c r="P7" s="10">
        <v>36.986393280000001</v>
      </c>
      <c r="Q7" s="10">
        <v>-27.513606719999999</v>
      </c>
      <c r="R7" s="9">
        <f t="shared" si="7"/>
        <v>1.7727166672647939E-3</v>
      </c>
      <c r="S7" s="14">
        <v>-31.169787199999998</v>
      </c>
      <c r="T7" s="9">
        <f t="shared" si="8"/>
        <v>7.6387321169244676E-4</v>
      </c>
      <c r="U7" s="9">
        <f t="shared" si="9"/>
        <v>2.5365898789572409E-3</v>
      </c>
      <c r="V7" s="9">
        <f t="shared" si="10"/>
        <v>24.430578030760962</v>
      </c>
      <c r="W7" s="9">
        <f t="shared" si="11"/>
        <v>23.686070846218318</v>
      </c>
      <c r="X7" s="9">
        <f t="shared" si="12"/>
        <v>0.74450718454264475</v>
      </c>
      <c r="Y7" s="9">
        <f t="shared" si="13"/>
        <v>24.457497447230342</v>
      </c>
    </row>
    <row r="8" spans="1:34" ht="14">
      <c r="A8" s="8" t="s">
        <v>23</v>
      </c>
      <c r="B8" s="8">
        <v>115</v>
      </c>
      <c r="C8" s="9">
        <f t="shared" si="0"/>
        <v>0.70794578438413791</v>
      </c>
      <c r="D8" s="10">
        <v>34.639150090000001</v>
      </c>
      <c r="E8" s="8">
        <v>-29.863916700000001</v>
      </c>
      <c r="F8" s="9">
        <f t="shared" si="1"/>
        <v>1.0318304261361805E-3</v>
      </c>
      <c r="G8" s="12">
        <v>-34.314186922703897</v>
      </c>
      <c r="H8" s="9">
        <f t="shared" si="2"/>
        <v>3.7032353012864138E-4</v>
      </c>
      <c r="I8" s="9">
        <f t="shared" si="3"/>
        <v>1.4021539562648218E-3</v>
      </c>
      <c r="J8" s="10">
        <v>34.611782359999999</v>
      </c>
      <c r="K8" s="8">
        <v>-29.897492660000001</v>
      </c>
      <c r="L8" s="9">
        <f t="shared" si="4"/>
        <v>1.0238839471165323E-3</v>
      </c>
      <c r="M8" s="12">
        <v>-31.208778919637901</v>
      </c>
      <c r="N8" s="9">
        <f t="shared" si="5"/>
        <v>7.5704571921185026E-4</v>
      </c>
      <c r="O8" s="9">
        <f t="shared" si="6"/>
        <v>1.7809296663283826E-3</v>
      </c>
      <c r="P8" s="10">
        <v>33.976093319999997</v>
      </c>
      <c r="Q8" s="10">
        <v>-30.52390668</v>
      </c>
      <c r="R8" s="9">
        <f t="shared" si="7"/>
        <v>8.8635833294661024E-4</v>
      </c>
      <c r="S8" s="14">
        <v>-32.357687900000002</v>
      </c>
      <c r="T8" s="9">
        <f t="shared" si="8"/>
        <v>5.8107368760547688E-4</v>
      </c>
      <c r="U8" s="9">
        <f t="shared" si="9"/>
        <v>1.4674320205520872E-3</v>
      </c>
      <c r="V8" s="9">
        <f t="shared" si="10"/>
        <v>27.032042982913325</v>
      </c>
      <c r="W8" s="9">
        <f t="shared" si="11"/>
        <v>25.993532316477221</v>
      </c>
      <c r="X8" s="9">
        <f t="shared" si="12"/>
        <v>1.0385106664361032</v>
      </c>
      <c r="Y8" s="9">
        <f t="shared" si="13"/>
        <v>26.834420085014287</v>
      </c>
    </row>
    <row r="9" spans="1:34" ht="14">
      <c r="A9" s="8" t="s">
        <v>24</v>
      </c>
      <c r="B9" s="8">
        <v>55</v>
      </c>
      <c r="C9" s="9">
        <f t="shared" si="0"/>
        <v>0.70794578438413791</v>
      </c>
      <c r="D9" s="10">
        <v>31.62885013</v>
      </c>
      <c r="E9" s="8">
        <v>-32.874216650000001</v>
      </c>
      <c r="F9" s="9">
        <f t="shared" si="1"/>
        <v>5.1591521385685945E-4</v>
      </c>
      <c r="G9" s="12">
        <v>-37.865049372559902</v>
      </c>
      <c r="H9" s="9">
        <f t="shared" si="2"/>
        <v>1.6349145645763564E-4</v>
      </c>
      <c r="I9" s="9">
        <f t="shared" si="3"/>
        <v>6.7940667031449512E-4</v>
      </c>
      <c r="J9" s="10">
        <v>31.601482409999999</v>
      </c>
      <c r="K9" s="8">
        <v>-32.907792610000001</v>
      </c>
      <c r="L9" s="9">
        <f t="shared" si="4"/>
        <v>5.1194197434096037E-4</v>
      </c>
      <c r="M9" s="12">
        <v>-34.779614561627902</v>
      </c>
      <c r="N9" s="9">
        <f t="shared" si="5"/>
        <v>3.3268907829420044E-4</v>
      </c>
      <c r="O9" s="9">
        <f t="shared" si="6"/>
        <v>8.4463105263516075E-4</v>
      </c>
      <c r="P9" s="10">
        <v>30.965793359999999</v>
      </c>
      <c r="Q9" s="10">
        <v>-33.534206640000001</v>
      </c>
      <c r="R9" s="9">
        <f t="shared" si="7"/>
        <v>4.4317916613041209E-4</v>
      </c>
      <c r="S9" s="14">
        <v>-35.912981799999997</v>
      </c>
      <c r="T9" s="9">
        <f t="shared" si="8"/>
        <v>2.5627239050082779E-4</v>
      </c>
      <c r="U9" s="9">
        <f t="shared" si="9"/>
        <v>6.9945155663123982E-4</v>
      </c>
      <c r="V9" s="9">
        <f t="shared" si="10"/>
        <v>30.178701936058832</v>
      </c>
      <c r="W9" s="9">
        <f t="shared" si="11"/>
        <v>29.233329558969135</v>
      </c>
      <c r="X9" s="9">
        <f t="shared" si="12"/>
        <v>0.94537237708969712</v>
      </c>
      <c r="Y9" s="9">
        <f t="shared" si="13"/>
        <v>30.052423589652637</v>
      </c>
    </row>
    <row r="10" spans="1:34" ht="14">
      <c r="A10" s="8" t="s">
        <v>25</v>
      </c>
      <c r="B10" s="8">
        <v>203</v>
      </c>
      <c r="C10" s="9">
        <f t="shared" si="0"/>
        <v>0.70794578438413791</v>
      </c>
      <c r="D10" s="10">
        <v>37.649450049999999</v>
      </c>
      <c r="E10" s="8">
        <v>-26.85361674</v>
      </c>
      <c r="F10" s="9">
        <f t="shared" si="1"/>
        <v>2.0636608538690399E-3</v>
      </c>
      <c r="G10" s="12">
        <v>-32.776227913898502</v>
      </c>
      <c r="H10" s="9">
        <f t="shared" si="2"/>
        <v>5.2768798843978271E-4</v>
      </c>
      <c r="I10" s="9">
        <f t="shared" si="3"/>
        <v>2.5913488423088228E-3</v>
      </c>
      <c r="J10" s="10">
        <v>37.622082319999997</v>
      </c>
      <c r="K10" s="8">
        <v>-26.8871927</v>
      </c>
      <c r="L10" s="9">
        <f t="shared" si="4"/>
        <v>2.0477678958174469E-3</v>
      </c>
      <c r="M10" s="12">
        <v>-29.730260123967</v>
      </c>
      <c r="N10" s="9">
        <f t="shared" si="5"/>
        <v>1.0640792824815849E-3</v>
      </c>
      <c r="O10" s="9">
        <f t="shared" si="6"/>
        <v>3.1118471782990318E-3</v>
      </c>
      <c r="P10" s="10">
        <v>36.986393280000001</v>
      </c>
      <c r="Q10" s="10">
        <v>-27.513606719999999</v>
      </c>
      <c r="R10" s="9">
        <f t="shared" si="7"/>
        <v>1.7727166672647939E-3</v>
      </c>
      <c r="S10" s="14">
        <v>-30.8329308</v>
      </c>
      <c r="T10" s="9">
        <f t="shared" si="8"/>
        <v>8.2548069282454325E-4</v>
      </c>
      <c r="U10" s="9">
        <f t="shared" si="9"/>
        <v>2.5981973600893373E-3</v>
      </c>
      <c r="V10" s="9">
        <f t="shared" si="10"/>
        <v>24.364741192056137</v>
      </c>
      <c r="W10" s="9">
        <f t="shared" si="11"/>
        <v>23.569817392051998</v>
      </c>
      <c r="X10" s="9">
        <f t="shared" si="12"/>
        <v>0.79492380000413831</v>
      </c>
      <c r="Y10" s="9">
        <f t="shared" si="13"/>
        <v>24.353278628310086</v>
      </c>
    </row>
    <row r="11" spans="1:34" ht="14">
      <c r="A11" s="8" t="s">
        <v>26</v>
      </c>
      <c r="B11" s="8">
        <v>59</v>
      </c>
      <c r="C11" s="9">
        <f t="shared" si="0"/>
        <v>0.70794578438413791</v>
      </c>
      <c r="D11" s="10">
        <v>31.62885013</v>
      </c>
      <c r="E11" s="8">
        <v>-32.874216650000001</v>
      </c>
      <c r="F11" s="9">
        <f t="shared" si="1"/>
        <v>5.1591521385685945E-4</v>
      </c>
      <c r="G11" s="12">
        <v>-37.002457921608901</v>
      </c>
      <c r="H11" s="9">
        <f t="shared" si="2"/>
        <v>1.994133401054043E-4</v>
      </c>
      <c r="I11" s="9">
        <f t="shared" si="3"/>
        <v>7.1532855396226375E-4</v>
      </c>
      <c r="J11" s="10">
        <v>31.601482409999999</v>
      </c>
      <c r="K11" s="8">
        <v>-32.907792610000001</v>
      </c>
      <c r="L11" s="9">
        <f t="shared" si="4"/>
        <v>5.1194197434096037E-4</v>
      </c>
      <c r="M11" s="12">
        <v>-33.886090267948397</v>
      </c>
      <c r="N11" s="9">
        <f t="shared" si="5"/>
        <v>4.0868714099267747E-4</v>
      </c>
      <c r="O11" s="9">
        <f t="shared" si="6"/>
        <v>9.2062911533363789E-4</v>
      </c>
      <c r="P11" s="10">
        <v>30.965793359999999</v>
      </c>
      <c r="Q11" s="10">
        <v>-33.534206640000001</v>
      </c>
      <c r="R11" s="9">
        <f t="shared" si="7"/>
        <v>4.4317916613041209E-4</v>
      </c>
      <c r="S11" s="14">
        <v>-35.043529200000002</v>
      </c>
      <c r="T11" s="9">
        <f t="shared" si="8"/>
        <v>3.1307405618424524E-4</v>
      </c>
      <c r="U11" s="9">
        <f t="shared" si="9"/>
        <v>7.5625322231465727E-4</v>
      </c>
      <c r="V11" s="9">
        <f t="shared" si="10"/>
        <v>29.954944387599305</v>
      </c>
      <c r="W11" s="9">
        <f t="shared" si="11"/>
        <v>28.859152944553085</v>
      </c>
      <c r="X11" s="9">
        <f t="shared" si="12"/>
        <v>1.0957914430462203</v>
      </c>
      <c r="Y11" s="9">
        <f t="shared" si="13"/>
        <v>29.713327618528723</v>
      </c>
    </row>
    <row r="12" spans="1:34" ht="14">
      <c r="A12" s="8" t="s">
        <v>27</v>
      </c>
      <c r="B12" s="8">
        <v>2</v>
      </c>
      <c r="C12" s="9">
        <f t="shared" si="0"/>
        <v>0.70794578438413791</v>
      </c>
      <c r="D12" s="10">
        <v>31.62885013</v>
      </c>
      <c r="E12" s="8">
        <v>-32.874216650000001</v>
      </c>
      <c r="F12" s="9">
        <f t="shared" si="1"/>
        <v>5.1591521385685945E-4</v>
      </c>
      <c r="G12" s="12">
        <v>-58.661312481635903</v>
      </c>
      <c r="H12" s="9">
        <f t="shared" si="2"/>
        <v>1.3610333023447501E-6</v>
      </c>
      <c r="I12" s="9">
        <f t="shared" si="3"/>
        <v>5.1727624715920423E-4</v>
      </c>
      <c r="J12" s="10">
        <v>31.601482409999999</v>
      </c>
      <c r="K12" s="8">
        <v>-32.907792610000001</v>
      </c>
      <c r="L12" s="9">
        <f t="shared" si="4"/>
        <v>5.1194197434096037E-4</v>
      </c>
      <c r="M12" s="12">
        <v>-56.716596449198299</v>
      </c>
      <c r="N12" s="9">
        <f t="shared" si="5"/>
        <v>2.1298075148780058E-6</v>
      </c>
      <c r="O12" s="9">
        <f t="shared" si="6"/>
        <v>5.1407178185583838E-4</v>
      </c>
      <c r="P12" s="10">
        <v>30.965793359999999</v>
      </c>
      <c r="Q12" s="10">
        <v>-33.534206640000001</v>
      </c>
      <c r="R12" s="9">
        <f t="shared" si="7"/>
        <v>4.4317916613041209E-4</v>
      </c>
      <c r="S12" s="14">
        <v>-57.079855299999998</v>
      </c>
      <c r="T12" s="9">
        <f t="shared" si="8"/>
        <v>1.9589099401759741E-6</v>
      </c>
      <c r="U12" s="9">
        <f t="shared" si="9"/>
        <v>4.4513807607058807E-4</v>
      </c>
      <c r="V12" s="9">
        <f t="shared" si="10"/>
        <v>31.362774635289181</v>
      </c>
      <c r="W12" s="9">
        <f t="shared" si="11"/>
        <v>31.389762345314093</v>
      </c>
      <c r="X12" s="9">
        <f t="shared" si="12"/>
        <v>-2.6987710024911848E-2</v>
      </c>
      <c r="Y12" s="9">
        <f t="shared" si="13"/>
        <v>32.01505255593699</v>
      </c>
    </row>
    <row r="13" spans="1:34" ht="14">
      <c r="A13" s="8" t="s">
        <v>28</v>
      </c>
      <c r="B13" s="8">
        <v>20</v>
      </c>
      <c r="C13" s="9">
        <f t="shared" si="0"/>
        <v>0.70794578438413791</v>
      </c>
      <c r="D13" s="10">
        <v>31.62885013</v>
      </c>
      <c r="E13" s="8">
        <v>-32.874216650000001</v>
      </c>
      <c r="F13" s="9">
        <f t="shared" si="1"/>
        <v>5.1591521385685945E-4</v>
      </c>
      <c r="G13" s="12">
        <v>-46.710412535556301</v>
      </c>
      <c r="H13" s="9">
        <f t="shared" si="2"/>
        <v>2.1328423052124687E-5</v>
      </c>
      <c r="I13" s="9">
        <f t="shared" si="3"/>
        <v>5.3724363690898418E-4</v>
      </c>
      <c r="J13" s="10">
        <v>31.601482409999999</v>
      </c>
      <c r="K13" s="8">
        <v>-32.907792610000001</v>
      </c>
      <c r="L13" s="9">
        <f t="shared" si="4"/>
        <v>5.1194197434096037E-4</v>
      </c>
      <c r="M13" s="12">
        <v>-44.307442675418599</v>
      </c>
      <c r="N13" s="9">
        <f t="shared" si="5"/>
        <v>3.7089905982609311E-5</v>
      </c>
      <c r="O13" s="9">
        <f t="shared" si="6"/>
        <v>5.4903188032356964E-4</v>
      </c>
      <c r="P13" s="10">
        <v>30.965793359999999</v>
      </c>
      <c r="Q13" s="10">
        <v>-33.534206640000001</v>
      </c>
      <c r="R13" s="9">
        <f t="shared" si="7"/>
        <v>4.4317916613041209E-4</v>
      </c>
      <c r="S13" s="14">
        <v>-44.912917800000002</v>
      </c>
      <c r="T13" s="9">
        <f t="shared" si="8"/>
        <v>3.2263257919708885E-5</v>
      </c>
      <c r="U13" s="9">
        <f t="shared" si="9"/>
        <v>4.7544242405012099E-4</v>
      </c>
      <c r="V13" s="9">
        <f t="shared" si="10"/>
        <v>31.198287195716166</v>
      </c>
      <c r="W13" s="9">
        <f t="shared" si="11"/>
        <v>31.104024368857516</v>
      </c>
      <c r="X13" s="9">
        <f t="shared" si="12"/>
        <v>9.4262826858649618E-2</v>
      </c>
      <c r="Y13" s="9">
        <f t="shared" si="13"/>
        <v>31.729020684874634</v>
      </c>
    </row>
    <row r="14" spans="1:34" ht="14">
      <c r="A14" s="8" t="s">
        <v>29</v>
      </c>
      <c r="B14" s="8">
        <v>5</v>
      </c>
      <c r="C14" s="9">
        <f t="shared" si="0"/>
        <v>0.70794578438413791</v>
      </c>
      <c r="D14" s="10">
        <v>31.62885013</v>
      </c>
      <c r="E14" s="8">
        <v>-32.874216650000001</v>
      </c>
      <c r="F14" s="9">
        <f t="shared" si="1"/>
        <v>5.1591521385685945E-4</v>
      </c>
      <c r="G14" s="12">
        <v>-54.373857473938401</v>
      </c>
      <c r="H14" s="9">
        <f t="shared" si="2"/>
        <v>3.6527020856834557E-6</v>
      </c>
      <c r="I14" s="9">
        <f t="shared" si="3"/>
        <v>5.1956791594254292E-4</v>
      </c>
      <c r="J14" s="10">
        <v>31.601482409999999</v>
      </c>
      <c r="K14" s="8">
        <v>-32.907792610000001</v>
      </c>
      <c r="L14" s="9">
        <f t="shared" si="4"/>
        <v>5.1194197434096037E-4</v>
      </c>
      <c r="M14" s="12">
        <v>-52.307865443299498</v>
      </c>
      <c r="N14" s="9">
        <f t="shared" si="5"/>
        <v>5.8777817442696535E-6</v>
      </c>
      <c r="O14" s="9">
        <f t="shared" si="6"/>
        <v>5.1781975608523E-4</v>
      </c>
      <c r="P14" s="10">
        <v>30.965793359999999</v>
      </c>
      <c r="Q14" s="10">
        <v>-33.534206640000001</v>
      </c>
      <c r="R14" s="9">
        <f t="shared" si="7"/>
        <v>4.4317916613041209E-4</v>
      </c>
      <c r="S14" s="14">
        <v>-52.746255499999997</v>
      </c>
      <c r="T14" s="9">
        <f t="shared" si="8"/>
        <v>5.3134237177000263E-6</v>
      </c>
      <c r="U14" s="9">
        <f t="shared" si="9"/>
        <v>4.4849258984811213E-4</v>
      </c>
      <c r="V14" s="9">
        <f t="shared" si="10"/>
        <v>31.343576750726854</v>
      </c>
      <c r="W14" s="9">
        <f t="shared" si="11"/>
        <v>31.358213841925252</v>
      </c>
      <c r="X14" s="9">
        <f t="shared" si="12"/>
        <v>-1.4637091198398622E-2</v>
      </c>
      <c r="Y14" s="9">
        <f t="shared" si="13"/>
        <v>31.982447281263795</v>
      </c>
    </row>
    <row r="15" spans="1:34" ht="14">
      <c r="A15" s="8" t="s">
        <v>30</v>
      </c>
      <c r="B15" s="8">
        <v>160</v>
      </c>
      <c r="C15" s="9">
        <f t="shared" si="0"/>
        <v>0.70794578438413791</v>
      </c>
      <c r="D15" s="10">
        <v>36.400062679999998</v>
      </c>
      <c r="E15" s="8">
        <v>-28.103004110000001</v>
      </c>
      <c r="F15" s="9">
        <f t="shared" si="1"/>
        <v>1.5477456390058338E-3</v>
      </c>
      <c r="G15" s="12">
        <v>-33.457168384514397</v>
      </c>
      <c r="H15" s="9">
        <f t="shared" si="2"/>
        <v>4.5111073448187756E-4</v>
      </c>
      <c r="I15" s="9">
        <f t="shared" si="3"/>
        <v>1.9988563734877115E-3</v>
      </c>
      <c r="J15" s="10">
        <v>36.372694950000003</v>
      </c>
      <c r="K15" s="8">
        <v>-28.13658006</v>
      </c>
      <c r="L15" s="9">
        <f t="shared" si="4"/>
        <v>1.5358259240142594E-3</v>
      </c>
      <c r="M15" s="12">
        <v>-30.386334244661601</v>
      </c>
      <c r="N15" s="9">
        <f t="shared" si="5"/>
        <v>9.1488514400145621E-4</v>
      </c>
      <c r="O15" s="9">
        <f t="shared" si="6"/>
        <v>2.4507110680157158E-3</v>
      </c>
      <c r="P15" s="10">
        <v>35.737005910000001</v>
      </c>
      <c r="Q15" s="10">
        <v>-28.762994089999999</v>
      </c>
      <c r="R15" s="9">
        <f t="shared" si="7"/>
        <v>1.3295374992494541E-3</v>
      </c>
      <c r="S15" s="14">
        <v>-31.5083433</v>
      </c>
      <c r="T15" s="9">
        <f t="shared" si="8"/>
        <v>7.0658704410421784E-4</v>
      </c>
      <c r="U15" s="9">
        <f t="shared" si="9"/>
        <v>2.0361245433536718E-3</v>
      </c>
      <c r="V15" s="9">
        <f t="shared" si="10"/>
        <v>25.492184107056396</v>
      </c>
      <c r="W15" s="9">
        <f t="shared" si="11"/>
        <v>24.607078878352709</v>
      </c>
      <c r="X15" s="9">
        <f t="shared" si="12"/>
        <v>0.88510522870368646</v>
      </c>
      <c r="Y15" s="9">
        <f t="shared" si="13"/>
        <v>25.411956610911666</v>
      </c>
    </row>
    <row r="16" spans="1:34" ht="14">
      <c r="A16" s="8" t="s">
        <v>31</v>
      </c>
      <c r="B16" s="8">
        <v>27</v>
      </c>
      <c r="C16" s="9">
        <f t="shared" si="0"/>
        <v>0.70794578438413791</v>
      </c>
      <c r="D16" s="10">
        <v>31.62885013</v>
      </c>
      <c r="E16" s="8">
        <v>-32.874216650000001</v>
      </c>
      <c r="F16" s="9">
        <f t="shared" si="1"/>
        <v>5.1591521385685945E-4</v>
      </c>
      <c r="G16" s="12">
        <v>-44.583264062640502</v>
      </c>
      <c r="H16" s="9">
        <f t="shared" si="2"/>
        <v>3.480756106624985E-5</v>
      </c>
      <c r="I16" s="9">
        <f t="shared" si="3"/>
        <v>5.5072277492310931E-4</v>
      </c>
      <c r="J16" s="10">
        <v>31.601482409999999</v>
      </c>
      <c r="K16" s="8">
        <v>-32.907792610000001</v>
      </c>
      <c r="L16" s="9">
        <f t="shared" si="4"/>
        <v>5.1194197434096037E-4</v>
      </c>
      <c r="M16" s="12">
        <v>-41.957004259655598</v>
      </c>
      <c r="N16" s="9">
        <f t="shared" si="5"/>
        <v>6.3723493062083363E-5</v>
      </c>
      <c r="O16" s="9">
        <f t="shared" si="6"/>
        <v>5.7566546740304373E-4</v>
      </c>
      <c r="P16" s="10">
        <v>30.965793359999999</v>
      </c>
      <c r="Q16" s="10">
        <v>-33.534206640000001</v>
      </c>
      <c r="R16" s="9">
        <f t="shared" si="7"/>
        <v>4.4317916613041209E-4</v>
      </c>
      <c r="S16" s="14">
        <v>-42.734468200000002</v>
      </c>
      <c r="T16" s="9">
        <f t="shared" si="8"/>
        <v>5.327864608168447E-5</v>
      </c>
      <c r="U16" s="9">
        <f t="shared" si="9"/>
        <v>4.9645781221209658E-4</v>
      </c>
      <c r="V16" s="9">
        <f t="shared" si="10"/>
        <v>31.090669630703616</v>
      </c>
      <c r="W16" s="9">
        <f t="shared" si="11"/>
        <v>30.898298219016816</v>
      </c>
      <c r="X16" s="9">
        <f t="shared" si="12"/>
        <v>0.19237141168679983</v>
      </c>
      <c r="Y16" s="9">
        <f t="shared" si="13"/>
        <v>31.541176508985991</v>
      </c>
    </row>
    <row r="17" spans="1:25" ht="14">
      <c r="A17" s="8" t="s">
        <v>32</v>
      </c>
      <c r="B17" s="8">
        <v>89</v>
      </c>
      <c r="C17" s="9">
        <f t="shared" si="0"/>
        <v>0.70794578438413791</v>
      </c>
      <c r="D17" s="10">
        <v>34.639150090000001</v>
      </c>
      <c r="E17" s="8">
        <v>-29.863916700000001</v>
      </c>
      <c r="F17" s="9">
        <f t="shared" si="1"/>
        <v>1.0318304261361805E-3</v>
      </c>
      <c r="G17" s="12">
        <v>-37.194250009688197</v>
      </c>
      <c r="H17" s="9">
        <f t="shared" si="2"/>
        <v>1.9079851886540141E-4</v>
      </c>
      <c r="I17" s="9">
        <f t="shared" si="3"/>
        <v>1.2226289450015819E-3</v>
      </c>
      <c r="J17" s="10">
        <v>34.611782359999999</v>
      </c>
      <c r="K17" s="8">
        <v>-29.897492660000001</v>
      </c>
      <c r="L17" s="9">
        <f t="shared" si="4"/>
        <v>1.0238839471165323E-3</v>
      </c>
      <c r="M17" s="12">
        <v>-34.221481738910001</v>
      </c>
      <c r="N17" s="9">
        <f t="shared" si="5"/>
        <v>3.7831348856747415E-4</v>
      </c>
      <c r="O17" s="9">
        <f t="shared" si="6"/>
        <v>1.4021974356840064E-3</v>
      </c>
      <c r="P17" s="10">
        <v>33.976093319999997</v>
      </c>
      <c r="Q17" s="10">
        <v>-30.52390668</v>
      </c>
      <c r="R17" s="9">
        <f t="shared" si="7"/>
        <v>8.8635833294661024E-4</v>
      </c>
      <c r="S17" s="14">
        <v>-35.267268899999998</v>
      </c>
      <c r="T17" s="9">
        <f t="shared" si="8"/>
        <v>2.9735353784270547E-4</v>
      </c>
      <c r="U17" s="9">
        <f t="shared" si="9"/>
        <v>1.1837118707893157E-3</v>
      </c>
      <c r="V17" s="9">
        <f t="shared" si="10"/>
        <v>27.627053267650648</v>
      </c>
      <c r="W17" s="9">
        <f t="shared" si="11"/>
        <v>27.03190831454128</v>
      </c>
      <c r="X17" s="9">
        <f t="shared" si="12"/>
        <v>0.59514495310936866</v>
      </c>
      <c r="Y17" s="9">
        <f t="shared" si="13"/>
        <v>27.767539970678655</v>
      </c>
    </row>
    <row r="18" spans="1:25" ht="14">
      <c r="A18" s="8" t="s">
        <v>33</v>
      </c>
      <c r="B18" s="8">
        <v>127</v>
      </c>
      <c r="C18" s="9">
        <f t="shared" si="0"/>
        <v>0.70794578438413791</v>
      </c>
      <c r="D18" s="10">
        <v>36.400062679999998</v>
      </c>
      <c r="E18" s="8">
        <v>-28.103004110000001</v>
      </c>
      <c r="F18" s="9">
        <f t="shared" si="1"/>
        <v>1.5477456390058338E-3</v>
      </c>
      <c r="G18" s="12">
        <v>-35.934584034332403</v>
      </c>
      <c r="H18" s="9">
        <f t="shared" si="2"/>
        <v>2.5500083149675824E-4</v>
      </c>
      <c r="I18" s="9">
        <f t="shared" si="3"/>
        <v>1.802746470502592E-3</v>
      </c>
      <c r="J18" s="10">
        <v>36.372694950000003</v>
      </c>
      <c r="K18" s="8">
        <v>-28.13658006</v>
      </c>
      <c r="L18" s="9">
        <f t="shared" si="4"/>
        <v>1.5358259240142594E-3</v>
      </c>
      <c r="M18" s="12">
        <v>-32.992196190065101</v>
      </c>
      <c r="N18" s="9">
        <f t="shared" si="5"/>
        <v>5.0208862338929226E-4</v>
      </c>
      <c r="O18" s="9">
        <f t="shared" si="6"/>
        <v>2.0379145474035518E-3</v>
      </c>
      <c r="P18" s="10">
        <v>35.737005910000001</v>
      </c>
      <c r="Q18" s="10">
        <v>-28.762994089999999</v>
      </c>
      <c r="R18" s="9">
        <f t="shared" si="7"/>
        <v>1.3295374992494541E-3</v>
      </c>
      <c r="S18" s="14">
        <v>-34.014394000000003</v>
      </c>
      <c r="T18" s="9">
        <f t="shared" si="8"/>
        <v>3.9678989180387829E-4</v>
      </c>
      <c r="U18" s="9">
        <f t="shared" si="9"/>
        <v>1.7263273910533322E-3</v>
      </c>
      <c r="V18" s="9">
        <f t="shared" si="10"/>
        <v>25.940653460473037</v>
      </c>
      <c r="W18" s="9">
        <f t="shared" si="11"/>
        <v>25.40814030520545</v>
      </c>
      <c r="X18" s="9">
        <f t="shared" si="12"/>
        <v>0.53251315526758702</v>
      </c>
      <c r="Y18" s="9">
        <f t="shared" si="13"/>
        <v>26.128768386064927</v>
      </c>
    </row>
    <row r="19" spans="1:25" ht="14">
      <c r="A19" s="8" t="s">
        <v>34</v>
      </c>
      <c r="B19" s="8">
        <v>23</v>
      </c>
      <c r="C19" s="9">
        <f t="shared" si="0"/>
        <v>0.70794578438413791</v>
      </c>
      <c r="D19" s="10">
        <v>31.62885013</v>
      </c>
      <c r="E19" s="8">
        <v>-32.874216650000001</v>
      </c>
      <c r="F19" s="9">
        <f t="shared" si="1"/>
        <v>5.1591521385685945E-4</v>
      </c>
      <c r="G19" s="12">
        <v>-45.754722626037498</v>
      </c>
      <c r="H19" s="9">
        <f t="shared" si="2"/>
        <v>2.6578332938733192E-5</v>
      </c>
      <c r="I19" s="9">
        <f t="shared" si="3"/>
        <v>5.4249354679559265E-4</v>
      </c>
      <c r="J19" s="10">
        <v>31.601482409999999</v>
      </c>
      <c r="K19" s="8">
        <v>-32.907792610000001</v>
      </c>
      <c r="L19" s="9">
        <f t="shared" si="4"/>
        <v>5.1194197434096037E-4</v>
      </c>
      <c r="M19" s="12">
        <v>-43.248661964054797</v>
      </c>
      <c r="N19" s="9">
        <f t="shared" si="5"/>
        <v>4.7329705656071296E-5</v>
      </c>
      <c r="O19" s="9">
        <f t="shared" si="6"/>
        <v>5.5927167999703163E-4</v>
      </c>
      <c r="P19" s="10">
        <v>30.965793359999999</v>
      </c>
      <c r="Q19" s="10">
        <v>-33.534206640000001</v>
      </c>
      <c r="R19" s="9">
        <f t="shared" si="7"/>
        <v>4.4317916613041209E-4</v>
      </c>
      <c r="S19" s="14">
        <v>-43.933447700000002</v>
      </c>
      <c r="T19" s="9">
        <f t="shared" si="8"/>
        <v>4.0425484161633365E-5</v>
      </c>
      <c r="U19" s="9">
        <f t="shared" si="9"/>
        <v>4.8360465029204547E-4</v>
      </c>
      <c r="V19" s="9">
        <f t="shared" si="10"/>
        <v>31.156054235766376</v>
      </c>
      <c r="W19" s="9">
        <f t="shared" si="11"/>
        <v>31.0237717161116</v>
      </c>
      <c r="X19" s="9">
        <f t="shared" si="12"/>
        <v>0.13228251965477611</v>
      </c>
      <c r="Y19" s="9">
        <f t="shared" si="13"/>
        <v>31.655095316605948</v>
      </c>
    </row>
    <row r="20" spans="1:25" ht="14">
      <c r="A20" s="8" t="s">
        <v>35</v>
      </c>
      <c r="B20" s="8">
        <v>183</v>
      </c>
      <c r="C20" s="9">
        <f t="shared" si="0"/>
        <v>0.70794578438413791</v>
      </c>
      <c r="D20" s="10">
        <v>37.649450049999999</v>
      </c>
      <c r="E20" s="8">
        <v>-26.85361674</v>
      </c>
      <c r="F20" s="9">
        <f t="shared" si="1"/>
        <v>2.0636608538690399E-3</v>
      </c>
      <c r="G20" s="12">
        <v>-33.898173008353901</v>
      </c>
      <c r="H20" s="9">
        <f t="shared" si="2"/>
        <v>4.0755169074380615E-4</v>
      </c>
      <c r="I20" s="9">
        <f t="shared" si="3"/>
        <v>2.4712125446128461E-3</v>
      </c>
      <c r="J20" s="10">
        <v>37.622082319999997</v>
      </c>
      <c r="K20" s="8">
        <v>-26.8871927</v>
      </c>
      <c r="L20" s="9">
        <f t="shared" si="4"/>
        <v>2.0477678958174469E-3</v>
      </c>
      <c r="M20" s="12">
        <v>-30.9091288591219</v>
      </c>
      <c r="N20" s="9">
        <f t="shared" si="5"/>
        <v>8.1112374290186922E-4</v>
      </c>
      <c r="O20" s="9">
        <f t="shared" si="6"/>
        <v>2.8588916387193163E-3</v>
      </c>
      <c r="P20" s="10">
        <v>36.986393280000001</v>
      </c>
      <c r="Q20" s="10">
        <v>-27.513606719999999</v>
      </c>
      <c r="R20" s="9">
        <f t="shared" si="7"/>
        <v>1.7727166672647939E-3</v>
      </c>
      <c r="S20" s="14">
        <v>-31.9675583</v>
      </c>
      <c r="T20" s="9">
        <f t="shared" si="8"/>
        <v>6.356882294382538E-4</v>
      </c>
      <c r="U20" s="9">
        <f t="shared" si="9"/>
        <v>2.4084048967030476E-3</v>
      </c>
      <c r="V20" s="9">
        <f t="shared" si="10"/>
        <v>24.570899000925284</v>
      </c>
      <c r="W20" s="9">
        <f t="shared" si="11"/>
        <v>23.938023055017936</v>
      </c>
      <c r="X20" s="9">
        <f t="shared" si="12"/>
        <v>0.63287594590734741</v>
      </c>
      <c r="Y20" s="9">
        <f t="shared" si="13"/>
        <v>24.682704984683145</v>
      </c>
    </row>
    <row r="21" spans="1:25" ht="14">
      <c r="A21" s="8" t="s">
        <v>36</v>
      </c>
      <c r="B21" s="8">
        <v>7</v>
      </c>
      <c r="C21" s="9">
        <f t="shared" si="0"/>
        <v>0.70794578438413791</v>
      </c>
      <c r="D21" s="10">
        <v>31.62885013</v>
      </c>
      <c r="E21" s="8">
        <v>-32.874216650000001</v>
      </c>
      <c r="F21" s="9">
        <f t="shared" si="1"/>
        <v>5.1591521385685945E-4</v>
      </c>
      <c r="G21" s="12">
        <v>-52.703378798836901</v>
      </c>
      <c r="H21" s="9">
        <f t="shared" si="2"/>
        <v>5.3661414963033563E-6</v>
      </c>
      <c r="I21" s="9">
        <f t="shared" si="3"/>
        <v>5.2128135535316276E-4</v>
      </c>
      <c r="J21" s="10">
        <v>31.601482409999999</v>
      </c>
      <c r="K21" s="8">
        <v>-32.907792610000001</v>
      </c>
      <c r="L21" s="9">
        <f t="shared" si="4"/>
        <v>5.1194197434096037E-4</v>
      </c>
      <c r="M21" s="12">
        <v>-50.5819224183412</v>
      </c>
      <c r="N21" s="9">
        <f t="shared" si="5"/>
        <v>8.7459654658589204E-6</v>
      </c>
      <c r="O21" s="9">
        <f t="shared" si="6"/>
        <v>5.2068793980681932E-4</v>
      </c>
      <c r="P21" s="10">
        <v>30.965793359999999</v>
      </c>
      <c r="Q21" s="10">
        <v>-33.534206640000001</v>
      </c>
      <c r="R21" s="9">
        <f t="shared" si="7"/>
        <v>4.4317916613041209E-4</v>
      </c>
      <c r="S21" s="14">
        <v>-51.047471999999999</v>
      </c>
      <c r="T21" s="9">
        <f t="shared" si="8"/>
        <v>7.856928482356145E-6</v>
      </c>
      <c r="U21" s="9">
        <f t="shared" si="9"/>
        <v>4.5103609461276823E-4</v>
      </c>
      <c r="V21" s="9">
        <f t="shared" si="10"/>
        <v>31.329278081864359</v>
      </c>
      <c r="W21" s="9">
        <f t="shared" si="11"/>
        <v>31.334224813525505</v>
      </c>
      <c r="X21" s="9">
        <f t="shared" si="12"/>
        <v>-4.9467316611462309E-3</v>
      </c>
      <c r="Y21" s="9">
        <f t="shared" si="13"/>
        <v>31.957887018827854</v>
      </c>
    </row>
    <row r="22" spans="1:25" ht="14">
      <c r="A22" s="8" t="s">
        <v>37</v>
      </c>
      <c r="B22" s="8">
        <v>73</v>
      </c>
      <c r="C22" s="9">
        <f t="shared" si="0"/>
        <v>0.70794578438413791</v>
      </c>
      <c r="D22" s="10">
        <v>34.639150090000001</v>
      </c>
      <c r="E22" s="8">
        <v>-29.863916700000001</v>
      </c>
      <c r="F22" s="9">
        <f t="shared" si="1"/>
        <v>1.0318304261361805E-3</v>
      </c>
      <c r="G22" s="12">
        <v>-39.0901739201366</v>
      </c>
      <c r="H22" s="9">
        <f t="shared" si="2"/>
        <v>1.2330554525722797E-4</v>
      </c>
      <c r="I22" s="9">
        <f t="shared" si="3"/>
        <v>1.1551359713934085E-3</v>
      </c>
      <c r="J22" s="10">
        <v>34.611782359999999</v>
      </c>
      <c r="K22" s="8">
        <v>-29.897492660000001</v>
      </c>
      <c r="L22" s="9">
        <f t="shared" si="4"/>
        <v>1.0238839471165323E-3</v>
      </c>
      <c r="M22" s="12">
        <v>-36.245051481909996</v>
      </c>
      <c r="N22" s="9">
        <f t="shared" si="5"/>
        <v>2.3740772799050674E-4</v>
      </c>
      <c r="O22" s="9">
        <f t="shared" si="6"/>
        <v>1.261291675107039E-3</v>
      </c>
      <c r="P22" s="10">
        <v>33.976093319999997</v>
      </c>
      <c r="Q22" s="10">
        <v>-30.52390668</v>
      </c>
      <c r="R22" s="9">
        <f t="shared" si="7"/>
        <v>8.8635833294661024E-4</v>
      </c>
      <c r="S22" s="14">
        <v>-37.191805700000003</v>
      </c>
      <c r="T22" s="9">
        <f t="shared" si="8"/>
        <v>1.9090593490551122E-4</v>
      </c>
      <c r="U22" s="9">
        <f t="shared" si="9"/>
        <v>1.0772642678521214E-3</v>
      </c>
      <c r="V22" s="9">
        <f t="shared" si="10"/>
        <v>27.873668918322476</v>
      </c>
      <c r="W22" s="9">
        <f t="shared" si="11"/>
        <v>27.491844707292632</v>
      </c>
      <c r="X22" s="9">
        <f t="shared" si="12"/>
        <v>0.38182421102984421</v>
      </c>
      <c r="Y22" s="9">
        <f t="shared" si="13"/>
        <v>28.176777451779465</v>
      </c>
    </row>
    <row r="23" spans="1:25" ht="14">
      <c r="A23" s="8" t="s">
        <v>38</v>
      </c>
      <c r="B23" s="8">
        <v>163</v>
      </c>
      <c r="C23" s="9">
        <f t="shared" si="0"/>
        <v>0.70794578438413791</v>
      </c>
      <c r="D23" s="10">
        <v>36.400062679999998</v>
      </c>
      <c r="E23" s="8">
        <v>-28.103004110000001</v>
      </c>
      <c r="F23" s="9">
        <f t="shared" si="1"/>
        <v>1.5477456390058338E-3</v>
      </c>
      <c r="G23" s="12">
        <v>-33.238869241003101</v>
      </c>
      <c r="H23" s="9">
        <f t="shared" si="2"/>
        <v>4.74365478242831E-4</v>
      </c>
      <c r="I23" s="9">
        <f t="shared" si="3"/>
        <v>2.0221111172486648E-3</v>
      </c>
      <c r="J23" s="10">
        <v>36.372694950000003</v>
      </c>
      <c r="K23" s="8">
        <v>-28.13658006</v>
      </c>
      <c r="L23" s="9">
        <f t="shared" si="4"/>
        <v>1.5358259240142594E-3</v>
      </c>
      <c r="M23" s="12">
        <v>-30.1591457226104</v>
      </c>
      <c r="N23" s="9">
        <f t="shared" si="5"/>
        <v>9.640186319112079E-4</v>
      </c>
      <c r="O23" s="9">
        <f t="shared" si="6"/>
        <v>2.4998445559254673E-3</v>
      </c>
      <c r="P23" s="10">
        <v>35.737005910000001</v>
      </c>
      <c r="Q23" s="10">
        <v>-28.762994089999999</v>
      </c>
      <c r="R23" s="9">
        <f t="shared" si="7"/>
        <v>1.3295374992494541E-3</v>
      </c>
      <c r="S23" s="14">
        <v>-31.288069700000001</v>
      </c>
      <c r="T23" s="9">
        <f t="shared" si="8"/>
        <v>7.4334945953051501E-4</v>
      </c>
      <c r="U23" s="9">
        <f t="shared" si="9"/>
        <v>2.072886958779969E-3</v>
      </c>
      <c r="V23" s="9">
        <f t="shared" si="10"/>
        <v>25.441949831258235</v>
      </c>
      <c r="W23" s="9">
        <f t="shared" si="11"/>
        <v>24.520869955690266</v>
      </c>
      <c r="X23" s="9">
        <f t="shared" si="12"/>
        <v>0.921079875567969</v>
      </c>
      <c r="Y23" s="9">
        <f t="shared" si="13"/>
        <v>25.334243807410004</v>
      </c>
    </row>
    <row r="24" spans="1:25" ht="14">
      <c r="A24" s="8" t="s">
        <v>39</v>
      </c>
      <c r="B24" s="8">
        <v>62</v>
      </c>
      <c r="C24" s="9">
        <f t="shared" si="0"/>
        <v>0.70794578438413791</v>
      </c>
      <c r="D24" s="10">
        <v>34.639150090000001</v>
      </c>
      <c r="E24" s="8">
        <v>-29.863916700000001</v>
      </c>
      <c r="F24" s="9">
        <f t="shared" si="1"/>
        <v>1.0318304261361805E-3</v>
      </c>
      <c r="G24" s="12">
        <v>-40.486501485010002</v>
      </c>
      <c r="H24" s="9">
        <f t="shared" si="2"/>
        <v>8.9402538736631785E-5</v>
      </c>
      <c r="I24" s="9">
        <f t="shared" si="3"/>
        <v>1.1212329648728123E-3</v>
      </c>
      <c r="J24" s="10">
        <v>34.611782359999999</v>
      </c>
      <c r="K24" s="8">
        <v>-29.897492660000001</v>
      </c>
      <c r="L24" s="9">
        <f t="shared" si="4"/>
        <v>1.0238839471165323E-3</v>
      </c>
      <c r="M24" s="12">
        <v>-37.757664055428997</v>
      </c>
      <c r="N24" s="9">
        <f t="shared" si="5"/>
        <v>1.6758440217466667E-4</v>
      </c>
      <c r="O24" s="9">
        <f t="shared" si="6"/>
        <v>1.191468349291199E-3</v>
      </c>
      <c r="P24" s="10">
        <v>33.976093319999997</v>
      </c>
      <c r="Q24" s="10">
        <v>-30.52390668</v>
      </c>
      <c r="R24" s="9">
        <f t="shared" si="7"/>
        <v>8.8635833294661024E-4</v>
      </c>
      <c r="S24" s="14">
        <v>-38.614387899999997</v>
      </c>
      <c r="T24" s="9">
        <f t="shared" si="8"/>
        <v>1.3758187061966017E-4</v>
      </c>
      <c r="U24" s="9">
        <f t="shared" si="9"/>
        <v>1.0239402035662705E-3</v>
      </c>
      <c r="V24" s="9">
        <f t="shared" si="10"/>
        <v>28.003041422247186</v>
      </c>
      <c r="W24" s="9">
        <f t="shared" si="11"/>
        <v>27.73917489961044</v>
      </c>
      <c r="X24" s="9">
        <f t="shared" si="12"/>
        <v>0.26386652263674648</v>
      </c>
      <c r="Y24" s="9">
        <f t="shared" si="13"/>
        <v>28.397254047073297</v>
      </c>
    </row>
    <row r="25" spans="1:25" ht="14">
      <c r="A25" s="8" t="s">
        <v>40</v>
      </c>
      <c r="B25" s="8">
        <v>75</v>
      </c>
      <c r="C25" s="9">
        <f t="shared" si="0"/>
        <v>0.70794578438413791</v>
      </c>
      <c r="D25" s="10">
        <v>34.639150090000001</v>
      </c>
      <c r="E25" s="8">
        <v>-29.863916700000001</v>
      </c>
      <c r="F25" s="9">
        <f t="shared" si="1"/>
        <v>1.0318304261361805E-3</v>
      </c>
      <c r="G25" s="12">
        <v>-38.845677138813301</v>
      </c>
      <c r="H25" s="9">
        <f t="shared" si="2"/>
        <v>1.3044645646159705E-4</v>
      </c>
      <c r="I25" s="9">
        <f t="shared" si="3"/>
        <v>1.1622768825977775E-3</v>
      </c>
      <c r="J25" s="10">
        <v>34.611782359999999</v>
      </c>
      <c r="K25" s="8">
        <v>-29.897492660000001</v>
      </c>
      <c r="L25" s="9">
        <f t="shared" si="4"/>
        <v>1.0238839471165323E-3</v>
      </c>
      <c r="M25" s="12">
        <v>-35.982128014428298</v>
      </c>
      <c r="N25" s="9">
        <f t="shared" si="5"/>
        <v>2.5222445863675282E-4</v>
      </c>
      <c r="O25" s="9">
        <f t="shared" si="6"/>
        <v>1.2761084057532851E-3</v>
      </c>
      <c r="P25" s="10">
        <v>33.976093319999997</v>
      </c>
      <c r="Q25" s="10">
        <v>-30.52390668</v>
      </c>
      <c r="R25" s="9">
        <f t="shared" si="7"/>
        <v>8.8635833294661024E-4</v>
      </c>
      <c r="S25" s="14">
        <v>-36.943165299999997</v>
      </c>
      <c r="T25" s="9">
        <f t="shared" si="8"/>
        <v>2.0215452641113708E-4</v>
      </c>
      <c r="U25" s="9">
        <f t="shared" si="9"/>
        <v>1.0885128593577473E-3</v>
      </c>
      <c r="V25" s="9">
        <f t="shared" si="10"/>
        <v>27.846904001211229</v>
      </c>
      <c r="W25" s="9">
        <f t="shared" si="11"/>
        <v>27.441124306143301</v>
      </c>
      <c r="X25" s="9">
        <f t="shared" si="12"/>
        <v>0.40577969506792755</v>
      </c>
      <c r="Y25" s="9">
        <f t="shared" si="13"/>
        <v>28.13166435970501</v>
      </c>
    </row>
    <row r="26" spans="1:25" ht="14">
      <c r="A26" s="8" t="s">
        <v>41</v>
      </c>
      <c r="B26" s="8">
        <v>99</v>
      </c>
      <c r="C26" s="9">
        <f t="shared" si="0"/>
        <v>0.70794578438413791</v>
      </c>
      <c r="D26" s="10">
        <v>34.639150090000001</v>
      </c>
      <c r="E26" s="8">
        <v>-29.863916700000001</v>
      </c>
      <c r="F26" s="9">
        <f t="shared" si="1"/>
        <v>1.0318304261361805E-3</v>
      </c>
      <c r="G26" s="12">
        <v>-36.064133769471098</v>
      </c>
      <c r="H26" s="9">
        <f t="shared" si="2"/>
        <v>2.4750650810370748E-4</v>
      </c>
      <c r="I26" s="9">
        <f t="shared" si="3"/>
        <v>1.279336934239888E-3</v>
      </c>
      <c r="J26" s="10">
        <v>34.611782359999999</v>
      </c>
      <c r="K26" s="8">
        <v>-29.897492660000001</v>
      </c>
      <c r="L26" s="9">
        <f t="shared" si="4"/>
        <v>1.0238839471165323E-3</v>
      </c>
      <c r="M26" s="12">
        <v>-33.031251645562797</v>
      </c>
      <c r="N26" s="9">
        <f t="shared" si="5"/>
        <v>4.9759365680407289E-4</v>
      </c>
      <c r="O26" s="9">
        <f t="shared" si="6"/>
        <v>1.5214776039206052E-3</v>
      </c>
      <c r="P26" s="10">
        <v>33.976093319999997</v>
      </c>
      <c r="Q26" s="10">
        <v>-30.52390668</v>
      </c>
      <c r="R26" s="9">
        <f t="shared" si="7"/>
        <v>8.8635833294661024E-4</v>
      </c>
      <c r="S26" s="14">
        <v>-34.123748599999999</v>
      </c>
      <c r="T26" s="9">
        <f t="shared" si="8"/>
        <v>3.8692352884499938E-4</v>
      </c>
      <c r="U26" s="9">
        <f t="shared" si="9"/>
        <v>1.2732818617916097E-3</v>
      </c>
      <c r="V26" s="9">
        <f t="shared" si="10"/>
        <v>27.430150619244472</v>
      </c>
      <c r="W26" s="9">
        <f t="shared" si="11"/>
        <v>26.677344360532892</v>
      </c>
      <c r="X26" s="9">
        <f t="shared" si="12"/>
        <v>0.7528062587115798</v>
      </c>
      <c r="Y26" s="9">
        <f t="shared" si="13"/>
        <v>27.450754475082348</v>
      </c>
    </row>
    <row r="27" spans="1:25" ht="14">
      <c r="A27" s="8" t="s">
        <v>42</v>
      </c>
      <c r="B27" s="8">
        <v>105</v>
      </c>
      <c r="C27" s="9">
        <f t="shared" si="0"/>
        <v>0.70794578438413791</v>
      </c>
      <c r="D27" s="10">
        <v>34.639150090000001</v>
      </c>
      <c r="E27" s="8">
        <v>-29.863916700000001</v>
      </c>
      <c r="F27" s="9">
        <f t="shared" si="1"/>
        <v>1.0318304261361805E-3</v>
      </c>
      <c r="G27" s="12">
        <v>-35.4007168954601</v>
      </c>
      <c r="H27" s="9">
        <f t="shared" si="2"/>
        <v>2.8835554716455668E-4</v>
      </c>
      <c r="I27" s="9">
        <f t="shared" si="3"/>
        <v>1.3201859733007371E-3</v>
      </c>
      <c r="J27" s="10">
        <v>34.611782359999999</v>
      </c>
      <c r="K27" s="8">
        <v>-29.897492660000001</v>
      </c>
      <c r="L27" s="9">
        <f t="shared" si="4"/>
        <v>1.0238839471165323E-3</v>
      </c>
      <c r="M27" s="12">
        <v>-32.337596760183501</v>
      </c>
      <c r="N27" s="9">
        <f t="shared" si="5"/>
        <v>5.8376805254710732E-4</v>
      </c>
      <c r="O27" s="9">
        <f t="shared" si="6"/>
        <v>1.6076519996636395E-3</v>
      </c>
      <c r="P27" s="10">
        <v>33.976093319999997</v>
      </c>
      <c r="Q27" s="10">
        <v>-30.52390668</v>
      </c>
      <c r="R27" s="9">
        <f t="shared" si="7"/>
        <v>8.8635833294661024E-4</v>
      </c>
      <c r="S27" s="14">
        <v>-33.453605899999999</v>
      </c>
      <c r="T27" s="9">
        <f t="shared" si="8"/>
        <v>4.5148092899016938E-4</v>
      </c>
      <c r="U27" s="9">
        <f t="shared" si="9"/>
        <v>1.3378392619367795E-3</v>
      </c>
      <c r="V27" s="9">
        <f t="shared" si="10"/>
        <v>27.293648858477653</v>
      </c>
      <c r="W27" s="9">
        <f t="shared" si="11"/>
        <v>26.438079549546558</v>
      </c>
      <c r="X27" s="9">
        <f t="shared" si="12"/>
        <v>0.85556930893109495</v>
      </c>
      <c r="Y27" s="9">
        <f t="shared" si="13"/>
        <v>27.235960628367522</v>
      </c>
    </row>
    <row r="28" spans="1:25" ht="14">
      <c r="A28" s="8" t="s">
        <v>43</v>
      </c>
      <c r="B28" s="8">
        <v>275</v>
      </c>
      <c r="C28" s="9">
        <f t="shared" si="0"/>
        <v>0.70794578438413791</v>
      </c>
      <c r="D28" s="10">
        <v>38.61855018</v>
      </c>
      <c r="E28" s="8">
        <v>-25.884516609999999</v>
      </c>
      <c r="F28" s="9">
        <f t="shared" si="1"/>
        <v>2.5795760672884518E-3</v>
      </c>
      <c r="G28" s="12">
        <v>-30.8753493291997</v>
      </c>
      <c r="H28" s="9">
        <f t="shared" si="2"/>
        <v>8.1745728228818041E-4</v>
      </c>
      <c r="I28" s="9">
        <f t="shared" si="3"/>
        <v>3.3970333495766322E-3</v>
      </c>
      <c r="J28" s="10">
        <v>38.591182449999998</v>
      </c>
      <c r="K28" s="8">
        <v>-25.918092569999999</v>
      </c>
      <c r="L28" s="9">
        <f t="shared" si="4"/>
        <v>2.5597098697243245E-3</v>
      </c>
      <c r="M28" s="12">
        <v>-27.7899145182677</v>
      </c>
      <c r="N28" s="9">
        <f t="shared" si="5"/>
        <v>1.663445391471007E-3</v>
      </c>
      <c r="O28" s="9">
        <f t="shared" si="6"/>
        <v>4.223155261195332E-3</v>
      </c>
      <c r="P28" s="10">
        <v>37.955493410000003</v>
      </c>
      <c r="Q28" s="10">
        <v>-26.544506590000001</v>
      </c>
      <c r="R28" s="9">
        <f t="shared" si="7"/>
        <v>2.2158958340398843E-3</v>
      </c>
      <c r="S28" s="14">
        <v>-28.923281800000002</v>
      </c>
      <c r="T28" s="9">
        <f t="shared" si="8"/>
        <v>1.2813619397109527E-3</v>
      </c>
      <c r="U28" s="9">
        <f t="shared" si="9"/>
        <v>3.497257773750837E-3</v>
      </c>
      <c r="V28" s="9">
        <f t="shared" si="10"/>
        <v>23.189001895250236</v>
      </c>
      <c r="W28" s="9">
        <f t="shared" si="11"/>
        <v>22.243629517645594</v>
      </c>
      <c r="X28" s="9">
        <f t="shared" si="12"/>
        <v>0.94537237760464166</v>
      </c>
      <c r="Y28" s="9">
        <f t="shared" si="13"/>
        <v>23.062723557972163</v>
      </c>
    </row>
    <row r="29" spans="1:25" ht="14">
      <c r="A29" s="8" t="s">
        <v>44</v>
      </c>
      <c r="B29" s="8">
        <v>182</v>
      </c>
      <c r="C29" s="9">
        <f t="shared" si="0"/>
        <v>0.70794578438413791</v>
      </c>
      <c r="D29" s="10">
        <v>37.649450049999999</v>
      </c>
      <c r="E29" s="8">
        <v>-26.85361674</v>
      </c>
      <c r="F29" s="9">
        <f t="shared" si="1"/>
        <v>2.0636608538690399E-3</v>
      </c>
      <c r="G29" s="12">
        <v>-33.955141481794001</v>
      </c>
      <c r="H29" s="9">
        <f t="shared" si="2"/>
        <v>4.0224055183911764E-4</v>
      </c>
      <c r="I29" s="9">
        <f t="shared" si="3"/>
        <v>2.4659014057081576E-3</v>
      </c>
      <c r="J29" s="10">
        <v>37.622082319999997</v>
      </c>
      <c r="K29" s="8">
        <v>-26.8871927</v>
      </c>
      <c r="L29" s="9">
        <f t="shared" si="4"/>
        <v>2.0477678958174469E-3</v>
      </c>
      <c r="M29" s="12">
        <v>-30.969282330329801</v>
      </c>
      <c r="N29" s="9">
        <f t="shared" si="5"/>
        <v>7.9996643817779E-4</v>
      </c>
      <c r="O29" s="9">
        <f t="shared" si="6"/>
        <v>2.8477343339952371E-3</v>
      </c>
      <c r="P29" s="10">
        <v>36.986393280000001</v>
      </c>
      <c r="Q29" s="10">
        <v>-27.513606719999999</v>
      </c>
      <c r="R29" s="9">
        <f t="shared" si="7"/>
        <v>1.7727166672647939E-3</v>
      </c>
      <c r="S29" s="14">
        <v>-32.025237599999997</v>
      </c>
      <c r="T29" s="9">
        <f t="shared" si="8"/>
        <v>6.2730137574965907E-4</v>
      </c>
      <c r="U29" s="9">
        <f t="shared" si="9"/>
        <v>2.400018043014453E-3</v>
      </c>
      <c r="V29" s="9">
        <f t="shared" si="10"/>
        <v>24.580242918168889</v>
      </c>
      <c r="W29" s="9">
        <f t="shared" si="11"/>
        <v>23.955005286101535</v>
      </c>
      <c r="X29" s="9">
        <f t="shared" si="12"/>
        <v>0.62523763206735339</v>
      </c>
      <c r="Y29" s="9">
        <f t="shared" si="13"/>
        <v>24.697854933083278</v>
      </c>
    </row>
    <row r="30" spans="1:25" ht="14">
      <c r="A30" s="8" t="s">
        <v>45</v>
      </c>
      <c r="B30" s="8">
        <v>109</v>
      </c>
      <c r="C30" s="9">
        <f t="shared" si="0"/>
        <v>0.70794578438413791</v>
      </c>
      <c r="D30" s="10">
        <v>34.639150090000001</v>
      </c>
      <c r="E30" s="8">
        <v>-29.863916700000001</v>
      </c>
      <c r="F30" s="9">
        <f t="shared" si="1"/>
        <v>1.0318304261361805E-3</v>
      </c>
      <c r="G30" s="12">
        <v>-34.963486990864098</v>
      </c>
      <c r="H30" s="9">
        <f t="shared" si="2"/>
        <v>3.188976368075674E-4</v>
      </c>
      <c r="I30" s="9">
        <f t="shared" si="3"/>
        <v>1.3507280629437479E-3</v>
      </c>
      <c r="J30" s="10">
        <v>34.611782359999999</v>
      </c>
      <c r="K30" s="8">
        <v>-29.897492660000001</v>
      </c>
      <c r="L30" s="9">
        <f t="shared" si="4"/>
        <v>1.0238839471165323E-3</v>
      </c>
      <c r="M30" s="12">
        <v>-31.882319792531401</v>
      </c>
      <c r="N30" s="9">
        <f t="shared" si="5"/>
        <v>6.4828805670481425E-4</v>
      </c>
      <c r="O30" s="9">
        <f t="shared" si="6"/>
        <v>1.6721720038213464E-3</v>
      </c>
      <c r="P30" s="10">
        <v>33.976093319999997</v>
      </c>
      <c r="Q30" s="10">
        <v>-30.52390668</v>
      </c>
      <c r="R30" s="9">
        <f t="shared" si="7"/>
        <v>8.8635833294661024E-4</v>
      </c>
      <c r="S30" s="14">
        <v>-33.012366900000004</v>
      </c>
      <c r="T30" s="9">
        <f t="shared" si="8"/>
        <v>4.9976209097020463E-4</v>
      </c>
      <c r="U30" s="9">
        <f t="shared" si="9"/>
        <v>1.3861204239168149E-3</v>
      </c>
      <c r="V30" s="9">
        <f t="shared" si="10"/>
        <v>27.194320770701612</v>
      </c>
      <c r="W30" s="9">
        <f t="shared" si="11"/>
        <v>26.267190519757019</v>
      </c>
      <c r="X30" s="9">
        <f t="shared" si="12"/>
        <v>0.92713025094459312</v>
      </c>
      <c r="Y30" s="9">
        <f t="shared" si="13"/>
        <v>27.081990372778556</v>
      </c>
    </row>
    <row r="31" spans="1:25" ht="14">
      <c r="A31" s="8" t="s">
        <v>46</v>
      </c>
      <c r="B31" s="8">
        <v>419</v>
      </c>
      <c r="C31" s="9">
        <f t="shared" si="0"/>
        <v>0.70794578438413791</v>
      </c>
      <c r="D31" s="10">
        <v>40.079830530000002</v>
      </c>
      <c r="E31" s="8">
        <v>-24.423236249999999</v>
      </c>
      <c r="F31" s="9">
        <f t="shared" si="1"/>
        <v>3.6114064968794648E-3</v>
      </c>
      <c r="G31" s="12">
        <v>-28.368174009084498</v>
      </c>
      <c r="H31" s="9">
        <f t="shared" si="2"/>
        <v>1.4560711569388072E-3</v>
      </c>
      <c r="I31" s="9">
        <f t="shared" si="3"/>
        <v>5.067477653818272E-3</v>
      </c>
      <c r="J31" s="10">
        <v>40.052462810000002</v>
      </c>
      <c r="K31" s="8">
        <v>-24.456812209999999</v>
      </c>
      <c r="L31" s="9">
        <f t="shared" si="4"/>
        <v>3.5835938202690809E-3</v>
      </c>
      <c r="M31" s="12">
        <v>-25.245865283671101</v>
      </c>
      <c r="N31" s="9">
        <f t="shared" si="5"/>
        <v>2.9882262166561827E-3</v>
      </c>
      <c r="O31" s="9">
        <f t="shared" si="6"/>
        <v>6.571820036925264E-3</v>
      </c>
      <c r="P31" s="10">
        <v>39.416773759999998</v>
      </c>
      <c r="Q31" s="10">
        <v>-25.083226239999998</v>
      </c>
      <c r="R31" s="9">
        <f t="shared" si="7"/>
        <v>3.1022541628110477E-3</v>
      </c>
      <c r="S31" s="14">
        <v>-26.407928800000001</v>
      </c>
      <c r="T31" s="9">
        <f t="shared" si="8"/>
        <v>2.286689091521263E-3</v>
      </c>
      <c r="U31" s="9">
        <f t="shared" si="9"/>
        <v>5.3889432543323106E-3</v>
      </c>
      <c r="V31" s="9">
        <f t="shared" si="10"/>
        <v>21.45208157749865</v>
      </c>
      <c r="W31" s="9">
        <f t="shared" si="11"/>
        <v>20.323143378176852</v>
      </c>
      <c r="X31" s="9">
        <f t="shared" si="12"/>
        <v>1.128938199321798</v>
      </c>
      <c r="Y31" s="9">
        <f t="shared" si="13"/>
        <v>21.184963895084653</v>
      </c>
    </row>
    <row r="32" spans="1:25" ht="14">
      <c r="A32" s="8" t="s">
        <v>47</v>
      </c>
      <c r="B32" s="8">
        <v>87</v>
      </c>
      <c r="C32" s="9">
        <f t="shared" si="0"/>
        <v>0.70794578438413791</v>
      </c>
      <c r="D32" s="10">
        <v>34.639150090000001</v>
      </c>
      <c r="E32" s="8">
        <v>-29.863916700000001</v>
      </c>
      <c r="F32" s="9">
        <f t="shared" si="1"/>
        <v>1.0318304261361805E-3</v>
      </c>
      <c r="G32" s="12">
        <v>-37.4246225198114</v>
      </c>
      <c r="H32" s="9">
        <f t="shared" si="2"/>
        <v>1.8094131740396246E-4</v>
      </c>
      <c r="I32" s="9">
        <f t="shared" si="3"/>
        <v>1.2127717435401429E-3</v>
      </c>
      <c r="J32" s="10">
        <v>34.611782359999999</v>
      </c>
      <c r="K32" s="8">
        <v>-29.897492660000001</v>
      </c>
      <c r="L32" s="9">
        <f t="shared" si="4"/>
        <v>1.0238839471165323E-3</v>
      </c>
      <c r="M32" s="12">
        <v>-34.465523825554101</v>
      </c>
      <c r="N32" s="9">
        <f t="shared" si="5"/>
        <v>3.5764126097003509E-4</v>
      </c>
      <c r="O32" s="9">
        <f t="shared" si="6"/>
        <v>1.3815252080865673E-3</v>
      </c>
      <c r="P32" s="10">
        <v>33.976093319999997</v>
      </c>
      <c r="Q32" s="10">
        <v>-30.52390668</v>
      </c>
      <c r="R32" s="9">
        <f t="shared" si="7"/>
        <v>8.8635833294661024E-4</v>
      </c>
      <c r="S32" s="14">
        <v>-35.5006956</v>
      </c>
      <c r="T32" s="9">
        <f t="shared" si="8"/>
        <v>2.8179315531661375E-4</v>
      </c>
      <c r="U32" s="9">
        <f t="shared" si="9"/>
        <v>1.168151488263224E-3</v>
      </c>
      <c r="V32" s="9">
        <f t="shared" si="10"/>
        <v>27.662209302538685</v>
      </c>
      <c r="W32" s="9">
        <f t="shared" si="11"/>
        <v>27.096411862936041</v>
      </c>
      <c r="X32" s="9">
        <f t="shared" si="12"/>
        <v>0.56579743960264395</v>
      </c>
      <c r="Y32" s="9">
        <f t="shared" si="13"/>
        <v>27.825008333788567</v>
      </c>
    </row>
    <row r="33" spans="1:25" ht="14">
      <c r="A33" s="8" t="s">
        <v>48</v>
      </c>
      <c r="B33" s="8">
        <v>163</v>
      </c>
      <c r="C33" s="9">
        <f t="shared" si="0"/>
        <v>0.70794578438413791</v>
      </c>
      <c r="D33" s="10">
        <v>36.400062679999998</v>
      </c>
      <c r="E33" s="8">
        <v>-28.103004110000001</v>
      </c>
      <c r="F33" s="9">
        <f t="shared" si="1"/>
        <v>1.5477456390058338E-3</v>
      </c>
      <c r="G33" s="12">
        <v>-33.238869241003101</v>
      </c>
      <c r="H33" s="9">
        <f t="shared" si="2"/>
        <v>4.74365478242831E-4</v>
      </c>
      <c r="I33" s="9">
        <f t="shared" si="3"/>
        <v>2.0221111172486648E-3</v>
      </c>
      <c r="J33" s="10">
        <v>36.372694950000003</v>
      </c>
      <c r="K33" s="8">
        <v>-28.13658006</v>
      </c>
      <c r="L33" s="9">
        <f t="shared" si="4"/>
        <v>1.5358259240142594E-3</v>
      </c>
      <c r="M33" s="12">
        <v>-30.1591457226104</v>
      </c>
      <c r="N33" s="9">
        <f t="shared" si="5"/>
        <v>9.640186319112079E-4</v>
      </c>
      <c r="O33" s="9">
        <f t="shared" si="6"/>
        <v>2.4998445559254673E-3</v>
      </c>
      <c r="P33" s="10">
        <v>35.737005910000001</v>
      </c>
      <c r="Q33" s="10">
        <v>-28.762994089999999</v>
      </c>
      <c r="R33" s="9">
        <f t="shared" si="7"/>
        <v>1.3295374992494541E-3</v>
      </c>
      <c r="S33" s="14">
        <v>-31.288069700000001</v>
      </c>
      <c r="T33" s="9">
        <f t="shared" si="8"/>
        <v>7.4334945953051501E-4</v>
      </c>
      <c r="U33" s="9">
        <f t="shared" si="9"/>
        <v>2.072886958779969E-3</v>
      </c>
      <c r="V33" s="9">
        <f t="shared" si="10"/>
        <v>25.441949831258235</v>
      </c>
      <c r="W33" s="9">
        <f t="shared" si="11"/>
        <v>24.520869955690266</v>
      </c>
      <c r="X33" s="9">
        <f t="shared" si="12"/>
        <v>0.921079875567969</v>
      </c>
      <c r="Y33" s="9">
        <f t="shared" si="13"/>
        <v>25.334243807410004</v>
      </c>
    </row>
    <row r="34" spans="1:25" ht="14">
      <c r="A34" s="8" t="s">
        <v>49</v>
      </c>
      <c r="B34" s="8">
        <v>240</v>
      </c>
      <c r="C34" s="9">
        <f t="shared" si="0"/>
        <v>0.70794578438413791</v>
      </c>
      <c r="D34" s="10">
        <v>37.649450049999999</v>
      </c>
      <c r="E34" s="8">
        <v>-26.85361674</v>
      </c>
      <c r="F34" s="9">
        <f t="shared" si="1"/>
        <v>2.0636608538690399E-3</v>
      </c>
      <c r="G34" s="12">
        <v>-30.7680521546888</v>
      </c>
      <c r="H34" s="9">
        <f t="shared" si="2"/>
        <v>8.3790500492575968E-4</v>
      </c>
      <c r="I34" s="9">
        <f t="shared" si="3"/>
        <v>2.9015658587947996E-3</v>
      </c>
      <c r="J34" s="10">
        <v>37.622082319999997</v>
      </c>
      <c r="K34" s="8">
        <v>-26.8871927</v>
      </c>
      <c r="L34" s="9">
        <f t="shared" si="4"/>
        <v>2.0477678958174469E-3</v>
      </c>
      <c r="M34" s="12">
        <v>-27.644775181763901</v>
      </c>
      <c r="N34" s="9">
        <f t="shared" si="5"/>
        <v>1.7199763757672665E-3</v>
      </c>
      <c r="O34" s="9">
        <f t="shared" si="6"/>
        <v>3.7677442715847134E-3</v>
      </c>
      <c r="P34" s="10">
        <v>36.986393280000001</v>
      </c>
      <c r="Q34" s="10">
        <v>-27.513606719999999</v>
      </c>
      <c r="R34" s="9">
        <f t="shared" si="7"/>
        <v>1.7727166672647939E-3</v>
      </c>
      <c r="S34" s="14">
        <v>-28.807592400000001</v>
      </c>
      <c r="T34" s="9">
        <f t="shared" si="8"/>
        <v>1.3159541560305279E-3</v>
      </c>
      <c r="U34" s="9">
        <f t="shared" si="9"/>
        <v>3.0886708232953216E-3</v>
      </c>
      <c r="V34" s="9">
        <f t="shared" si="10"/>
        <v>23.873675675131807</v>
      </c>
      <c r="W34" s="9">
        <f t="shared" si="11"/>
        <v>22.739185817837729</v>
      </c>
      <c r="X34" s="9">
        <f t="shared" si="12"/>
        <v>1.1344898572940778</v>
      </c>
      <c r="Y34" s="9">
        <f t="shared" si="13"/>
        <v>23.602283743933178</v>
      </c>
    </row>
    <row r="35" spans="1:25" ht="14">
      <c r="A35" s="8" t="s">
        <v>50</v>
      </c>
      <c r="B35" s="8">
        <v>48</v>
      </c>
      <c r="C35" s="9">
        <f t="shared" si="0"/>
        <v>0.70794578438413791</v>
      </c>
      <c r="D35" s="10">
        <v>31.62885013</v>
      </c>
      <c r="E35" s="8">
        <v>-32.874216650000001</v>
      </c>
      <c r="F35" s="9">
        <f t="shared" si="1"/>
        <v>5.1591521385685945E-4</v>
      </c>
      <c r="G35" s="12">
        <v>-39.409985964313698</v>
      </c>
      <c r="H35" s="9">
        <f t="shared" si="2"/>
        <v>1.1455166435617147E-4</v>
      </c>
      <c r="I35" s="9">
        <f t="shared" si="3"/>
        <v>6.3046687821303093E-4</v>
      </c>
      <c r="J35" s="10">
        <v>31.601482409999999</v>
      </c>
      <c r="K35" s="8">
        <v>-32.907792610000001</v>
      </c>
      <c r="L35" s="9">
        <f t="shared" si="4"/>
        <v>5.1194197434096037E-4</v>
      </c>
      <c r="M35" s="12">
        <v>-36.393783078154598</v>
      </c>
      <c r="N35" s="9">
        <f t="shared" si="5"/>
        <v>2.2941493762122474E-4</v>
      </c>
      <c r="O35" s="9">
        <f t="shared" si="6"/>
        <v>7.4135691196218511E-4</v>
      </c>
      <c r="P35" s="10">
        <v>30.965793359999999</v>
      </c>
      <c r="Q35" s="10">
        <v>-33.534206640000001</v>
      </c>
      <c r="R35" s="9">
        <f t="shared" si="7"/>
        <v>4.4317916613041209E-4</v>
      </c>
      <c r="S35" s="14">
        <v>-37.473315499999998</v>
      </c>
      <c r="T35" s="9">
        <f t="shared" si="8"/>
        <v>1.7892393876378494E-4</v>
      </c>
      <c r="U35" s="9">
        <f t="shared" si="9"/>
        <v>6.22103104894197E-4</v>
      </c>
      <c r="V35" s="9">
        <f t="shared" si="10"/>
        <v>30.503377242965378</v>
      </c>
      <c r="W35" s="9">
        <f t="shared" si="11"/>
        <v>29.799726589873966</v>
      </c>
      <c r="X35" s="9">
        <f t="shared" si="12"/>
        <v>0.70365065309141173</v>
      </c>
      <c r="Y35" s="9">
        <f t="shared" si="13"/>
        <v>30.561376311037996</v>
      </c>
    </row>
    <row r="36" spans="1:25" ht="14">
      <c r="A36" s="8" t="s">
        <v>51</v>
      </c>
      <c r="B36" s="8">
        <v>686</v>
      </c>
      <c r="C36" s="9">
        <f t="shared" si="0"/>
        <v>0.70794578438413791</v>
      </c>
      <c r="D36" s="10">
        <v>42.420662589999999</v>
      </c>
      <c r="E36" s="8">
        <v>-22.082404189999998</v>
      </c>
      <c r="F36" s="9">
        <f t="shared" si="1"/>
        <v>6.1909825656034098E-3</v>
      </c>
      <c r="G36" s="12">
        <v>-26.6044625085541</v>
      </c>
      <c r="H36" s="9">
        <f t="shared" si="2"/>
        <v>2.1855147865514936E-3</v>
      </c>
      <c r="I36" s="9">
        <f t="shared" si="3"/>
        <v>8.3764973521549026E-3</v>
      </c>
      <c r="J36" s="10">
        <v>42.393294869999998</v>
      </c>
      <c r="K36" s="8">
        <v>-22.115980149999999</v>
      </c>
      <c r="L36" s="9">
        <f t="shared" si="4"/>
        <v>6.1433036914178537E-3</v>
      </c>
      <c r="M36" s="12">
        <v>-23.501591076140699</v>
      </c>
      <c r="N36" s="9">
        <f t="shared" si="5"/>
        <v>4.4651997565008199E-3</v>
      </c>
      <c r="O36" s="9">
        <f t="shared" si="6"/>
        <v>1.0608503447918673E-2</v>
      </c>
      <c r="P36" s="10">
        <v>41.757605820000002</v>
      </c>
      <c r="Q36" s="10">
        <v>-22.742394180000002</v>
      </c>
      <c r="R36" s="9">
        <f t="shared" si="7"/>
        <v>5.3181499929817562E-3</v>
      </c>
      <c r="S36" s="14">
        <v>-24.648526</v>
      </c>
      <c r="T36" s="9">
        <f t="shared" si="8"/>
        <v>3.4288414203508051E-3</v>
      </c>
      <c r="U36" s="9">
        <f t="shared" si="9"/>
        <v>8.7469914133325617E-3</v>
      </c>
      <c r="V36" s="9">
        <f t="shared" si="10"/>
        <v>19.269375444519554</v>
      </c>
      <c r="W36" s="9">
        <f t="shared" si="11"/>
        <v>18.243458781300252</v>
      </c>
      <c r="X36" s="9">
        <f t="shared" si="12"/>
        <v>1.0259166632193022</v>
      </c>
      <c r="Y36" s="9">
        <f t="shared" si="13"/>
        <v>19.081412998086972</v>
      </c>
    </row>
    <row r="37" spans="1:25" ht="14">
      <c r="A37" s="15" t="s">
        <v>52</v>
      </c>
      <c r="B37" s="8">
        <v>120</v>
      </c>
      <c r="C37" s="9">
        <f t="shared" si="0"/>
        <v>0.70794578438413791</v>
      </c>
      <c r="D37" s="10">
        <v>34.639150090000001</v>
      </c>
      <c r="E37" s="8">
        <v>-29.863916700000001</v>
      </c>
      <c r="F37" s="9">
        <f t="shared" si="1"/>
        <v>1.0318304261361805E-3</v>
      </c>
      <c r="G37" s="12">
        <v>-33.778352111328601</v>
      </c>
      <c r="H37" s="9">
        <f t="shared" si="2"/>
        <v>4.1895250246288054E-4</v>
      </c>
      <c r="I37" s="9">
        <f t="shared" si="3"/>
        <v>1.450782928599061E-3</v>
      </c>
      <c r="J37" s="10">
        <v>34.611782359999999</v>
      </c>
      <c r="K37" s="8">
        <v>-29.897492660000001</v>
      </c>
      <c r="L37" s="9">
        <f t="shared" si="4"/>
        <v>1.0238839471165323E-3</v>
      </c>
      <c r="M37" s="12">
        <v>-30.655075138403799</v>
      </c>
      <c r="N37" s="9">
        <f t="shared" si="5"/>
        <v>8.5998818788361622E-4</v>
      </c>
      <c r="O37" s="9">
        <f t="shared" si="6"/>
        <v>1.8838721350001486E-3</v>
      </c>
      <c r="P37" s="10">
        <v>33.976093319999997</v>
      </c>
      <c r="Q37" s="10">
        <v>-30.52390668</v>
      </c>
      <c r="R37" s="9">
        <f t="shared" si="7"/>
        <v>8.8635833294661024E-4</v>
      </c>
      <c r="S37" s="14">
        <v>-31.8178923</v>
      </c>
      <c r="T37" s="9">
        <f t="shared" si="8"/>
        <v>6.5797708659646862E-4</v>
      </c>
      <c r="U37" s="9">
        <f t="shared" si="9"/>
        <v>1.5443354195430789E-3</v>
      </c>
      <c r="V37" s="9">
        <f t="shared" si="10"/>
        <v>26.883975634161459</v>
      </c>
      <c r="W37" s="9">
        <f t="shared" si="11"/>
        <v>25.749485776303839</v>
      </c>
      <c r="X37" s="9">
        <f t="shared" si="12"/>
        <v>1.1344898578576199</v>
      </c>
      <c r="Y37" s="9">
        <f t="shared" si="13"/>
        <v>26.612583678369678</v>
      </c>
    </row>
  </sheetData>
  <mergeCells count="5">
    <mergeCell ref="A1:B1"/>
    <mergeCell ref="D1:I1"/>
    <mergeCell ref="J1:O1"/>
    <mergeCell ref="P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37.5GHz_266Channels</vt:lpstr>
      <vt:lpstr>50GHz_200Channels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Tanjila Ahmed</cp:lastModifiedBy>
  <dcterms:modified xsi:type="dcterms:W3CDTF">2020-03-28T00:30:43Z</dcterms:modified>
</cp:coreProperties>
</file>