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5" firstSheet="0" activeTab="1"/>
  </bookViews>
  <sheets>
    <sheet name="Foglio1" sheetId="1" state="visible" r:id="rId2"/>
    <sheet name="Foglio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<sst xmlns="http://schemas.openxmlformats.org/spreadsheetml/2006/main" count="34" uniqueCount="31">
  <si>
    <t>region</t>
  </si>
  <si>
    <t>name</t>
  </si>
  <si>
    <t>green</t>
  </si>
  <si>
    <t>roasted</t>
  </si>
  <si>
    <t>soluble</t>
  </si>
  <si>
    <t>frozen</t>
  </si>
  <si>
    <t>decaffeinated</t>
  </si>
  <si>
    <t>procapita</t>
  </si>
  <si>
    <t>population</t>
  </si>
  <si>
    <t>Italia</t>
  </si>
  <si>
    <t>Piemonte</t>
  </si>
  <si>
    <t>Valle d'Aosta</t>
  </si>
  <si>
    <t>Liguria</t>
  </si>
  <si>
    <t>Lombardia</t>
  </si>
  <si>
    <t>Trentino Alto Adige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</si>
  <si>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</si>
  <si>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</si>
  <si>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</si>
  <si>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</si>
  <si>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</si>
  <si>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</si>
  <si>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</si>
  <si>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</si>
  <si>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</si>
  <si>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</si>
  <si>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</si>
  <si>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</si>
  <si>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</si>
  <si>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</si>
  <si>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</si>
  <si>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souble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</si>
</sst>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%"/>
    <numFmt numFmtId="167" formatCode="0.0"/>
    <numFmt numFmtId="168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6.51530612244898"/>
    <col collapsed="false" hidden="false" max="2" min="2" style="0" width="18.331632653061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0" t="n">
        <v>484522</v>
      </c>
      <c r="D2" s="0" t="n">
        <v>344549</v>
      </c>
      <c r="E2" s="0" t="n">
        <v>2709</v>
      </c>
      <c r="F2" s="0" t="n">
        <f aca="false">C2-(D2+E2)</f>
        <v>137264</v>
      </c>
      <c r="G2" s="0" t="n">
        <v>22721</v>
      </c>
      <c r="H2" s="1" t="n">
        <f aca="false">(D2+E2+F2)*1000/I2</f>
        <v>8.11795521863392</v>
      </c>
      <c r="I2" s="0" t="n">
        <f aca="false">SUM(I3:I22)</f>
        <v>59685227</v>
      </c>
      <c r="K2" s="2" t="n">
        <f aca="false">D2/$C2</f>
        <v>0.711111156975328</v>
      </c>
      <c r="L2" s="2" t="n">
        <f aca="false">E2/$C2</f>
        <v>0.00559107739173866</v>
      </c>
      <c r="M2" s="2" t="n">
        <f aca="false">F2/$C2</f>
        <v>0.283297765632933</v>
      </c>
    </row>
    <row r="3" customFormat="false" ht="12.8" hidden="false" customHeight="false" outlineLevel="0" collapsed="false">
      <c r="A3" s="0" t="n">
        <v>1</v>
      </c>
      <c r="B3" s="0" t="s">
        <v>10</v>
      </c>
      <c r="C3" s="3" t="n">
        <f aca="false">C$2*Foglio2!C3</f>
        <v>36271.192325008</v>
      </c>
      <c r="D3" s="3"/>
      <c r="E3" s="3"/>
      <c r="F3" s="3"/>
      <c r="G3" s="3"/>
      <c r="H3" s="1" t="n">
        <f aca="false">(D3+E3+F3)*1000/I3</f>
        <v>0</v>
      </c>
      <c r="I3" s="0" t="n">
        <v>4374052</v>
      </c>
      <c r="K3" s="2" t="n">
        <f aca="false">D3/$C3</f>
        <v>0</v>
      </c>
      <c r="L3" s="2" t="n">
        <f aca="false">E3/$C3</f>
        <v>0</v>
      </c>
      <c r="M3" s="2" t="n">
        <f aca="false">F3/$C3</f>
        <v>0</v>
      </c>
    </row>
    <row r="4" customFormat="false" ht="12.8" hidden="false" customHeight="false" outlineLevel="0" collapsed="false">
      <c r="A4" s="0" t="n">
        <v>2</v>
      </c>
      <c r="B4" s="0" t="s">
        <v>11</v>
      </c>
      <c r="C4" s="3" t="n">
        <f aca="false">C$2*Foglio2!C4</f>
        <v>1014.31419370536</v>
      </c>
      <c r="D4" s="3"/>
      <c r="E4" s="3"/>
      <c r="F4" s="3"/>
      <c r="G4" s="3"/>
      <c r="H4" s="1" t="n">
        <f aca="false">(D4+E4+F4)*1000/I4</f>
        <v>0</v>
      </c>
      <c r="I4" s="0" t="n">
        <v>127844</v>
      </c>
      <c r="K4" s="2" t="n">
        <f aca="false">D4/$C4</f>
        <v>0</v>
      </c>
      <c r="L4" s="2" t="n">
        <f aca="false">E4/$C4</f>
        <v>0</v>
      </c>
      <c r="M4" s="2" t="n">
        <f aca="false">F4/$C4</f>
        <v>0</v>
      </c>
    </row>
    <row r="5" customFormat="false" ht="12.8" hidden="false" customHeight="false" outlineLevel="0" collapsed="false">
      <c r="A5" s="0" t="n">
        <v>3</v>
      </c>
      <c r="B5" s="0" t="s">
        <v>12</v>
      </c>
      <c r="C5" s="3" t="n">
        <f aca="false">C$2*Foglio2!C5</f>
        <v>11987.7141428206</v>
      </c>
      <c r="D5" s="3"/>
      <c r="E5" s="3"/>
      <c r="F5" s="3"/>
      <c r="G5" s="3"/>
      <c r="H5" s="1" t="n">
        <f aca="false">(D5+E5+F5)*1000/I5</f>
        <v>0</v>
      </c>
      <c r="I5" s="0" t="n">
        <v>1565127</v>
      </c>
      <c r="K5" s="2" t="n">
        <f aca="false">D5/$C5</f>
        <v>0</v>
      </c>
      <c r="L5" s="2" t="n">
        <f aca="false">E5/$C5</f>
        <v>0</v>
      </c>
      <c r="M5" s="2" t="n">
        <f aca="false">F5/$C5</f>
        <v>0</v>
      </c>
    </row>
    <row r="6" customFormat="false" ht="12.8" hidden="false" customHeight="false" outlineLevel="0" collapsed="false">
      <c r="A6" s="0" t="n">
        <v>4</v>
      </c>
      <c r="B6" s="0" t="s">
        <v>13</v>
      </c>
      <c r="C6" s="3" t="n">
        <f aca="false">C$2*Foglio2!C6</f>
        <v>83910.6221310524</v>
      </c>
      <c r="D6" s="3"/>
      <c r="E6" s="3"/>
      <c r="F6" s="3"/>
      <c r="G6" s="3"/>
      <c r="H6" s="1" t="n">
        <f aca="false">(D6+E6+F6)*1000/I6</f>
        <v>0</v>
      </c>
      <c r="I6" s="0" t="n">
        <v>9794525</v>
      </c>
      <c r="K6" s="2" t="n">
        <f aca="false">D6/$C6</f>
        <v>0</v>
      </c>
      <c r="L6" s="2" t="n">
        <f aca="false">E6/$C6</f>
        <v>0</v>
      </c>
      <c r="M6" s="2" t="n">
        <f aca="false">F6/$C6</f>
        <v>0</v>
      </c>
    </row>
    <row r="7" customFormat="false" ht="12.8" hidden="false" customHeight="false" outlineLevel="0" collapsed="false">
      <c r="A7" s="0" t="n">
        <v>5</v>
      </c>
      <c r="B7" s="0" t="s">
        <v>14</v>
      </c>
      <c r="C7" s="3" t="n">
        <f aca="false">C$2*Foglio2!C7</f>
        <v>8611.07977290541</v>
      </c>
      <c r="D7" s="3"/>
      <c r="E7" s="3"/>
      <c r="F7" s="3"/>
      <c r="G7" s="3"/>
      <c r="H7" s="1" t="n">
        <f aca="false">(D7+E7+F7)*1000/I7</f>
        <v>0</v>
      </c>
      <c r="I7" s="0" t="n">
        <v>1039934</v>
      </c>
      <c r="K7" s="2" t="n">
        <f aca="false">D7/$C7</f>
        <v>0</v>
      </c>
      <c r="L7" s="2" t="n">
        <f aca="false">E7/$C7</f>
        <v>0</v>
      </c>
      <c r="M7" s="2" t="n">
        <f aca="false">F7/$C7</f>
        <v>0</v>
      </c>
    </row>
    <row r="8" customFormat="false" ht="12.8" hidden="false" customHeight="false" outlineLevel="0" collapsed="false">
      <c r="A8" s="0" t="n">
        <v>6</v>
      </c>
      <c r="B8" s="0" t="s">
        <v>15</v>
      </c>
      <c r="C8" s="3" t="n">
        <f aca="false">C$2*Foglio2!C8</f>
        <v>41402.6079802401</v>
      </c>
      <c r="D8" s="3"/>
      <c r="E8" s="3"/>
      <c r="F8" s="3"/>
      <c r="G8" s="3"/>
      <c r="H8" s="1" t="n">
        <f aca="false">(D8+E8+F8)*1000/I8</f>
        <v>0</v>
      </c>
      <c r="I8" s="0" t="n">
        <v>4881756</v>
      </c>
      <c r="K8" s="2" t="n">
        <f aca="false">D8/$C8</f>
        <v>0</v>
      </c>
      <c r="L8" s="2" t="n">
        <f aca="false">E8/$C8</f>
        <v>0</v>
      </c>
      <c r="M8" s="2" t="n">
        <f aca="false">F8/$C8</f>
        <v>0</v>
      </c>
    </row>
    <row r="9" customFormat="false" ht="12.8" hidden="false" customHeight="false" outlineLevel="0" collapsed="false">
      <c r="A9" s="0" t="n">
        <v>7</v>
      </c>
      <c r="B9" s="0" t="s">
        <v>16</v>
      </c>
      <c r="C9" s="3" t="n">
        <f aca="false">C$2*Foglio2!C9</f>
        <v>8909.00604414921</v>
      </c>
      <c r="D9" s="3"/>
      <c r="E9" s="3"/>
      <c r="F9" s="3"/>
      <c r="G9" s="3"/>
      <c r="H9" s="1" t="n">
        <f aca="false">(D9+E9+F9)*1000/I9</f>
        <v>0</v>
      </c>
      <c r="I9" s="0" t="n">
        <v>1221860</v>
      </c>
      <c r="K9" s="2" t="n">
        <f aca="false">D9/$C9</f>
        <v>0</v>
      </c>
      <c r="L9" s="2" t="n">
        <f aca="false">E9/$C9</f>
        <v>0</v>
      </c>
      <c r="M9" s="2" t="n">
        <f aca="false">F9/$C9</f>
        <v>0</v>
      </c>
    </row>
    <row r="10" customFormat="false" ht="12.8" hidden="false" customHeight="false" outlineLevel="0" collapsed="false">
      <c r="A10" s="0" t="n">
        <v>8</v>
      </c>
      <c r="B10" s="0" t="s">
        <v>17</v>
      </c>
      <c r="C10" s="3" t="n">
        <f aca="false">C$2*Foglio2!C10</f>
        <v>33768.8434536007</v>
      </c>
      <c r="D10" s="3"/>
      <c r="E10" s="3"/>
      <c r="F10" s="3"/>
      <c r="G10" s="3"/>
      <c r="H10" s="1" t="n">
        <f aca="false">(D10+E10+F10)*1000/I10</f>
        <v>0</v>
      </c>
      <c r="I10" s="0" t="n">
        <v>4377487</v>
      </c>
      <c r="K10" s="2" t="n">
        <f aca="false">D10/$C10</f>
        <v>0</v>
      </c>
      <c r="L10" s="2" t="n">
        <f aca="false">E10/$C10</f>
        <v>0</v>
      </c>
      <c r="M10" s="2" t="n">
        <f aca="false">F10/$C10</f>
        <v>0</v>
      </c>
    </row>
    <row r="11" customFormat="false" ht="12.8" hidden="false" customHeight="false" outlineLevel="0" collapsed="false">
      <c r="A11" s="0" t="n">
        <v>9</v>
      </c>
      <c r="B11" s="0" t="s">
        <v>18</v>
      </c>
      <c r="C11" s="3" t="n">
        <f aca="false">C$2*Foglio2!C11</f>
        <v>30137.0139297661</v>
      </c>
      <c r="D11" s="3"/>
      <c r="E11" s="3"/>
      <c r="F11" s="3"/>
      <c r="G11" s="3"/>
      <c r="H11" s="1" t="n">
        <f aca="false">(D11+E11+F11)*1000/I11</f>
        <v>0</v>
      </c>
      <c r="I11" s="0" t="n">
        <v>3692828</v>
      </c>
      <c r="K11" s="2" t="n">
        <f aca="false">D11/$C11</f>
        <v>0</v>
      </c>
      <c r="L11" s="2" t="n">
        <f aca="false">E11/$C11</f>
        <v>0</v>
      </c>
      <c r="M11" s="2" t="n">
        <f aca="false">F11/$C11</f>
        <v>0</v>
      </c>
    </row>
    <row r="12" customFormat="false" ht="12.8" hidden="false" customHeight="false" outlineLevel="0" collapsed="false">
      <c r="A12" s="0" t="n">
        <v>10</v>
      </c>
      <c r="B12" s="0" t="s">
        <v>19</v>
      </c>
      <c r="C12" s="3" t="n">
        <f aca="false">C$2*Foglio2!C12</f>
        <v>7617.9004582092</v>
      </c>
      <c r="D12" s="3"/>
      <c r="E12" s="3"/>
      <c r="F12" s="3"/>
      <c r="G12" s="3"/>
      <c r="H12" s="1" t="n">
        <f aca="false">(D12+E12+F12)*1000/I12</f>
        <v>0</v>
      </c>
      <c r="I12" s="0" t="n">
        <v>886239</v>
      </c>
      <c r="K12" s="2" t="n">
        <f aca="false">D12/$C12</f>
        <v>0</v>
      </c>
      <c r="L12" s="2" t="n">
        <f aca="false">E12/$C12</f>
        <v>0</v>
      </c>
      <c r="M12" s="2" t="n">
        <f aca="false">F12/$C12</f>
        <v>0</v>
      </c>
    </row>
    <row r="13" customFormat="false" ht="12.8" hidden="false" customHeight="false" outlineLevel="0" collapsed="false">
      <c r="A13" s="0" t="n">
        <v>11</v>
      </c>
      <c r="B13" s="0" t="s">
        <v>20</v>
      </c>
      <c r="C13" s="3" t="n">
        <f aca="false">C$2*Foglio2!C13</f>
        <v>11565.2685895505</v>
      </c>
      <c r="D13" s="3"/>
      <c r="E13" s="3"/>
      <c r="F13" s="3"/>
      <c r="G13" s="3"/>
      <c r="H13" s="1" t="n">
        <f aca="false">(D13+E13+F13)*1000/I13</f>
        <v>0</v>
      </c>
      <c r="I13" s="0" t="n">
        <v>1545155</v>
      </c>
      <c r="K13" s="2" t="n">
        <f aca="false">D13/$C13</f>
        <v>0</v>
      </c>
      <c r="L13" s="2" t="n">
        <f aca="false">E13/$C13</f>
        <v>0</v>
      </c>
      <c r="M13" s="2" t="n">
        <f aca="false">F13/$C13</f>
        <v>0</v>
      </c>
    </row>
    <row r="14" customFormat="false" ht="12.8" hidden="false" customHeight="false" outlineLevel="0" collapsed="false">
      <c r="A14" s="0" t="n">
        <v>12</v>
      </c>
      <c r="B14" s="0" t="s">
        <v>21</v>
      </c>
      <c r="C14" s="3" t="n">
        <f aca="false">C$2*Foglio2!C14</f>
        <v>43175.3413709757</v>
      </c>
      <c r="D14" s="3"/>
      <c r="E14" s="3"/>
      <c r="F14" s="3"/>
      <c r="G14" s="3"/>
      <c r="H14" s="1" t="n">
        <f aca="false">(D14+E14+F14)*1000/I14</f>
        <v>0</v>
      </c>
      <c r="I14" s="0" t="n">
        <v>5557276</v>
      </c>
      <c r="K14" s="2" t="n">
        <f aca="false">D14/$C14</f>
        <v>0</v>
      </c>
      <c r="L14" s="2" t="n">
        <f aca="false">E14/$C14</f>
        <v>0</v>
      </c>
      <c r="M14" s="2" t="n">
        <f aca="false">F14/$C14</f>
        <v>0</v>
      </c>
    </row>
    <row r="15" customFormat="false" ht="12.8" hidden="false" customHeight="false" outlineLevel="0" collapsed="false">
      <c r="A15" s="0" t="n">
        <v>13</v>
      </c>
      <c r="B15" s="0" t="s">
        <v>22</v>
      </c>
      <c r="C15" s="3" t="n">
        <f aca="false">C$2*Foglio2!C15</f>
        <v>10858.6890443341</v>
      </c>
      <c r="D15" s="3"/>
      <c r="E15" s="3"/>
      <c r="F15" s="3"/>
      <c r="G15" s="3"/>
      <c r="H15" s="1" t="n">
        <f aca="false">(D15+E15+F15)*1000/I15</f>
        <v>0</v>
      </c>
      <c r="I15" s="0" t="n">
        <v>1312507</v>
      </c>
      <c r="K15" s="2" t="n">
        <f aca="false">D15/$C15</f>
        <v>0</v>
      </c>
      <c r="L15" s="2" t="n">
        <f aca="false">E15/$C15</f>
        <v>0</v>
      </c>
      <c r="M15" s="2" t="n">
        <f aca="false">F15/$C15</f>
        <v>0</v>
      </c>
    </row>
    <row r="16" customFormat="false" ht="12.8" hidden="false" customHeight="false" outlineLevel="0" collapsed="false">
      <c r="A16" s="0" t="n">
        <v>14</v>
      </c>
      <c r="B16" s="0" t="s">
        <v>23</v>
      </c>
      <c r="C16" s="3" t="n">
        <f aca="false">C$2*Foglio2!C16</f>
        <v>2432.14920006481</v>
      </c>
      <c r="D16" s="3"/>
      <c r="E16" s="3"/>
      <c r="F16" s="3"/>
      <c r="G16" s="3"/>
      <c r="H16" s="1" t="n">
        <f aca="false">(D16+E16+F16)*1000/I16</f>
        <v>0</v>
      </c>
      <c r="I16" s="0" t="n">
        <v>313341</v>
      </c>
      <c r="K16" s="2" t="n">
        <f aca="false">D16/$C16</f>
        <v>0</v>
      </c>
      <c r="L16" s="2" t="n">
        <f aca="false">E16/$C16</f>
        <v>0</v>
      </c>
      <c r="M16" s="2" t="n">
        <f aca="false">F16/$C16</f>
        <v>0</v>
      </c>
    </row>
    <row r="17" customFormat="false" ht="12.8" hidden="false" customHeight="false" outlineLevel="0" collapsed="false">
      <c r="A17" s="0" t="n">
        <v>15</v>
      </c>
      <c r="B17" s="0" t="s">
        <v>24</v>
      </c>
      <c r="C17" s="3" t="n">
        <f aca="false">C$2*Foglio2!C17</f>
        <v>49209.4474626502</v>
      </c>
      <c r="D17" s="3"/>
      <c r="E17" s="3"/>
      <c r="F17" s="3"/>
      <c r="G17" s="3"/>
      <c r="H17" s="1" t="n">
        <f aca="false">(D17+E17+F17)*1000/I17</f>
        <v>0</v>
      </c>
      <c r="I17" s="0" t="n">
        <v>5769750</v>
      </c>
      <c r="K17" s="2" t="n">
        <f aca="false">D17/$C17</f>
        <v>0</v>
      </c>
      <c r="L17" s="2" t="n">
        <f aca="false">E17/$C17</f>
        <v>0</v>
      </c>
      <c r="M17" s="2" t="n">
        <f aca="false">F17/$C17</f>
        <v>0</v>
      </c>
    </row>
    <row r="18" customFormat="false" ht="12.8" hidden="false" customHeight="false" outlineLevel="0" collapsed="false">
      <c r="A18" s="0" t="n">
        <v>16</v>
      </c>
      <c r="B18" s="0" t="s">
        <v>25</v>
      </c>
      <c r="C18" s="3" t="n">
        <f aca="false">C$2*Foglio2!C18</f>
        <v>31180.992570042</v>
      </c>
      <c r="D18" s="3"/>
      <c r="E18" s="3"/>
      <c r="F18" s="3"/>
      <c r="G18" s="3"/>
      <c r="H18" s="1" t="n">
        <f aca="false">(D18+E18+F18)*1000/I18</f>
        <v>0</v>
      </c>
      <c r="I18" s="0" t="n">
        <v>4050803</v>
      </c>
      <c r="K18" s="2" t="n">
        <f aca="false">D18/$C18</f>
        <v>0</v>
      </c>
      <c r="L18" s="2" t="n">
        <f aca="false">E18/$C18</f>
        <v>0</v>
      </c>
      <c r="M18" s="2" t="n">
        <f aca="false">F18/$C18</f>
        <v>0</v>
      </c>
    </row>
    <row r="19" customFormat="false" ht="12.8" hidden="false" customHeight="false" outlineLevel="0" collapsed="false">
      <c r="A19" s="0" t="n">
        <v>17</v>
      </c>
      <c r="B19" s="0" t="s">
        <v>26</v>
      </c>
      <c r="C19" s="3" t="n">
        <f aca="false">C$2*Foglio2!C19</f>
        <v>4197.10111980862</v>
      </c>
      <c r="D19" s="3"/>
      <c r="E19" s="3"/>
      <c r="F19" s="3"/>
      <c r="G19" s="3"/>
      <c r="H19" s="1" t="n">
        <f aca="false">(D19+E19+F19)*1000/I19</f>
        <v>0</v>
      </c>
      <c r="I19" s="0" t="n">
        <v>576194</v>
      </c>
      <c r="K19" s="2" t="n">
        <f aca="false">D19/$C19</f>
        <v>0</v>
      </c>
      <c r="L19" s="2" t="n">
        <f aca="false">E19/$C19</f>
        <v>0</v>
      </c>
      <c r="M19" s="2" t="n">
        <f aca="false">F19/$C19</f>
        <v>0</v>
      </c>
    </row>
    <row r="20" customFormat="false" ht="12.8" hidden="false" customHeight="false" outlineLevel="0" collapsed="false">
      <c r="A20" s="0" t="n">
        <v>18</v>
      </c>
      <c r="B20" s="0" t="s">
        <v>27</v>
      </c>
      <c r="C20" s="3" t="n">
        <f aca="false">C$2*Foglio2!C20</f>
        <v>17875.8124024848</v>
      </c>
      <c r="D20" s="3"/>
      <c r="E20" s="3"/>
      <c r="F20" s="3"/>
      <c r="G20" s="3"/>
      <c r="H20" s="1" t="n">
        <f aca="false">(D20+E20+F20)*1000/I20</f>
        <v>0</v>
      </c>
      <c r="I20" s="0" t="n">
        <v>1958238</v>
      </c>
      <c r="K20" s="2" t="n">
        <f aca="false">D20/$C20</f>
        <v>0</v>
      </c>
      <c r="L20" s="2" t="n">
        <f aca="false">E20/$C20</f>
        <v>0</v>
      </c>
      <c r="M20" s="2" t="n">
        <f aca="false">F20/$C20</f>
        <v>0</v>
      </c>
    </row>
    <row r="21" customFormat="false" ht="12.8" hidden="false" customHeight="false" outlineLevel="0" collapsed="false">
      <c r="A21" s="0" t="n">
        <v>19</v>
      </c>
      <c r="B21" s="0" t="s">
        <v>28</v>
      </c>
      <c r="C21" s="3" t="n">
        <f aca="false">C$2*Foglio2!C21</f>
        <v>37901.591518875</v>
      </c>
      <c r="D21" s="3"/>
      <c r="E21" s="3"/>
      <c r="F21" s="3"/>
      <c r="G21" s="3"/>
      <c r="H21" s="1" t="n">
        <f aca="false">(D21+E21+F21)*1000/I21</f>
        <v>0</v>
      </c>
      <c r="I21" s="0" t="n">
        <v>4999932</v>
      </c>
      <c r="K21" s="2" t="n">
        <f aca="false">D21/$C21</f>
        <v>0</v>
      </c>
      <c r="L21" s="2" t="n">
        <f aca="false">E21/$C21</f>
        <v>0</v>
      </c>
      <c r="M21" s="2" t="n">
        <f aca="false">F21/$C21</f>
        <v>0</v>
      </c>
    </row>
    <row r="22" customFormat="false" ht="12.8" hidden="false" customHeight="false" outlineLevel="0" collapsed="false">
      <c r="A22" s="0" t="n">
        <v>20</v>
      </c>
      <c r="B22" s="0" t="s">
        <v>29</v>
      </c>
      <c r="C22" s="3" t="n">
        <f aca="false">C$2*Foglio2!C22</f>
        <v>12693.4134345968</v>
      </c>
      <c r="D22" s="3"/>
      <c r="E22" s="3"/>
      <c r="F22" s="3"/>
      <c r="G22" s="3"/>
      <c r="H22" s="1" t="n">
        <f aca="false">(D22+E22+F22)*1000/I22</f>
        <v>0</v>
      </c>
      <c r="I22" s="0" t="n">
        <v>1640379</v>
      </c>
      <c r="K22" s="2" t="n">
        <f aca="false">D22/$C22</f>
        <v>0</v>
      </c>
      <c r="L22" s="2" t="n">
        <f aca="false">E22/$C22</f>
        <v>0</v>
      </c>
      <c r="M22" s="2" t="n">
        <f aca="false">F22/$C22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s">
        <v>2</v>
      </c>
      <c r="D1" s="0" t="s">
        <v>3</v>
      </c>
      <c r="E1" s="0" t="s">
        <v>30</v>
      </c>
      <c r="F1" s="0" t="s">
        <v>5</v>
      </c>
    </row>
    <row r="2" customFormat="false" ht="12.8" hidden="false" customHeight="false" outlineLevel="0" collapsed="false">
      <c r="B2" s="0" t="n">
        <v>33.98</v>
      </c>
      <c r="K2" s="3" t="n">
        <f aca="false">STDEV(B2:B22)</f>
        <v>2.02101353639349</v>
      </c>
    </row>
    <row r="3" customFormat="false" ht="12.8" hidden="false" customHeight="false" outlineLevel="0" collapsed="false">
      <c r="A3" s="2" t="n">
        <f aca="false">J3/$J$2</f>
        <v>0.0732853374252895</v>
      </c>
      <c r="B3" s="0" t="n">
        <v>34.71</v>
      </c>
      <c r="C3" s="2" t="n">
        <f aca="false">A3*B3/$B$2</f>
        <v>0.0748597428496704</v>
      </c>
      <c r="D3" s="2" t="n">
        <f aca="true">NORMINV(RAND(),$C3/4,0.002)</f>
        <v>0.0167506254984162</v>
      </c>
      <c r="E3" s="2" t="n">
        <f aca="true">NORMINV(RAND(),$C3/20,0.002)</f>
        <v>0.00420104516222947</v>
      </c>
      <c r="F3" s="2" t="n">
        <f aca="false">$C3-D3-E3</f>
        <v>0.0539080721890247</v>
      </c>
      <c r="H3" s="4"/>
      <c r="K3" s="3" t="n">
        <f aca="false">STDEV($B$2,B3)</f>
        <v>0.516187950266182</v>
      </c>
      <c r="L3" s="2" t="n">
        <f aca="false">K3*A3</f>
        <v>0.0378290081101257</v>
      </c>
      <c r="M3" s="5"/>
      <c r="N3" s="1"/>
    </row>
    <row r="4" customFormat="false" ht="12.8" hidden="false" customHeight="false" outlineLevel="0" collapsed="false">
      <c r="A4" s="2" t="n">
        <f aca="false">J4/$J$2</f>
        <v>0.00214197057506374</v>
      </c>
      <c r="B4" s="0" t="n">
        <v>33.21</v>
      </c>
      <c r="C4" s="2" t="n">
        <f aca="false">A4*B4/$B$2</f>
        <v>0.00209343268975476</v>
      </c>
      <c r="D4" s="2" t="n">
        <f aca="true">NORMINV(RAND(),$C4/4,0.002)</f>
        <v>0.000503432514027067</v>
      </c>
      <c r="E4" s="2" t="n">
        <f aca="true">NORMINV(RAND(),$C4/20,0.002)</f>
        <v>-0.000429167892622997</v>
      </c>
      <c r="F4" s="2" t="n">
        <f aca="false">$C4-D4-E4</f>
        <v>0.00201916806835069</v>
      </c>
      <c r="H4" s="4"/>
      <c r="K4" s="3" t="n">
        <f aca="false">STDEV($B$2,B4)</f>
        <v>0.544472221513639</v>
      </c>
      <c r="L4" s="2" t="n">
        <f aca="false">K4*A4</f>
        <v>0.0011662434774218</v>
      </c>
      <c r="M4" s="2"/>
    </row>
    <row r="5" customFormat="false" ht="12.8" hidden="false" customHeight="false" outlineLevel="0" collapsed="false">
      <c r="A5" s="2" t="n">
        <f aca="false">J5/$J$2</f>
        <v>0.0262230216532476</v>
      </c>
      <c r="B5" s="0" t="n">
        <v>32.06</v>
      </c>
      <c r="C5" s="2" t="n">
        <f aca="false">A5*B5/$B$2</f>
        <v>0.0247413206063307</v>
      </c>
      <c r="D5" s="2" t="n">
        <f aca="true">NORMINV(RAND(),$C5/4,0.002)</f>
        <v>0.0067760520276021</v>
      </c>
      <c r="E5" s="2" t="n">
        <f aca="true">NORMINV(RAND(),$C5/20,0.002)</f>
        <v>-0.000986114929494131</v>
      </c>
      <c r="F5" s="2" t="n">
        <f aca="false">$C5-D5-E5</f>
        <v>0.0189513835082227</v>
      </c>
      <c r="H5" s="4"/>
      <c r="K5" s="3" t="n">
        <f aca="false">STDEV($B$2,B5)</f>
        <v>1.35764501987817</v>
      </c>
      <c r="L5" s="2" t="n">
        <f aca="false">K5*A5</f>
        <v>0.035601554753689</v>
      </c>
      <c r="M5" s="2"/>
    </row>
    <row r="6" customFormat="false" ht="12.8" hidden="false" customHeight="false" outlineLevel="0" collapsed="false">
      <c r="A6" s="2" t="n">
        <f aca="false">J6/$J$2</f>
        <v>0.164103003244002</v>
      </c>
      <c r="B6" s="0" t="n">
        <v>35.86</v>
      </c>
      <c r="C6" s="2" t="n">
        <f aca="false">A6*B6/$B$2</f>
        <v>0.173182274759562</v>
      </c>
      <c r="D6" s="2" t="n">
        <f aca="true">NORMINV(RAND(),$C6/4,0.002)</f>
        <v>0.0411183247618581</v>
      </c>
      <c r="E6" s="2" t="n">
        <f aca="true">NORMINV(RAND(),$C6/20,0.002)</f>
        <v>0.00803245061735317</v>
      </c>
      <c r="F6" s="2" t="n">
        <f aca="false">$C6-D6-E6</f>
        <v>0.124031499380351</v>
      </c>
      <c r="H6" s="4"/>
      <c r="K6" s="3" t="n">
        <f aca="false">STDEV($B$2,B6)</f>
        <v>1.32936074863071</v>
      </c>
      <c r="L6" s="2" t="n">
        <f aca="false">K6*A6</f>
        <v>0.218152091244994</v>
      </c>
      <c r="M6" s="2"/>
    </row>
    <row r="7" customFormat="false" ht="12.8" hidden="false" customHeight="false" outlineLevel="0" collapsed="false">
      <c r="A7" s="2" t="n">
        <f aca="false">J7/$J$2</f>
        <v>0.0174236415319322</v>
      </c>
      <c r="B7" s="0" t="n">
        <v>34.66</v>
      </c>
      <c r="C7" s="2" t="n">
        <f aca="false">A7*B7/$B$2</f>
        <v>0.0177723194672387</v>
      </c>
      <c r="D7" s="2" t="n">
        <f aca="true">NORMINV(RAND(),$C7/4,0.002)</f>
        <v>0.00141000676529502</v>
      </c>
      <c r="E7" s="2" t="n">
        <f aca="true">NORMINV(RAND(),$C7/20,0.002)</f>
        <v>0.00110569130013541</v>
      </c>
      <c r="F7" s="2" t="n">
        <f aca="false">$C7-D7-E7</f>
        <v>0.0152566214018083</v>
      </c>
      <c r="H7" s="4"/>
      <c r="K7" s="3" t="n">
        <f aca="false">STDEV($B$2,B7)</f>
        <v>0.480832611206852</v>
      </c>
      <c r="L7" s="2" t="n">
        <f aca="false">K7*A7</f>
        <v>0.00837785505453112</v>
      </c>
      <c r="M7" s="2"/>
    </row>
    <row r="8" customFormat="false" ht="12.8" hidden="false" customHeight="false" outlineLevel="0" collapsed="false">
      <c r="A8" s="2" t="n">
        <f aca="false">J8/$J$2</f>
        <v>0.0817916969638065</v>
      </c>
      <c r="B8" s="0" t="n">
        <v>35.5</v>
      </c>
      <c r="C8" s="2" t="n">
        <f aca="false">A8*B8/$B$2</f>
        <v>0.0854504191352305</v>
      </c>
      <c r="D8" s="2" t="n">
        <f aca="true">NORMINV(RAND(),$C8/4,0.002)</f>
        <v>0.0209223125273564</v>
      </c>
      <c r="E8" s="2" t="n">
        <f aca="true">NORMINV(RAND(),$C8/20,0.002)</f>
        <v>0.00486965140986832</v>
      </c>
      <c r="F8" s="2" t="n">
        <f aca="false">$C8-D8-E8</f>
        <v>0.0596584551980058</v>
      </c>
      <c r="H8" s="4"/>
      <c r="K8" s="3" t="n">
        <f aca="false">STDEV($B$2,B8)</f>
        <v>1.07480230740355</v>
      </c>
      <c r="L8" s="2" t="n">
        <f aca="false">K8*A8</f>
        <v>0.0879099046231512</v>
      </c>
      <c r="M8" s="2"/>
    </row>
    <row r="9" customFormat="false" ht="12.8" hidden="false" customHeight="false" outlineLevel="0" collapsed="false">
      <c r="A9" s="2" t="n">
        <f aca="false">J9/$J$2</f>
        <v>0.0204717324774521</v>
      </c>
      <c r="B9" s="0" t="n">
        <v>30.52</v>
      </c>
      <c r="C9" s="2" t="n">
        <f aca="false">A9*B9/$B$2</f>
        <v>0.0183872064512018</v>
      </c>
      <c r="D9" s="2" t="n">
        <f aca="true">NORMINV(RAND(),$C9/4,0.002)</f>
        <v>0.00443607280139189</v>
      </c>
      <c r="E9" s="2" t="n">
        <f aca="true">NORMINV(RAND(),$C9/20,0.002)</f>
        <v>0.00567393420711114</v>
      </c>
      <c r="F9" s="2" t="n">
        <f aca="false">$C9-D9-E9</f>
        <v>0.00827719944269877</v>
      </c>
      <c r="H9" s="4"/>
      <c r="K9" s="3" t="n">
        <f aca="false">STDEV($B$2,B9)</f>
        <v>2.44658946290545</v>
      </c>
      <c r="L9" s="2" t="n">
        <f aca="false">K9*A9</f>
        <v>0.0500859249667536</v>
      </c>
      <c r="M9" s="2"/>
    </row>
    <row r="10" customFormat="false" ht="12.8" hidden="false" customHeight="false" outlineLevel="0" collapsed="false">
      <c r="A10" s="2" t="n">
        <f aca="false">J10/$J$2</f>
        <v>0.0733428893551833</v>
      </c>
      <c r="B10" s="0" t="n">
        <v>32.29</v>
      </c>
      <c r="C10" s="2" t="n">
        <f aca="false">A10*B10/$B$2</f>
        <v>0.06969517060856</v>
      </c>
      <c r="D10" s="2" t="n">
        <f aca="true">NORMINV(RAND(),$C10/4,0.002)</f>
        <v>0.0152168464571927</v>
      </c>
      <c r="E10" s="2" t="n">
        <f aca="true">NORMINV(RAND(),$C10/20,0.002)</f>
        <v>0.00219884160127346</v>
      </c>
      <c r="F10" s="2" t="n">
        <f aca="false">$C10-D10-E10</f>
        <v>0.0522794825500938</v>
      </c>
      <c r="H10" s="4"/>
      <c r="K10" s="3" t="n">
        <f aca="false">STDEV($B$2,B10)</f>
        <v>1.19501046020526</v>
      </c>
      <c r="L10" s="2" t="n">
        <f aca="false">K10*A10</f>
        <v>0.087645519961121</v>
      </c>
      <c r="M10" s="2"/>
    </row>
    <row r="11" customFormat="false" ht="12.8" hidden="false" customHeight="false" outlineLevel="0" collapsed="false">
      <c r="A11" s="2" t="n">
        <f aca="false">J11/$J$2</f>
        <v>0.0618717258124862</v>
      </c>
      <c r="B11" s="0" t="n">
        <v>34.16</v>
      </c>
      <c r="C11" s="2" t="n">
        <f aca="false">A11*B11/$B$2</f>
        <v>0.062199474801487</v>
      </c>
      <c r="D11" s="2" t="n">
        <f aca="true">NORMINV(RAND(),$C11/4,0.002)</f>
        <v>0.0153951752631751</v>
      </c>
      <c r="E11" s="2" t="n">
        <f aca="true">NORMINV(RAND(),$C11/20,0.002)</f>
        <v>0.00554158679427463</v>
      </c>
      <c r="F11" s="2" t="n">
        <f aca="false">$C11-D11-E11</f>
        <v>0.0412627127440373</v>
      </c>
      <c r="H11" s="4"/>
      <c r="K11" s="3" t="n">
        <f aca="false">STDEV($B$2,B11)</f>
        <v>0.127279220613578</v>
      </c>
      <c r="L11" s="2" t="n">
        <f aca="false">K11*A11</f>
        <v>0.00787498503943024</v>
      </c>
      <c r="M11" s="2"/>
    </row>
    <row r="12" customFormat="false" ht="12.8" hidden="false" customHeight="false" outlineLevel="0" collapsed="false">
      <c r="A12" s="2" t="n">
        <f aca="false">J12/$J$2</f>
        <v>0.0148485487036851</v>
      </c>
      <c r="B12" s="0" t="n">
        <v>35.98</v>
      </c>
      <c r="C12" s="2" t="n">
        <f aca="false">A12*B12/$B$2</f>
        <v>0.0157225068380986</v>
      </c>
      <c r="D12" s="2" t="n">
        <f aca="true">NORMINV(RAND(),$C12/4,0.002)</f>
        <v>0.00340511212119395</v>
      </c>
      <c r="E12" s="2" t="n">
        <f aca="true">NORMINV(RAND(),$C12/20,0.002)</f>
        <v>0.00120384815826886</v>
      </c>
      <c r="F12" s="2" t="n">
        <f aca="false">$C12-D12-E12</f>
        <v>0.0111135465586358</v>
      </c>
      <c r="H12" s="4"/>
      <c r="K12" s="3" t="n">
        <f aca="false">STDEV($B$2,B12)</f>
        <v>1.4142135623731</v>
      </c>
      <c r="L12" s="2" t="n">
        <f aca="false">K12*A12</f>
        <v>0.020999018958309</v>
      </c>
      <c r="M12" s="2"/>
    </row>
    <row r="13" customFormat="false" ht="12.8" hidden="false" customHeight="false" outlineLevel="0" collapsed="false">
      <c r="A13" s="2" t="n">
        <f aca="false">J13/$J$2</f>
        <v>0.0258883994861911</v>
      </c>
      <c r="B13" s="0" t="n">
        <v>31.33</v>
      </c>
      <c r="C13" s="2" t="n">
        <f aca="false">A13*B13/$B$2</f>
        <v>0.0238694395498048</v>
      </c>
      <c r="D13" s="2" t="n">
        <f aca="true">NORMINV(RAND(),$C13/4,0.002)</f>
        <v>0.00729496799133099</v>
      </c>
      <c r="E13" s="2" t="n">
        <f aca="true">NORMINV(RAND(),$C13/20,0.002)</f>
        <v>0.00124627834477265</v>
      </c>
      <c r="F13" s="2" t="n">
        <f aca="false">$C13-D13-E13</f>
        <v>0.0153281932137012</v>
      </c>
      <c r="H13" s="4"/>
      <c r="K13" s="3" t="n">
        <f aca="false">STDEV($B$2,B13)</f>
        <v>1.87383297014435</v>
      </c>
      <c r="L13" s="2" t="n">
        <f aca="false">K13*A13</f>
        <v>0.0485105365014929</v>
      </c>
      <c r="M13" s="2"/>
    </row>
    <row r="14" customFormat="false" ht="12.8" hidden="false" customHeight="false" outlineLevel="0" collapsed="false">
      <c r="A14" s="2" t="n">
        <f aca="false">J14/$J$2</f>
        <v>0.093109740539313</v>
      </c>
      <c r="B14" s="0" t="n">
        <v>32.52</v>
      </c>
      <c r="C14" s="2" t="n">
        <f aca="false">A14*B14/$B$2</f>
        <v>0.0891091454484538</v>
      </c>
      <c r="D14" s="2" t="n">
        <f aca="true">NORMINV(RAND(),$C14/4,0.002)</f>
        <v>0.0212502585424972</v>
      </c>
      <c r="E14" s="2" t="n">
        <f aca="true">NORMINV(RAND(),$C14/20,0.002)</f>
        <v>0.00240220207476441</v>
      </c>
      <c r="F14" s="2" t="n">
        <f aca="false">$C14-D14-E14</f>
        <v>0.0654566848311922</v>
      </c>
      <c r="H14" s="4"/>
      <c r="K14" s="3" t="n">
        <f aca="false">STDEV($B$2,B14)</f>
        <v>1.03237590053236</v>
      </c>
      <c r="L14" s="2" t="n">
        <f aca="false">K14*A14</f>
        <v>0.0961242522376077</v>
      </c>
      <c r="M14" s="2"/>
    </row>
    <row r="15" customFormat="false" ht="12.8" hidden="false" customHeight="false" outlineLevel="0" collapsed="false">
      <c r="A15" s="2" t="n">
        <f aca="false">J15/$J$2</f>
        <v>0.0219904835077531</v>
      </c>
      <c r="B15" s="0" t="n">
        <v>34.63</v>
      </c>
      <c r="C15" s="2" t="n">
        <f aca="false">A15*B15/$B$2</f>
        <v>0.022411137253487</v>
      </c>
      <c r="D15" s="2" t="n">
        <f aca="true">NORMINV(RAND(),$C15/4,0.002)</f>
        <v>0.00875359354660922</v>
      </c>
      <c r="E15" s="2" t="n">
        <f aca="true">NORMINV(RAND(),$C15/20,0.002)</f>
        <v>0.00130141660096621</v>
      </c>
      <c r="F15" s="2" t="n">
        <f aca="false">$C15-D15-E15</f>
        <v>0.0123561271059116</v>
      </c>
      <c r="H15" s="4"/>
      <c r="K15" s="3" t="n">
        <f aca="false">STDEV($B$2,B15)</f>
        <v>0.45961940777126</v>
      </c>
      <c r="L15" s="2" t="n">
        <f aca="false">K15*A15</f>
        <v>0.0101072530064371</v>
      </c>
      <c r="M15" s="2"/>
    </row>
    <row r="16" customFormat="false" ht="12.8" hidden="false" customHeight="false" outlineLevel="0" collapsed="false">
      <c r="A16" s="2" t="n">
        <f aca="false">J16/$J$2</f>
        <v>0.00524989207128256</v>
      </c>
      <c r="B16" s="0" t="n">
        <v>32.49</v>
      </c>
      <c r="C16" s="2" t="n">
        <f aca="false">A16*B16/$B$2</f>
        <v>0.00501968785744469</v>
      </c>
      <c r="D16" s="2" t="n">
        <f aca="true">NORMINV(RAND(),$C16/4,0.002)</f>
        <v>0.000580285560620937</v>
      </c>
      <c r="E16" s="2" t="n">
        <f aca="true">NORMINV(RAND(),$C16/20,0.002)</f>
        <v>0.000882202751317498</v>
      </c>
      <c r="F16" s="2" t="n">
        <f aca="false">$C16-D16-E16</f>
        <v>0.00355719954550625</v>
      </c>
      <c r="H16" s="4"/>
      <c r="K16" s="3" t="n">
        <f aca="false">STDEV($B$2,B16)</f>
        <v>1.05358910396795</v>
      </c>
      <c r="L16" s="2" t="n">
        <f aca="false">K16*A16</f>
        <v>0.00553122908331104</v>
      </c>
      <c r="M16" s="2"/>
    </row>
    <row r="17" customFormat="false" ht="12.8" hidden="false" customHeight="false" outlineLevel="0" collapsed="false">
      <c r="A17" s="2" t="n">
        <f aca="false">J17/$J$2</f>
        <v>0.0966696499286163</v>
      </c>
      <c r="B17" s="0" t="n">
        <v>35.7</v>
      </c>
      <c r="C17" s="2" t="n">
        <f aca="false">A17*B17/$B$2</f>
        <v>0.101562875292866</v>
      </c>
      <c r="D17" s="2" t="n">
        <f aca="true">NORMINV(RAND(),$C17/4,0.002)</f>
        <v>0.0274689602513171</v>
      </c>
      <c r="E17" s="2" t="n">
        <f aca="true">NORMINV(RAND(),$C17/20,0.002)</f>
        <v>0.00483561282241574</v>
      </c>
      <c r="F17" s="2" t="n">
        <f aca="false">$C17-D17-E17</f>
        <v>0.0692583022191332</v>
      </c>
      <c r="H17" s="4"/>
      <c r="K17" s="3" t="n">
        <f aca="false">STDEV($B$2,B17)</f>
        <v>1.21622366364087</v>
      </c>
      <c r="L17" s="2" t="n">
        <f aca="false">K17*A17</f>
        <v>0.117571915799062</v>
      </c>
      <c r="M17" s="2"/>
    </row>
    <row r="18" customFormat="false" ht="12.8" hidden="false" customHeight="false" outlineLevel="0" collapsed="false">
      <c r="A18" s="2" t="n">
        <f aca="false">J18/$J$2</f>
        <v>0.0678694411265287</v>
      </c>
      <c r="B18" s="0" t="n">
        <v>32.22</v>
      </c>
      <c r="C18" s="2" t="n">
        <f aca="false">A18*B18/$B$2</f>
        <v>0.064354131639104</v>
      </c>
      <c r="D18" s="2" t="n">
        <f aca="true">NORMINV(RAND(),$C18/4,0.002)</f>
        <v>0.0158755080952951</v>
      </c>
      <c r="E18" s="2" t="n">
        <f aca="true">NORMINV(RAND(),$C18/20,0.002)</f>
        <v>0.000966743920491002</v>
      </c>
      <c r="F18" s="2" t="n">
        <f aca="false">$C18-D18-E18</f>
        <v>0.0475118796233179</v>
      </c>
      <c r="H18" s="4"/>
      <c r="K18" s="3" t="n">
        <f aca="false">STDEV($B$2,B18)</f>
        <v>1.24450793488832</v>
      </c>
      <c r="L18" s="2" t="n">
        <f aca="false">K18*A18</f>
        <v>0.0844640580184007</v>
      </c>
      <c r="M18" s="2"/>
    </row>
    <row r="19" customFormat="false" ht="12.8" hidden="false" customHeight="false" outlineLevel="0" collapsed="false">
      <c r="A19" s="2" t="n">
        <f aca="false">J19/$J$2</f>
        <v>0.00965387967779699</v>
      </c>
      <c r="B19" s="0" t="n">
        <v>30.49</v>
      </c>
      <c r="C19" s="2" t="n">
        <f aca="false">A19*B19/$B$2</f>
        <v>0.0086623540722787</v>
      </c>
      <c r="D19" s="2" t="n">
        <f aca="true">NORMINV(RAND(),$C19/4,0.002)</f>
        <v>0.00236699166515875</v>
      </c>
      <c r="E19" s="2" t="n">
        <f aca="true">NORMINV(RAND(),$C19/20,0.002)</f>
        <v>-1.95494601906701E-005</v>
      </c>
      <c r="F19" s="2" t="n">
        <f aca="false">$C19-D19-E19</f>
        <v>0.00631491186731062</v>
      </c>
      <c r="H19" s="4"/>
      <c r="K19" s="3" t="n">
        <f aca="false">STDEV($B$2,B19)</f>
        <v>2.46780266634105</v>
      </c>
      <c r="L19" s="2" t="n">
        <f aca="false">K19*A19</f>
        <v>0.0238238700094031</v>
      </c>
      <c r="M19" s="2"/>
    </row>
    <row r="20" customFormat="false" ht="12.8" hidden="false" customHeight="false" outlineLevel="0" collapsed="false">
      <c r="A20" s="2" t="n">
        <f aca="false">J20/$J$2</f>
        <v>0.0328094253541165</v>
      </c>
      <c r="B20" s="0" t="n">
        <v>38.21</v>
      </c>
      <c r="C20" s="2" t="n">
        <f aca="false">A20*B20/$B$2</f>
        <v>0.0368937063796584</v>
      </c>
      <c r="D20" s="2" t="n">
        <f aca="true">NORMINV(RAND(),$C20/4,0.002)</f>
        <v>0.00804569254479611</v>
      </c>
      <c r="E20" s="2" t="n">
        <f aca="true">NORMINV(RAND(),$C20/20,0.002)</f>
        <v>-0.001111172663553</v>
      </c>
      <c r="F20" s="2" t="n">
        <f aca="false">$C20-D20-E20</f>
        <v>0.0299591864984153</v>
      </c>
      <c r="H20" s="4"/>
      <c r="K20" s="3" t="n">
        <f aca="false">STDEV($B$2,B20)</f>
        <v>2.9910616844191</v>
      </c>
      <c r="L20" s="2" t="n">
        <f aca="false">K20*A20</f>
        <v>0.0981350150645064</v>
      </c>
      <c r="M20" s="2"/>
    </row>
    <row r="21" customFormat="false" ht="12.8" hidden="false" customHeight="false" outlineLevel="0" collapsed="false">
      <c r="A21" s="2" t="n">
        <f aca="false">J21/$J$2</f>
        <v>0.0837716844069304</v>
      </c>
      <c r="B21" s="0" t="n">
        <v>31.73</v>
      </c>
      <c r="C21" s="2" t="n">
        <f aca="false">A21*B21/$B$2</f>
        <v>0.0782247070698029</v>
      </c>
      <c r="D21" s="2" t="n">
        <f aca="true">NORMINV(RAND(),$C21/4,0.002)</f>
        <v>0.020108423388388</v>
      </c>
      <c r="E21" s="2" t="n">
        <f aca="true">NORMINV(RAND(),$C21/20,0.002)</f>
        <v>0.00257847672949667</v>
      </c>
      <c r="F21" s="2" t="n">
        <f aca="false">$C21-D21-E21</f>
        <v>0.0555378069519182</v>
      </c>
      <c r="H21" s="4"/>
      <c r="K21" s="3" t="n">
        <f aca="false">STDEV($B$2,B21)</f>
        <v>1.59099025766973</v>
      </c>
      <c r="L21" s="2" t="n">
        <f aca="false">K21*A21</f>
        <v>0.13327993376001</v>
      </c>
      <c r="M21" s="2"/>
    </row>
    <row r="22" customFormat="false" ht="12.8" hidden="false" customHeight="false" outlineLevel="0" collapsed="false">
      <c r="A22" s="2" t="n">
        <f aca="false">J22/$J$2</f>
        <v>0.027483836159323</v>
      </c>
      <c r="B22" s="0" t="n">
        <v>32.39</v>
      </c>
      <c r="C22" s="2" t="n">
        <f aca="false">A22*B22/$B$2</f>
        <v>0.0261978061565766</v>
      </c>
      <c r="D22" s="2" t="n">
        <f aca="true">NORMINV(RAND(),$C22/4,0.002)</f>
        <v>0.00743522075942957</v>
      </c>
      <c r="E22" s="2" t="n">
        <f aca="true">NORMINV(RAND(),$C22/20,0.002)</f>
        <v>0.000338304837185271</v>
      </c>
      <c r="F22" s="2" t="n">
        <f aca="false">$C22-D22-E22</f>
        <v>0.0184242805599618</v>
      </c>
      <c r="H22" s="4"/>
      <c r="K22" s="3" t="n">
        <f aca="false">STDEV($B$2,B22)</f>
        <v>1.12429978208661</v>
      </c>
      <c r="L22" s="2" t="n">
        <f aca="false">K22*A22</f>
        <v>0.0309000710048309</v>
      </c>
      <c r="M2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2014-05-08T16:39:31Z</dcterms:created>
  <dc:language>en-US</dc:language>
  <cp:revision>1</cp:revision>
</cp:coreProperties>
</file>