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目录" sheetId="1" r:id="rId1"/>
    <sheet name="装备强化" sheetId="2" r:id="rId2"/>
    <sheet name="容斥原理" sheetId="3" r:id="rId3"/>
  </sheets>
  <calcPr calcId="152511"/>
</workbook>
</file>

<file path=xl/calcChain.xml><?xml version="1.0" encoding="utf-8"?>
<calcChain xmlns="http://schemas.openxmlformats.org/spreadsheetml/2006/main">
  <c r="B12" i="3" l="1"/>
  <c r="B8" i="3"/>
  <c r="K23" i="2"/>
  <c r="H23" i="2"/>
  <c r="G23" i="2"/>
  <c r="K22" i="2" s="1"/>
  <c r="I22" i="2"/>
  <c r="L7" i="2"/>
  <c r="G7" i="2"/>
  <c r="H6" i="2"/>
  <c r="G6" i="2"/>
  <c r="I21" i="2" l="1"/>
  <c r="H22" i="2"/>
  <c r="G22" i="2" s="1"/>
  <c r="K21" i="2" s="1"/>
  <c r="L8" i="2"/>
  <c r="M8" i="2"/>
  <c r="H7" i="2"/>
  <c r="G8" i="2" l="1"/>
  <c r="N9" i="2" s="1"/>
  <c r="I20" i="2"/>
  <c r="H21" i="2"/>
  <c r="G21" i="2" s="1"/>
  <c r="K20" i="2" s="1"/>
  <c r="L9" i="2"/>
  <c r="G9" i="2" s="1"/>
  <c r="H8" i="2"/>
  <c r="M9" i="2" l="1"/>
  <c r="H20" i="2"/>
  <c r="G20" i="2"/>
  <c r="K19" i="2" s="1"/>
  <c r="I19" i="2"/>
  <c r="N10" i="2"/>
  <c r="H9" i="2"/>
  <c r="L10" i="2"/>
  <c r="O10" i="2"/>
  <c r="M10" i="2"/>
  <c r="G10" i="2" l="1"/>
  <c r="L11" i="2" s="1"/>
  <c r="I18" i="2"/>
  <c r="H19" i="2"/>
  <c r="G19" i="2"/>
  <c r="K18" i="2" s="1"/>
  <c r="O11" i="2" l="1"/>
  <c r="H10" i="2"/>
  <c r="P11" i="2"/>
  <c r="G11" i="2" s="1"/>
  <c r="N11" i="2"/>
  <c r="M11" i="2"/>
  <c r="I17" i="2"/>
  <c r="G18" i="2"/>
  <c r="K17" i="2" s="1"/>
  <c r="H18" i="2"/>
  <c r="J17" i="2"/>
  <c r="M12" i="2" l="1"/>
  <c r="H11" i="2"/>
  <c r="N12" i="2"/>
  <c r="L12" i="2"/>
  <c r="G12" i="2" s="1"/>
  <c r="H12" i="2" s="1"/>
  <c r="Q12" i="2"/>
  <c r="P12" i="2"/>
  <c r="O12" i="2"/>
  <c r="H17" i="2"/>
  <c r="G17" i="2"/>
  <c r="L17" i="2"/>
  <c r="L18" i="2" s="1"/>
  <c r="L19" i="2" s="1"/>
  <c r="L20" i="2" s="1"/>
  <c r="L21" i="2" s="1"/>
  <c r="L22" i="2" s="1"/>
  <c r="L23" i="2" s="1"/>
</calcChain>
</file>

<file path=xl/sharedStrings.xml><?xml version="1.0" encoding="utf-8"?>
<sst xmlns="http://schemas.openxmlformats.org/spreadsheetml/2006/main" count="56" uniqueCount="45">
  <si>
    <t>序号</t>
    <phoneticPr fontId="1" type="noConversion"/>
  </si>
  <si>
    <t>公式名</t>
    <phoneticPr fontId="1" type="noConversion"/>
  </si>
  <si>
    <t>适用功能</t>
    <phoneticPr fontId="1" type="noConversion"/>
  </si>
  <si>
    <t>链接</t>
    <phoneticPr fontId="1" type="noConversion"/>
  </si>
  <si>
    <t>马尔可夫链</t>
    <phoneticPr fontId="1" type="noConversion"/>
  </si>
  <si>
    <t>装备强化</t>
    <phoneticPr fontId="1" type="noConversion"/>
  </si>
  <si>
    <t>期望</t>
    <phoneticPr fontId="2" type="noConversion"/>
  </si>
  <si>
    <t>成功率</t>
    <phoneticPr fontId="2" type="noConversion"/>
  </si>
  <si>
    <t>失败率</t>
    <phoneticPr fontId="2" type="noConversion"/>
  </si>
  <si>
    <t>降级率</t>
    <phoneticPr fontId="2" type="noConversion"/>
  </si>
  <si>
    <t>p(n)</t>
    <phoneticPr fontId="2" type="noConversion"/>
  </si>
  <si>
    <t>p(s)</t>
    <phoneticPr fontId="2" type="noConversion"/>
  </si>
  <si>
    <t>p(f)</t>
    <phoneticPr fontId="2" type="noConversion"/>
  </si>
  <si>
    <t>p(d)</t>
    <phoneticPr fontId="2" type="noConversion"/>
  </si>
  <si>
    <t>等级</t>
    <phoneticPr fontId="4" type="noConversion"/>
  </si>
  <si>
    <t>升级（+1）</t>
    <phoneticPr fontId="4" type="noConversion"/>
  </si>
  <si>
    <t>不变（+0）</t>
    <phoneticPr fontId="4" type="noConversion"/>
  </si>
  <si>
    <t>降级（-1）</t>
    <phoneticPr fontId="4" type="noConversion"/>
  </si>
  <si>
    <t>归零（→0）</t>
    <phoneticPr fontId="4" type="noConversion"/>
  </si>
  <si>
    <t>爆掉（→0）</t>
    <phoneticPr fontId="4" type="noConversion"/>
  </si>
  <si>
    <t>次数</t>
    <phoneticPr fontId="1" type="noConversion"/>
  </si>
  <si>
    <t>总次数</t>
    <phoneticPr fontId="1" type="noConversion"/>
  </si>
  <si>
    <t>低级成功</t>
    <phoneticPr fontId="4" type="noConversion"/>
  </si>
  <si>
    <t>不变</t>
    <phoneticPr fontId="4" type="noConversion"/>
  </si>
  <si>
    <t>高级降级</t>
    <phoneticPr fontId="1" type="noConversion"/>
  </si>
  <si>
    <t>高级归零</t>
    <phoneticPr fontId="4" type="noConversion"/>
  </si>
  <si>
    <t>各级分布</t>
    <phoneticPr fontId="4" type="noConversion"/>
  </si>
  <si>
    <t>汇总</t>
    <phoneticPr fontId="4" type="noConversion"/>
  </si>
  <si>
    <t>期望计算公式</t>
    <phoneticPr fontId="2" type="noConversion"/>
  </si>
  <si>
    <t>p(n)=(1+p(d)*(p(n-1)+p(n-2)...))/p(s)</t>
    <phoneticPr fontId="2" type="noConversion"/>
  </si>
  <si>
    <t xml:space="preserve">   降级等级
强化等级</t>
    <phoneticPr fontId="2" type="noConversion"/>
  </si>
  <si>
    <t>更符合实际分布的期望</t>
    <phoneticPr fontId="1" type="noConversion"/>
  </si>
  <si>
    <t>超链接</t>
    <phoneticPr fontId="1" type="noConversion"/>
  </si>
  <si>
    <t>容斥原理</t>
    <phoneticPr fontId="1" type="noConversion"/>
  </si>
  <si>
    <t>兰彻斯特方程</t>
    <phoneticPr fontId="1" type="noConversion"/>
  </si>
  <si>
    <t>套装掉落</t>
    <phoneticPr fontId="1" type="noConversion"/>
  </si>
  <si>
    <r>
      <rPr>
        <sz val="11"/>
        <color rgb="FF333333"/>
        <rFont val="宋体"/>
        <family val="3"/>
        <charset val="134"/>
      </rPr>
      <t>如果被计数的事物有</t>
    </r>
    <r>
      <rPr>
        <sz val="11"/>
        <color rgb="FF333333"/>
        <rFont val="Arial"/>
        <family val="2"/>
      </rPr>
      <t>A</t>
    </r>
    <r>
      <rPr>
        <sz val="11"/>
        <color rgb="FF333333"/>
        <rFont val="宋体"/>
        <family val="3"/>
        <charset val="134"/>
      </rPr>
      <t>、</t>
    </r>
    <r>
      <rPr>
        <sz val="11"/>
        <color rgb="FF333333"/>
        <rFont val="Arial"/>
        <family val="2"/>
      </rPr>
      <t>B</t>
    </r>
    <r>
      <rPr>
        <sz val="11"/>
        <color rgb="FF333333"/>
        <rFont val="宋体"/>
        <family val="3"/>
        <charset val="134"/>
      </rPr>
      <t>、</t>
    </r>
    <r>
      <rPr>
        <sz val="11"/>
        <color rgb="FF333333"/>
        <rFont val="Arial"/>
        <family val="2"/>
      </rPr>
      <t>C</t>
    </r>
    <r>
      <rPr>
        <sz val="11"/>
        <color rgb="FF333333"/>
        <rFont val="宋体"/>
        <family val="3"/>
        <charset val="134"/>
      </rPr>
      <t>三类，那么，</t>
    </r>
    <r>
      <rPr>
        <sz val="11"/>
        <color rgb="FF333333"/>
        <rFont val="Arial"/>
        <family val="2"/>
      </rPr>
      <t>A</t>
    </r>
    <r>
      <rPr>
        <sz val="11"/>
        <color rgb="FF333333"/>
        <rFont val="宋体"/>
        <family val="3"/>
        <charset val="134"/>
      </rPr>
      <t>类和</t>
    </r>
    <r>
      <rPr>
        <sz val="11"/>
        <color rgb="FF333333"/>
        <rFont val="Arial"/>
        <family val="2"/>
      </rPr>
      <t>B</t>
    </r>
    <r>
      <rPr>
        <sz val="11"/>
        <color rgb="FF333333"/>
        <rFont val="宋体"/>
        <family val="3"/>
        <charset val="134"/>
      </rPr>
      <t>类和</t>
    </r>
    <r>
      <rPr>
        <sz val="11"/>
        <color rgb="FF333333"/>
        <rFont val="Arial"/>
        <family val="2"/>
      </rPr>
      <t>C</t>
    </r>
    <r>
      <rPr>
        <sz val="11"/>
        <color rgb="FF333333"/>
        <rFont val="宋体"/>
        <family val="3"/>
        <charset val="134"/>
      </rPr>
      <t>类元素个数总和</t>
    </r>
    <r>
      <rPr>
        <sz val="11"/>
        <color rgb="FF333333"/>
        <rFont val="Arial"/>
        <family val="2"/>
      </rPr>
      <t>= A</t>
    </r>
    <r>
      <rPr>
        <sz val="11"/>
        <color rgb="FF333333"/>
        <rFont val="宋体"/>
        <family val="3"/>
        <charset val="134"/>
      </rPr>
      <t>类元素个数</t>
    </r>
    <r>
      <rPr>
        <sz val="11"/>
        <color rgb="FF333333"/>
        <rFont val="Arial"/>
        <family val="2"/>
      </rPr>
      <t>+ B</t>
    </r>
    <r>
      <rPr>
        <sz val="11"/>
        <color rgb="FF333333"/>
        <rFont val="宋体"/>
        <family val="3"/>
        <charset val="134"/>
      </rPr>
      <t>类元素个数</t>
    </r>
    <r>
      <rPr>
        <sz val="11"/>
        <color rgb="FF333333"/>
        <rFont val="Arial"/>
        <family val="2"/>
      </rPr>
      <t>+C</t>
    </r>
    <r>
      <rPr>
        <sz val="11"/>
        <color rgb="FF333333"/>
        <rFont val="宋体"/>
        <family val="3"/>
        <charset val="134"/>
      </rPr>
      <t>类元素个数</t>
    </r>
    <r>
      <rPr>
        <sz val="11"/>
        <color rgb="FF333333"/>
        <rFont val="宋体"/>
        <family val="3"/>
        <charset val="134"/>
      </rPr>
      <t/>
    </r>
    <phoneticPr fontId="1" type="noConversion"/>
  </si>
  <si>
    <t>两个集合的容斥关系公式：A∪B =|A∪B| = |A|+|B| - |A∩B |(∩：重合的部分）</t>
  </si>
  <si>
    <t>三个集合的容斥关系公式：|A∪B∪C| = |A|+|B|+|C| - |A∩B| - |B∩C| - |C∩A| + |A∩B∩C|</t>
  </si>
  <si>
    <t>示例1：BOSS掉落A、B、C三件装备，A、B、C的掉落几率都是1/3，但是BOSS每次只掉1件装备。为了凑齐A、B、C三件装备，期望需要打多少次？</t>
    <phoneticPr fontId="1" type="noConversion"/>
  </si>
  <si>
    <t>p = 1 + 1/(2/3) + 1/(1/3)</t>
    <phoneticPr fontId="1" type="noConversion"/>
  </si>
  <si>
    <t>计算</t>
    <phoneticPr fontId="1" type="noConversion"/>
  </si>
  <si>
    <t xml:space="preserve">p = </t>
    <phoneticPr fontId="1" type="noConversion"/>
  </si>
  <si>
    <t>p = 1/(1/3) + 1/(1/3) + 1/(1/3) - 1/(1/3+1/3) - 1/(1/3+1/3) - 1/(1/3+1/3) + 1/(1/3 + 1/3 + 1/3)</t>
    <phoneticPr fontId="1" type="noConversion"/>
  </si>
  <si>
    <t>http://gad.qq.com/article/detail/22636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</si>
</sst>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8" formatCode="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 applyProtection="1">
      <alignment horizontal="left" vertical="center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</xf>
    <xf numFmtId="0" fontId="3" fillId="2" borderId="1" xfId="0" applyNumberFormat="1" applyFont="1" applyFill="1" applyBorder="1" applyAlignment="1" applyProtection="1">
      <alignment horizontal="left" vertical="center"/>
      <protection locked="0"/>
    </xf>
    <xf numFmtId="0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NumberFormat="1" applyFont="1" applyFill="1" applyBorder="1" applyAlignment="1" applyProtection="1">
      <alignment horizontal="left" vertical="center"/>
      <protection locked="0"/>
    </xf>
    <xf numFmtId="176" fontId="0" fillId="0" borderId="4" xfId="0" applyNumberFormat="1" applyBorder="1" applyAlignment="1" applyProtection="1">
      <alignment horizontal="left" vertical="center"/>
    </xf>
    <xf numFmtId="10" fontId="0" fillId="3" borderId="5" xfId="0" applyNumberFormat="1" applyFont="1" applyFill="1" applyBorder="1" applyAlignment="1" applyProtection="1">
      <alignment horizontal="left" vertical="center"/>
      <protection locked="0"/>
    </xf>
    <xf numFmtId="10" fontId="5" fillId="3" borderId="6" xfId="0" applyNumberFormat="1" applyFont="1" applyFill="1" applyBorder="1" applyAlignment="1" applyProtection="1">
      <alignment horizontal="left" vertical="center"/>
      <protection locked="0"/>
    </xf>
    <xf numFmtId="10" fontId="5" fillId="3" borderId="7" xfId="0" applyNumberFormat="1" applyFont="1" applyFill="1" applyBorder="1" applyAlignment="1" applyProtection="1">
      <alignment horizontal="left" vertical="center"/>
      <protection locked="0"/>
    </xf>
    <xf numFmtId="176" fontId="0" fillId="0" borderId="0" xfId="0" applyNumberFormat="1" applyAlignment="1" applyProtection="1">
      <alignment horizontal="left"/>
    </xf>
    <xf numFmtId="10" fontId="0" fillId="4" borderId="5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NumberFormat="1" applyFont="1" applyFill="1" applyBorder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left" vertical="center"/>
      <protection locked="0"/>
    </xf>
    <xf numFmtId="178" fontId="0" fillId="0" borderId="4" xfId="0" applyNumberFormat="1" applyBorder="1" applyAlignment="1" applyProtection="1">
      <alignment horizontal="left" vertical="center"/>
    </xf>
    <xf numFmtId="176" fontId="7" fillId="0" borderId="9" xfId="0" applyNumberFormat="1" applyFont="1" applyBorder="1" applyAlignment="1" applyProtection="1">
      <alignment horizontal="left" vertical="center" wrapText="1"/>
    </xf>
    <xf numFmtId="0" fontId="8" fillId="0" borderId="0" xfId="1" applyAlignment="1">
      <alignment horizontal="left"/>
    </xf>
    <xf numFmtId="0" fontId="9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4" workbookViewId="0">
      <selection activeCell="B44" sqref="B44:B45"/>
    </sheetView>
  </sheetViews>
  <sheetFormatPr defaultRowHeight="13.5" x14ac:dyDescent="0.15"/>
  <cols>
    <col min="1" max="1" width="9" style="1"/>
    <col min="2" max="2" width="21.625" style="1" customWidth="1"/>
    <col min="3" max="3" width="16.125" style="1" customWidth="1"/>
    <col min="4" max="4" width="12.625" style="1" customWidth="1"/>
    <col min="5" max="16384" width="9" style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>
        <v>1</v>
      </c>
      <c r="B2" s="1" t="s">
        <v>4</v>
      </c>
      <c r="C2" s="1" t="s">
        <v>5</v>
      </c>
      <c r="D2" s="19" t="s">
        <v>32</v>
      </c>
    </row>
    <row r="3" spans="1:4" x14ac:dyDescent="0.15">
      <c r="A3" s="1">
        <v>2</v>
      </c>
      <c r="B3" s="1" t="s">
        <v>33</v>
      </c>
      <c r="C3" s="1" t="s">
        <v>35</v>
      </c>
      <c r="D3" s="19" t="s">
        <v>32</v>
      </c>
    </row>
    <row r="4" spans="1:4" x14ac:dyDescent="0.15">
      <c r="A4" s="1">
        <v>3</v>
      </c>
      <c r="B4" s="1" t="s">
        <v>34</v>
      </c>
      <c r="D4" s="19" t="s">
        <v>32</v>
      </c>
    </row>
    <row r="5" spans="1:4" x14ac:dyDescent="0.15">
      <c r="A5" s="1">
        <v>4</v>
      </c>
    </row>
    <row r="6" spans="1:4" x14ac:dyDescent="0.15">
      <c r="A6" s="1">
        <v>5</v>
      </c>
    </row>
    <row r="7" spans="1:4" x14ac:dyDescent="0.15">
      <c r="A7" s="1">
        <v>6</v>
      </c>
    </row>
    <row r="8" spans="1:4" x14ac:dyDescent="0.15">
      <c r="A8" s="1">
        <v>7</v>
      </c>
    </row>
    <row r="9" spans="1:4" x14ac:dyDescent="0.15">
      <c r="A9" s="1">
        <v>8</v>
      </c>
    </row>
    <row r="10" spans="1:4" x14ac:dyDescent="0.15">
      <c r="A10" s="1">
        <v>9</v>
      </c>
    </row>
    <row r="11" spans="1:4" x14ac:dyDescent="0.15">
      <c r="A11" s="1">
        <v>10</v>
      </c>
    </row>
    <row r="12" spans="1:4" x14ac:dyDescent="0.15">
      <c r="A12" s="1">
        <v>11</v>
      </c>
    </row>
  </sheetData>
  <phoneticPr fontId="1" type="noConversion"/>
  <hyperlinks>
    <hyperlink ref="D2" location="装备强化!A1" display="超链接"/>
    <hyperlink ref="D3" location="装备强化!A1" display="超链接"/>
    <hyperlink ref="D4" location="装备强化!A1" display="超链接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F29" sqref="F29"/>
    </sheetView>
  </sheetViews>
  <sheetFormatPr defaultRowHeight="13.5" x14ac:dyDescent="0.15"/>
  <cols>
    <col min="1" max="1" width="15.25" style="1" bestFit="1" customWidth="1"/>
    <col min="2" max="16384" width="9" style="1"/>
  </cols>
  <sheetData>
    <row r="1" spans="1:17" x14ac:dyDescent="0.15">
      <c r="A1" s="2" t="s">
        <v>6</v>
      </c>
      <c r="B1" s="2" t="s">
        <v>7</v>
      </c>
      <c r="C1" s="2" t="s">
        <v>8</v>
      </c>
      <c r="D1" s="2" t="s">
        <v>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15">
      <c r="A2" s="2" t="s">
        <v>10</v>
      </c>
      <c r="B2" s="2" t="s">
        <v>11</v>
      </c>
      <c r="C2" s="2" t="s">
        <v>12</v>
      </c>
      <c r="D2" s="2" t="s">
        <v>13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2.75" customHeight="1" x14ac:dyDescent="0.15">
      <c r="A3" s="2" t="s">
        <v>28</v>
      </c>
      <c r="B3" s="2" t="s">
        <v>29</v>
      </c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15">
      <c r="A4" s="3"/>
      <c r="B4" s="3"/>
      <c r="C4" s="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</row>
    <row r="5" spans="1:17" ht="22.5" x14ac:dyDescent="0.15">
      <c r="A5" s="5" t="s">
        <v>14</v>
      </c>
      <c r="B5" s="5" t="s">
        <v>15</v>
      </c>
      <c r="C5" s="5" t="s">
        <v>16</v>
      </c>
      <c r="D5" s="5" t="s">
        <v>17</v>
      </c>
      <c r="E5" s="6" t="s">
        <v>18</v>
      </c>
      <c r="F5" s="7" t="s">
        <v>19</v>
      </c>
      <c r="G5" s="5" t="s">
        <v>20</v>
      </c>
      <c r="H5" s="5" t="s">
        <v>21</v>
      </c>
      <c r="I5" s="3"/>
      <c r="J5" s="18" t="s">
        <v>30</v>
      </c>
      <c r="K5" s="17">
        <v>0</v>
      </c>
      <c r="L5" s="17">
        <v>1</v>
      </c>
      <c r="M5" s="17">
        <v>2</v>
      </c>
      <c r="N5" s="17">
        <v>3</v>
      </c>
      <c r="O5" s="17">
        <v>4</v>
      </c>
      <c r="P5" s="17">
        <v>5</v>
      </c>
      <c r="Q5" s="17">
        <v>6</v>
      </c>
    </row>
    <row r="6" spans="1:17" ht="14.25" x14ac:dyDescent="0.15">
      <c r="A6" s="3">
        <v>1</v>
      </c>
      <c r="B6" s="9">
        <v>0.99</v>
      </c>
      <c r="C6" s="9">
        <v>0.01</v>
      </c>
      <c r="D6" s="10">
        <v>0</v>
      </c>
      <c r="E6" s="10">
        <v>0</v>
      </c>
      <c r="F6" s="11">
        <v>0</v>
      </c>
      <c r="G6" s="12">
        <f>(1+D6*0+E6*0+F6*0)/B6</f>
        <v>1.0101010101010102</v>
      </c>
      <c r="H6" s="12">
        <f>G6</f>
        <v>1.0101010101010102</v>
      </c>
      <c r="I6" s="3"/>
      <c r="J6" s="17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</row>
    <row r="7" spans="1:17" x14ac:dyDescent="0.15">
      <c r="A7" s="3">
        <v>2</v>
      </c>
      <c r="B7" s="9">
        <v>0.85</v>
      </c>
      <c r="C7" s="9">
        <v>0.15</v>
      </c>
      <c r="D7" s="9">
        <v>0</v>
      </c>
      <c r="E7" s="9">
        <v>0</v>
      </c>
      <c r="F7" s="9">
        <v>0</v>
      </c>
      <c r="G7" s="12">
        <f t="shared" ref="G7:G12" si="0">(1+D7*VLOOKUP($J7,$J$5:$Q$12,MATCH(1,$J$5:$Q$5,0),FALSE)+E7*VLOOKUP($J7,$J$5:$Q$12,MATCH($J7,$J$5:$Q$5,0),FALSE)+F7*VLOOKUP(J7,$J$5:$Q$12,MATCH(J7,$J$5:$Q$5,0),FALSE))/B7</f>
        <v>1.1764705882352942</v>
      </c>
      <c r="H7" s="12">
        <f>G7+H6</f>
        <v>2.1865715983363043</v>
      </c>
      <c r="I7" s="3"/>
      <c r="J7" s="17">
        <v>1</v>
      </c>
      <c r="K7" s="8">
        <v>0</v>
      </c>
      <c r="L7" s="8">
        <f t="shared" ref="L7:L12" si="1">G6</f>
        <v>1.0101010101010102</v>
      </c>
      <c r="M7" s="8">
        <v>0</v>
      </c>
      <c r="N7" s="8">
        <v>0</v>
      </c>
      <c r="O7" s="8">
        <v>0</v>
      </c>
      <c r="P7" s="8">
        <v>0</v>
      </c>
      <c r="Q7" s="8">
        <v>0</v>
      </c>
    </row>
    <row r="8" spans="1:17" x14ac:dyDescent="0.15">
      <c r="A8" s="3">
        <v>3</v>
      </c>
      <c r="B8" s="9">
        <v>0.73</v>
      </c>
      <c r="C8" s="9">
        <v>0.27</v>
      </c>
      <c r="D8" s="9">
        <v>0</v>
      </c>
      <c r="E8" s="9">
        <v>0</v>
      </c>
      <c r="F8" s="9">
        <v>0</v>
      </c>
      <c r="G8" s="12">
        <f t="shared" si="0"/>
        <v>1.3698630136986301</v>
      </c>
      <c r="H8" s="12">
        <f t="shared" ref="H8:H12" si="2">G8+H7</f>
        <v>3.5564346120349342</v>
      </c>
      <c r="I8" s="3"/>
      <c r="J8" s="17">
        <v>2</v>
      </c>
      <c r="K8" s="8">
        <v>0</v>
      </c>
      <c r="L8" s="8">
        <f t="shared" si="1"/>
        <v>1.1764705882352942</v>
      </c>
      <c r="M8" s="8">
        <f>SUM(G6:G7)</f>
        <v>2.1865715983363043</v>
      </c>
      <c r="N8" s="8">
        <v>0</v>
      </c>
      <c r="O8" s="8">
        <v>0</v>
      </c>
      <c r="P8" s="8">
        <v>0</v>
      </c>
      <c r="Q8" s="8">
        <v>0</v>
      </c>
    </row>
    <row r="9" spans="1:17" x14ac:dyDescent="0.15">
      <c r="A9" s="3">
        <v>4</v>
      </c>
      <c r="B9" s="9">
        <v>0.55000000000000004</v>
      </c>
      <c r="C9" s="9">
        <v>0.38</v>
      </c>
      <c r="D9" s="9">
        <v>7.0000000000000007E-2</v>
      </c>
      <c r="E9" s="9">
        <v>0</v>
      </c>
      <c r="F9" s="9">
        <v>0</v>
      </c>
      <c r="G9" s="12">
        <f t="shared" si="0"/>
        <v>1.9925280199252799</v>
      </c>
      <c r="H9" s="12">
        <f t="shared" si="2"/>
        <v>5.5489626319602143</v>
      </c>
      <c r="I9" s="3"/>
      <c r="J9" s="17">
        <v>3</v>
      </c>
      <c r="K9" s="8">
        <v>0</v>
      </c>
      <c r="L9" s="8">
        <f t="shared" si="1"/>
        <v>1.3698630136986301</v>
      </c>
      <c r="M9" s="8">
        <f>SUM(G7:G8)</f>
        <v>2.5463336019339242</v>
      </c>
      <c r="N9" s="8">
        <f>SUM(G6:G8)</f>
        <v>3.5564346120349342</v>
      </c>
      <c r="O9" s="8">
        <v>0</v>
      </c>
      <c r="P9" s="8">
        <v>0</v>
      </c>
      <c r="Q9" s="8">
        <v>0</v>
      </c>
    </row>
    <row r="10" spans="1:17" x14ac:dyDescent="0.15">
      <c r="A10" s="3">
        <v>5</v>
      </c>
      <c r="B10" s="9">
        <v>0.4</v>
      </c>
      <c r="C10" s="9">
        <v>0.46</v>
      </c>
      <c r="D10" s="9">
        <v>0.12</v>
      </c>
      <c r="E10" s="13">
        <v>0.01</v>
      </c>
      <c r="F10" s="13">
        <v>0.01</v>
      </c>
      <c r="G10" s="12">
        <f t="shared" si="0"/>
        <v>3.3752065375755946</v>
      </c>
      <c r="H10" s="12">
        <f t="shared" si="2"/>
        <v>8.9241691695358085</v>
      </c>
      <c r="I10" s="3"/>
      <c r="J10" s="17">
        <v>4</v>
      </c>
      <c r="K10" s="8">
        <v>0</v>
      </c>
      <c r="L10" s="8">
        <f t="shared" si="1"/>
        <v>1.9925280199252799</v>
      </c>
      <c r="M10" s="8">
        <f>SUM(G8:G9)</f>
        <v>3.36239103362391</v>
      </c>
      <c r="N10" s="8">
        <f>SUM(G7:G9)</f>
        <v>4.5388616218592039</v>
      </c>
      <c r="O10" s="8">
        <f>SUM(G6:G9)</f>
        <v>5.5489626319602143</v>
      </c>
      <c r="P10" s="8">
        <v>0</v>
      </c>
      <c r="Q10" s="8">
        <v>0</v>
      </c>
    </row>
    <row r="11" spans="1:17" x14ac:dyDescent="0.15">
      <c r="A11" s="3">
        <v>6</v>
      </c>
      <c r="B11" s="9">
        <v>0.3</v>
      </c>
      <c r="C11" s="9">
        <v>0.52</v>
      </c>
      <c r="D11" s="9">
        <v>0.16</v>
      </c>
      <c r="E11" s="9">
        <v>0.01</v>
      </c>
      <c r="F11" s="9">
        <v>0.01</v>
      </c>
      <c r="G11" s="12">
        <f t="shared" si="0"/>
        <v>5.7283880980093711</v>
      </c>
      <c r="H11" s="12">
        <f t="shared" si="2"/>
        <v>14.652557267545181</v>
      </c>
      <c r="I11" s="3"/>
      <c r="J11" s="17">
        <v>5</v>
      </c>
      <c r="K11" s="8">
        <v>0</v>
      </c>
      <c r="L11" s="8">
        <f t="shared" si="1"/>
        <v>3.3752065375755946</v>
      </c>
      <c r="M11" s="8">
        <f>SUM(G9:G10)</f>
        <v>5.3677345575008744</v>
      </c>
      <c r="N11" s="8">
        <f>SUM(G8:G10)</f>
        <v>6.7375975711995046</v>
      </c>
      <c r="O11" s="8">
        <f>SUM(G7:G10)</f>
        <v>7.9140681594347981</v>
      </c>
      <c r="P11" s="8">
        <f>SUM(G6:G10)</f>
        <v>8.9241691695358085</v>
      </c>
      <c r="Q11" s="8">
        <v>0</v>
      </c>
    </row>
    <row r="12" spans="1:17" x14ac:dyDescent="0.15">
      <c r="A12" s="3">
        <v>7</v>
      </c>
      <c r="B12" s="9">
        <v>0.15</v>
      </c>
      <c r="C12" s="9">
        <v>0.64</v>
      </c>
      <c r="D12" s="9">
        <v>0.19</v>
      </c>
      <c r="E12" s="9">
        <v>0.01</v>
      </c>
      <c r="F12" s="9">
        <v>0.01</v>
      </c>
      <c r="G12" s="12">
        <f t="shared" si="0"/>
        <v>15.876299226484564</v>
      </c>
      <c r="H12" s="12">
        <f t="shared" si="2"/>
        <v>30.528856494029746</v>
      </c>
      <c r="I12" s="3"/>
      <c r="J12" s="17">
        <v>6</v>
      </c>
      <c r="K12" s="8">
        <v>0</v>
      </c>
      <c r="L12" s="8">
        <f t="shared" si="1"/>
        <v>5.7283880980093711</v>
      </c>
      <c r="M12" s="8">
        <f>SUM(G10:G11)</f>
        <v>9.1035946355849653</v>
      </c>
      <c r="N12" s="8">
        <f>SUM(G9:G11)</f>
        <v>11.096122655510246</v>
      </c>
      <c r="O12" s="8">
        <f>SUM(G8:G11)</f>
        <v>12.465985669208877</v>
      </c>
      <c r="P12" s="8">
        <f>SUM(G7:G11)</f>
        <v>13.64245625744417</v>
      </c>
      <c r="Q12" s="8">
        <f>SUM(G6:G11)</f>
        <v>14.652557267545181</v>
      </c>
    </row>
    <row r="13" spans="1:17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15">
      <c r="A15" s="3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4.25" x14ac:dyDescent="0.15">
      <c r="A16" s="5" t="s">
        <v>14</v>
      </c>
      <c r="B16" s="5" t="s">
        <v>15</v>
      </c>
      <c r="C16" s="5" t="s">
        <v>16</v>
      </c>
      <c r="D16" s="5" t="s">
        <v>17</v>
      </c>
      <c r="E16" s="6" t="s">
        <v>18</v>
      </c>
      <c r="F16" s="7" t="s">
        <v>19</v>
      </c>
      <c r="G16" s="14" t="s">
        <v>22</v>
      </c>
      <c r="H16" s="14" t="s">
        <v>23</v>
      </c>
      <c r="I16" s="15" t="s">
        <v>24</v>
      </c>
      <c r="J16" s="14" t="s">
        <v>25</v>
      </c>
      <c r="K16" s="14" t="s">
        <v>26</v>
      </c>
      <c r="L16" s="14" t="s">
        <v>27</v>
      </c>
      <c r="M16" s="3"/>
      <c r="N16" s="3"/>
      <c r="O16" s="3"/>
      <c r="P16" s="3"/>
      <c r="Q16" s="3"/>
    </row>
    <row r="17" spans="1:17" ht="14.25" x14ac:dyDescent="0.15">
      <c r="A17" s="3">
        <v>1</v>
      </c>
      <c r="B17" s="9">
        <v>0.99</v>
      </c>
      <c r="C17" s="9">
        <v>0.01</v>
      </c>
      <c r="D17" s="10">
        <v>0</v>
      </c>
      <c r="E17" s="10">
        <v>0</v>
      </c>
      <c r="F17" s="11">
        <v>0</v>
      </c>
      <c r="G17" s="12">
        <f t="shared" ref="G17:G23" si="3">K17-H17-I17-J17</f>
        <v>1.0000000000000004</v>
      </c>
      <c r="H17" s="12">
        <f t="shared" ref="H17:H21" si="4">K17*C17</f>
        <v>1.436363636363637E-2</v>
      </c>
      <c r="I17" s="12">
        <f>K18*D18</f>
        <v>0</v>
      </c>
      <c r="J17" s="12">
        <f>SUMPRODUCT(E18:E23*K18:K23)+SUMPRODUCT(F18:F23*K18:K23)</f>
        <v>0.42200000000000004</v>
      </c>
      <c r="K17" s="12">
        <f t="shared" ref="K17:K22" si="5">G18/B17</f>
        <v>1.436363636363637</v>
      </c>
      <c r="L17" s="12">
        <f>K17</f>
        <v>1.436363636363637</v>
      </c>
      <c r="M17" s="3"/>
      <c r="N17" s="3"/>
      <c r="O17" s="3"/>
      <c r="P17" s="3"/>
      <c r="Q17" s="3"/>
    </row>
    <row r="18" spans="1:17" x14ac:dyDescent="0.15">
      <c r="A18" s="3">
        <v>2</v>
      </c>
      <c r="B18" s="9">
        <v>0.85</v>
      </c>
      <c r="C18" s="9">
        <v>0.15</v>
      </c>
      <c r="D18" s="9">
        <v>0</v>
      </c>
      <c r="E18" s="9">
        <v>0</v>
      </c>
      <c r="F18" s="9">
        <v>0</v>
      </c>
      <c r="G18" s="12">
        <f t="shared" si="3"/>
        <v>1.4220000000000006</v>
      </c>
      <c r="H18" s="12">
        <f t="shared" si="4"/>
        <v>0.25094117647058833</v>
      </c>
      <c r="I18" s="12">
        <f t="shared" ref="I18:I21" si="6">K19*D19</f>
        <v>0</v>
      </c>
      <c r="J18" s="12"/>
      <c r="K18" s="12">
        <f t="shared" si="5"/>
        <v>1.672941176470589</v>
      </c>
      <c r="L18" s="12">
        <f>K18+L17</f>
        <v>3.109304812834226</v>
      </c>
      <c r="M18" s="3"/>
      <c r="N18" s="3"/>
      <c r="O18" s="3"/>
      <c r="P18" s="3"/>
      <c r="Q18" s="3"/>
    </row>
    <row r="19" spans="1:17" x14ac:dyDescent="0.15">
      <c r="A19" s="3">
        <v>3</v>
      </c>
      <c r="B19" s="9">
        <v>0.73</v>
      </c>
      <c r="C19" s="9">
        <v>0.27</v>
      </c>
      <c r="D19" s="9">
        <v>0</v>
      </c>
      <c r="E19" s="9">
        <v>0</v>
      </c>
      <c r="F19" s="9">
        <v>0</v>
      </c>
      <c r="G19" s="12">
        <f t="shared" si="3"/>
        <v>1.4220000000000006</v>
      </c>
      <c r="H19" s="12">
        <f t="shared" si="4"/>
        <v>0.62922440846824435</v>
      </c>
      <c r="I19" s="12">
        <f t="shared" si="6"/>
        <v>0.27923636363636373</v>
      </c>
      <c r="J19" s="12"/>
      <c r="K19" s="12">
        <f t="shared" si="5"/>
        <v>2.3304607721046087</v>
      </c>
      <c r="L19" s="12">
        <f t="shared" ref="L19:L23" si="7">K19+L18</f>
        <v>5.4397655849388347</v>
      </c>
      <c r="M19" s="3"/>
      <c r="N19" s="3"/>
      <c r="O19" s="3"/>
      <c r="P19" s="3"/>
      <c r="Q19" s="3"/>
    </row>
    <row r="20" spans="1:17" x14ac:dyDescent="0.15">
      <c r="A20" s="3">
        <v>4</v>
      </c>
      <c r="B20" s="9">
        <v>0.55000000000000004</v>
      </c>
      <c r="C20" s="9">
        <v>0.38</v>
      </c>
      <c r="D20" s="9">
        <v>7.0000000000000007E-2</v>
      </c>
      <c r="E20" s="9">
        <v>0</v>
      </c>
      <c r="F20" s="9">
        <v>0</v>
      </c>
      <c r="G20" s="12">
        <f t="shared" si="3"/>
        <v>1.7012363636363643</v>
      </c>
      <c r="H20" s="12">
        <f t="shared" si="4"/>
        <v>1.5158545454545458</v>
      </c>
      <c r="I20" s="12">
        <f t="shared" si="6"/>
        <v>0.77200000000000024</v>
      </c>
      <c r="J20" s="12"/>
      <c r="K20" s="12">
        <f t="shared" si="5"/>
        <v>3.9890909090909101</v>
      </c>
      <c r="L20" s="12">
        <f t="shared" si="7"/>
        <v>9.4288564940297448</v>
      </c>
      <c r="M20" s="3"/>
      <c r="N20" s="3"/>
      <c r="O20" s="3"/>
      <c r="P20" s="3"/>
      <c r="Q20" s="3"/>
    </row>
    <row r="21" spans="1:17" x14ac:dyDescent="0.15">
      <c r="A21" s="3">
        <v>5</v>
      </c>
      <c r="B21" s="9">
        <v>0.4</v>
      </c>
      <c r="C21" s="9">
        <v>0.46</v>
      </c>
      <c r="D21" s="9">
        <v>0.12</v>
      </c>
      <c r="E21" s="9">
        <v>0.01</v>
      </c>
      <c r="F21" s="9">
        <v>0.01</v>
      </c>
      <c r="G21" s="12">
        <f t="shared" si="3"/>
        <v>2.1940000000000008</v>
      </c>
      <c r="H21" s="12">
        <f t="shared" si="4"/>
        <v>2.9593333333333343</v>
      </c>
      <c r="I21" s="12">
        <f t="shared" si="6"/>
        <v>1.2800000000000002</v>
      </c>
      <c r="J21" s="12"/>
      <c r="K21" s="12">
        <f t="shared" si="5"/>
        <v>6.4333333333333353</v>
      </c>
      <c r="L21" s="12">
        <f t="shared" si="7"/>
        <v>15.86218982736308</v>
      </c>
      <c r="M21" s="3"/>
      <c r="N21" s="3"/>
      <c r="O21" s="3"/>
      <c r="P21" s="3"/>
      <c r="Q21" s="16"/>
    </row>
    <row r="22" spans="1:17" x14ac:dyDescent="0.15">
      <c r="A22" s="3">
        <v>6</v>
      </c>
      <c r="B22" s="9">
        <v>0.3</v>
      </c>
      <c r="C22" s="9">
        <v>0.52</v>
      </c>
      <c r="D22" s="9">
        <v>0.16</v>
      </c>
      <c r="E22" s="9">
        <v>0.01</v>
      </c>
      <c r="F22" s="9">
        <v>0.01</v>
      </c>
      <c r="G22" s="12">
        <f t="shared" si="3"/>
        <v>2.5733333333333341</v>
      </c>
      <c r="H22" s="12">
        <f>K22*C22</f>
        <v>4.160000000000001</v>
      </c>
      <c r="I22" s="12">
        <f>K23*D23</f>
        <v>1.2666666666666668</v>
      </c>
      <c r="J22" s="12"/>
      <c r="K22" s="12">
        <f t="shared" si="5"/>
        <v>8.0000000000000018</v>
      </c>
      <c r="L22" s="12">
        <f t="shared" si="7"/>
        <v>23.862189827363082</v>
      </c>
      <c r="M22" s="3"/>
      <c r="N22" s="3"/>
      <c r="O22" s="3"/>
      <c r="P22" s="3"/>
      <c r="Q22" s="16"/>
    </row>
    <row r="23" spans="1:17" x14ac:dyDescent="0.15">
      <c r="A23" s="3">
        <v>7</v>
      </c>
      <c r="B23" s="9">
        <v>0.15</v>
      </c>
      <c r="C23" s="9">
        <v>0.64</v>
      </c>
      <c r="D23" s="9">
        <v>0.19</v>
      </c>
      <c r="E23" s="9">
        <v>0.01</v>
      </c>
      <c r="F23" s="9">
        <v>0.01</v>
      </c>
      <c r="G23" s="12">
        <f t="shared" si="3"/>
        <v>2.4000000000000004</v>
      </c>
      <c r="H23" s="12">
        <f>K23*C23</f>
        <v>4.2666666666666666</v>
      </c>
      <c r="I23" s="12"/>
      <c r="J23" s="12"/>
      <c r="K23" s="12">
        <f>1/B23</f>
        <v>6.666666666666667</v>
      </c>
      <c r="L23" s="12">
        <f t="shared" si="7"/>
        <v>30.52885649402975</v>
      </c>
      <c r="M23" s="3"/>
      <c r="N23" s="3"/>
      <c r="O23" s="3"/>
      <c r="P23" s="3"/>
      <c r="Q23" s="16"/>
    </row>
    <row r="26" spans="1:17" x14ac:dyDescent="0.15">
      <c r="A26" s="1" t="s">
        <v>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XFD12"/>
    </sheetView>
  </sheetViews>
  <sheetFormatPr defaultRowHeight="13.5" x14ac:dyDescent="0.15"/>
  <sheetData>
    <row r="1" spans="1:2" ht="14.25" x14ac:dyDescent="0.2">
      <c r="A1" s="20" t="s">
        <v>36</v>
      </c>
    </row>
    <row r="2" spans="1:2" x14ac:dyDescent="0.15">
      <c r="A2" t="s">
        <v>37</v>
      </c>
    </row>
    <row r="3" spans="1:2" x14ac:dyDescent="0.15">
      <c r="A3" t="s">
        <v>38</v>
      </c>
    </row>
    <row r="6" spans="1:2" x14ac:dyDescent="0.15">
      <c r="A6" t="s">
        <v>39</v>
      </c>
    </row>
    <row r="7" spans="1:2" x14ac:dyDescent="0.15">
      <c r="A7" t="s">
        <v>41</v>
      </c>
      <c r="B7" t="s">
        <v>40</v>
      </c>
    </row>
    <row r="8" spans="1:2" x14ac:dyDescent="0.15">
      <c r="A8" t="s">
        <v>42</v>
      </c>
      <c r="B8" s="1">
        <f>1 + 1/(2/3) + 1/(1/3)</f>
        <v>5.5</v>
      </c>
    </row>
    <row r="10" spans="1:2" x14ac:dyDescent="0.15">
      <c r="A10" t="s">
        <v>33</v>
      </c>
    </row>
    <row r="11" spans="1:2" x14ac:dyDescent="0.15">
      <c r="A11" t="s">
        <v>41</v>
      </c>
      <c r="B11" t="s">
        <v>43</v>
      </c>
    </row>
    <row r="12" spans="1:2" x14ac:dyDescent="0.15">
      <c r="A12" t="s">
        <v>42</v>
      </c>
      <c r="B12" s="1">
        <f>1/(1/3) + 1/(1/3) + 1/(1/3) - 1/(1/3+1/3) - 1/(1/3+1/3) - 1/(1/3+1/3) + 1/(1/3 + 1/3 + 1/3)</f>
        <v>5.5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装备强化</vt:lpstr>
      <vt:lpstr>容斥原理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2019-02-15T10:16:18Z</dcterms:modified>
</cp:coreProperties>
</file>