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目录" sheetId="1" r:id="rId1"/>
    <sheet name="装备强化" sheetId="2" r:id="rId2"/>
    <sheet name="容斥原理" sheetId="3" r:id="rId3"/>
    <sheet name="排列组合" sheetId="4" r:id="rId4"/>
  </sheets>
  <calcPr calcId="152511"/>
</workbook>
</file>

<file path=xl/calcChain.xml><?xml version="1.0" encoding="utf-8"?>
<calcChain xmlns="http://schemas.openxmlformats.org/spreadsheetml/2006/main">
  <c r="B18" i="3" l="1"/>
  <c r="B14" i="3"/>
  <c r="K23" i="2"/>
  <c r="H23" i="2"/>
  <c r="G23" i="2"/>
  <c r="K22" i="2" s="1"/>
  <c r="I22" i="2"/>
  <c r="L7" i="2"/>
  <c r="G7" i="2"/>
  <c r="H6" i="2"/>
  <c r="G6" i="2"/>
  <c r="I21" i="2" l="1"/>
  <c r="H22" i="2"/>
  <c r="G22" i="2" s="1"/>
  <c r="K21" i="2" s="1"/>
  <c r="L8" i="2"/>
  <c r="M8" i="2"/>
  <c r="H7" i="2"/>
  <c r="G8" i="2" l="1"/>
  <c r="N9" i="2" s="1"/>
  <c r="I20" i="2"/>
  <c r="H21" i="2"/>
  <c r="G21" i="2" s="1"/>
  <c r="K20" i="2" s="1"/>
  <c r="L9" i="2"/>
  <c r="G9" i="2" s="1"/>
  <c r="H8" i="2"/>
  <c r="M9" i="2" l="1"/>
  <c r="H20" i="2"/>
  <c r="G20" i="2"/>
  <c r="K19" i="2" s="1"/>
  <c r="I19" i="2"/>
  <c r="N10" i="2"/>
  <c r="H9" i="2"/>
  <c r="L10" i="2"/>
  <c r="O10" i="2"/>
  <c r="M10" i="2"/>
  <c r="G10" i="2" l="1"/>
  <c r="L11" i="2" s="1"/>
  <c r="I18" i="2"/>
  <c r="H19" i="2"/>
  <c r="G19" i="2"/>
  <c r="K18" i="2" s="1"/>
  <c r="O11" i="2" l="1"/>
  <c r="H10" i="2"/>
  <c r="P11" i="2"/>
  <c r="G11" i="2" s="1"/>
  <c r="N11" i="2"/>
  <c r="M11" i="2"/>
  <c r="I17" i="2"/>
  <c r="G18" i="2"/>
  <c r="K17" i="2" s="1"/>
  <c r="H18" i="2"/>
  <c r="J17" i="2"/>
  <c r="M12" i="2" l="1"/>
  <c r="H11" i="2"/>
  <c r="N12" i="2"/>
  <c r="L12" i="2"/>
  <c r="G12" i="2" s="1"/>
  <c r="H12" i="2" s="1"/>
  <c r="Q12" i="2"/>
  <c r="P12" i="2"/>
  <c r="O12" i="2"/>
  <c r="H17" i="2"/>
  <c r="G17" i="2"/>
  <c r="L17" i="2"/>
  <c r="L18" i="2" s="1"/>
  <c r="L19" i="2" s="1"/>
  <c r="L20" i="2" s="1"/>
  <c r="L21" i="2" s="1"/>
  <c r="L22" i="2" s="1"/>
  <c r="L23" i="2" s="1"/>
</calcChain>
</file>

<file path=xl/sharedStrings.xml><?xml version="1.0" encoding="utf-8"?>
<sst xmlns="http://schemas.openxmlformats.org/spreadsheetml/2006/main" count="93" uniqueCount="80">
  <si>
    <t>序号</t>
    <phoneticPr fontId="1" type="noConversion"/>
  </si>
  <si>
    <t>公式名</t>
    <phoneticPr fontId="1" type="noConversion"/>
  </si>
  <si>
    <t>适用功能</t>
    <phoneticPr fontId="1" type="noConversion"/>
  </si>
  <si>
    <t>链接</t>
    <phoneticPr fontId="1" type="noConversion"/>
  </si>
  <si>
    <t>马尔可夫链</t>
    <phoneticPr fontId="1" type="noConversion"/>
  </si>
  <si>
    <t>装备强化</t>
    <phoneticPr fontId="1" type="noConversion"/>
  </si>
  <si>
    <t>期望</t>
    <phoneticPr fontId="2" type="noConversion"/>
  </si>
  <si>
    <t>成功率</t>
    <phoneticPr fontId="2" type="noConversion"/>
  </si>
  <si>
    <t>失败率</t>
    <phoneticPr fontId="2" type="noConversion"/>
  </si>
  <si>
    <t>降级率</t>
    <phoneticPr fontId="2" type="noConversion"/>
  </si>
  <si>
    <t>p(n)</t>
    <phoneticPr fontId="2" type="noConversion"/>
  </si>
  <si>
    <t>p(s)</t>
    <phoneticPr fontId="2" type="noConversion"/>
  </si>
  <si>
    <t>p(f)</t>
    <phoneticPr fontId="2" type="noConversion"/>
  </si>
  <si>
    <t>p(d)</t>
    <phoneticPr fontId="2" type="noConversion"/>
  </si>
  <si>
    <t>等级</t>
    <phoneticPr fontId="4" type="noConversion"/>
  </si>
  <si>
    <t>升级（+1）</t>
    <phoneticPr fontId="4" type="noConversion"/>
  </si>
  <si>
    <t>不变（+0）</t>
    <phoneticPr fontId="4" type="noConversion"/>
  </si>
  <si>
    <t>降级（-1）</t>
    <phoneticPr fontId="4" type="noConversion"/>
  </si>
  <si>
    <t>归零（→0）</t>
    <phoneticPr fontId="4" type="noConversion"/>
  </si>
  <si>
    <t>爆掉（→0）</t>
    <phoneticPr fontId="4" type="noConversion"/>
  </si>
  <si>
    <t>次数</t>
    <phoneticPr fontId="1" type="noConversion"/>
  </si>
  <si>
    <t>总次数</t>
    <phoneticPr fontId="1" type="noConversion"/>
  </si>
  <si>
    <t>低级成功</t>
    <phoneticPr fontId="4" type="noConversion"/>
  </si>
  <si>
    <t>不变</t>
    <phoneticPr fontId="4" type="noConversion"/>
  </si>
  <si>
    <t>高级降级</t>
    <phoneticPr fontId="1" type="noConversion"/>
  </si>
  <si>
    <t>高级归零</t>
    <phoneticPr fontId="4" type="noConversion"/>
  </si>
  <si>
    <t>各级分布</t>
    <phoneticPr fontId="4" type="noConversion"/>
  </si>
  <si>
    <t>汇总</t>
    <phoneticPr fontId="4" type="noConversion"/>
  </si>
  <si>
    <t>期望计算公式</t>
    <phoneticPr fontId="2" type="noConversion"/>
  </si>
  <si>
    <t>p(n)=(1+p(d)*(p(n-1)+p(n-2)...))/p(s)</t>
    <phoneticPr fontId="2" type="noConversion"/>
  </si>
  <si>
    <t xml:space="preserve">   降级等级
强化等级</t>
    <phoneticPr fontId="2" type="noConversion"/>
  </si>
  <si>
    <t>更符合实际分布的期望</t>
    <phoneticPr fontId="1" type="noConversion"/>
  </si>
  <si>
    <t>超链接</t>
    <phoneticPr fontId="1" type="noConversion"/>
  </si>
  <si>
    <t>容斥原理</t>
    <phoneticPr fontId="1" type="noConversion"/>
  </si>
  <si>
    <t>兰彻斯特方程</t>
    <phoneticPr fontId="1" type="noConversion"/>
  </si>
  <si>
    <t>套装掉落</t>
    <phoneticPr fontId="1" type="noConversion"/>
  </si>
  <si>
    <t>两个集合的容斥关系公式：A∪B =|A∪B| = |A|+|B| - |A∩B |(∩：重合的部分）</t>
  </si>
  <si>
    <t>三个集合的容斥关系公式：|A∪B∪C| = |A|+|B|+|C| - |A∩B| - |B∩C| - |C∩A| + |A∩B∩C|</t>
  </si>
  <si>
    <t>示例1：BOSS掉落A、B、C三件装备，A、B、C的掉落几率都是1/3，但是BOSS每次只掉1件装备。为了凑齐A、B、C三件装备，期望需要打多少次？</t>
    <phoneticPr fontId="1" type="noConversion"/>
  </si>
  <si>
    <t>p = 1 + 1/(2/3) + 1/(1/3)</t>
    <phoneticPr fontId="1" type="noConversion"/>
  </si>
  <si>
    <t>计算</t>
    <phoneticPr fontId="1" type="noConversion"/>
  </si>
  <si>
    <t xml:space="preserve">p = </t>
    <phoneticPr fontId="1" type="noConversion"/>
  </si>
  <si>
    <t>p = 1/(1/3) + 1/(1/3) + 1/(1/3) - 1/(1/3+1/3) - 1/(1/3+1/3) - 1/(1/3+1/3) + 1/(1/3 + 1/3 + 1/3)</t>
    <phoneticPr fontId="1" type="noConversion"/>
  </si>
  <si>
    <t>http://gad.qq.com/article/detail/22636</t>
  </si>
  <si>
    <t>四个集合的容斥关系公式：|A∪B∪C∪D| = |A|+|B|+|C|+|D| - |A∩B| - |A∩C| - |A∩D| - |B∩C| - |B∩D| - |C∩D| + |A∩B∩C|+ |A∩B∩D|+ |A∩C∩D|+ |B∩C∩D| - |A∩B∩C∩D|</t>
    <phoneticPr fontId="1" type="noConversion"/>
  </si>
  <si>
    <t>排列组合</t>
    <phoneticPr fontId="1" type="noConversion"/>
  </si>
  <si>
    <t>概率计算</t>
    <phoneticPr fontId="1" type="noConversion"/>
  </si>
  <si>
    <t>排列的定义：从n个不同元素中，任取m(m≤n,m与n均为自然数,下同）个元素按照一定的顺序排成一列，叫做从n个不同元素中取出m个元素的一个排列；从n个不同元素中取出m(m≤n）个元素的所有排列的个数，叫做从n个不同元素中取出m个元素的排列数，用符号 A(n,m）表示。</t>
  </si>
  <si>
    <t>计算公式：</t>
  </si>
  <si>
    <t>组合的定义：从n个不同元素中，任取m(m≤n）个元素并成一组，叫做从n个不同元素中取出m个元素的一个组合；从n个不同元素中取出m(m≤n）个元素的所有组合的个数，叫做从n个不同元素中取出m个元素的组合数。用符号 C(n,m) 表示。</t>
  </si>
  <si>
    <t>；C(n,m)=C(n,n-m）。（n≥m)</t>
  </si>
  <si>
    <t>基本计数原理</t>
  </si>
  <si>
    <t>⑴加法原理和分类计数法</t>
  </si>
  <si>
    <t>⒉第一类办法的方法属于集合A1，第二类办法的方法属于集合A2，……，第n类办法的方法属于集合An，那么完成这件事的方法属于集合A1UA2U…UAn。</t>
  </si>
  <si>
    <t>⒊分类的要求 ：每一类中的每一种方法都可以独立地完成此任务；两类不同办法中的具体方法，互不相同（即分类不重）；完成此任务的任何一种方法，都属于某一类（即分类不漏）。</t>
  </si>
  <si>
    <t>⑵乘法原理和分步计数法</t>
  </si>
  <si>
    <t>⒉合理分步的要求</t>
  </si>
  <si>
    <t>任何一步的一种方法都不能完成此任务，必须且只须连续完成这n步才能完成此任务；各步计数相互独立；只要有一步中所采取的方法不同，则对应的完成此事的方法也不同。</t>
  </si>
  <si>
    <t>3.与后来的离散型随机变量也有密切相关。</t>
  </si>
  <si>
    <r>
      <t>⒈ </t>
    </r>
    <r>
      <rPr>
        <sz val="11"/>
        <color theme="1"/>
        <rFont val="宋体"/>
        <family val="2"/>
        <scheme val="minor"/>
      </rPr>
      <t>乘法原理：做一件事，完成它需要分成n个步骤，做第一步有m1种不同的方法，做第二步有m2种不同的方法，……，做第n步有mn种不同的方法，那么完成这件事共有N=m1×m2×m3×…×mn种不同的方法。</t>
    </r>
  </si>
  <si>
    <t>⒈加法原理：做一件事，完成它可以有n类办法，在第一类办法中有m1种不同的方法，在第二类办法中有m2种不同的方法，……，在第n类办法中有mn种不同的方法，那么完成这件事共有N=m1+m2+m3+…+mn种不同方法。</t>
    <phoneticPr fontId="1" type="noConversion"/>
  </si>
  <si>
    <r>
      <t>【例4】</t>
    </r>
    <r>
      <rPr>
        <sz val="8"/>
        <color rgb="FF333333"/>
        <rFont val="Arial"/>
        <family val="2"/>
      </rPr>
      <t>从6双不同颜色的手套中任取4只，其中恰好有一双同色的取法有多少种？</t>
    </r>
  </si>
  <si>
    <t>（A)240 (B)180 (C)120 (D)60</t>
  </si>
  <si>
    <t>分析：显然本题应分步解决。</t>
  </si>
  <si>
    <t>（一）从6双中选出一双同色的手套，有6种方法；</t>
  </si>
  <si>
    <t>（二）从剩下的十只手套中任选一只，有10种方法。</t>
  </si>
  <si>
    <t>（三）从除前所涉及的两双手套之外的八只手套中任选一只，有8种方法；</t>
  </si>
  <si>
    <t>（四）由于选取与顺序无关，因（二）（三）中的选法重复一次，因而共240种。</t>
  </si>
  <si>
    <t>或分步</t>
  </si>
  <si>
    <t>⑴从6双中选出一双同色的手套，有C（6,1）=6种方法</t>
  </si>
  <si>
    <t>⑵从剩下的5双手套中任选两双，有C（5,2）=10种方法</t>
  </si>
  <si>
    <t>⑶从两双中手套中分别各拿一只手套，有C（2,1）×C（2,1）=4种方法。</t>
  </si>
  <si>
    <t>同样得出共⑴×⑵×⑶=240种。</t>
  </si>
  <si>
    <r>
      <t>【例12】</t>
    </r>
    <r>
      <rPr>
        <sz val="8"/>
        <color rgb="FF333333"/>
        <rFont val="Arial"/>
        <family val="2"/>
      </rPr>
      <t>某人射击8枪，命中4枪，恰好有三枪连续命中，有多少种不同的情况?</t>
    </r>
  </si>
  <si>
    <t>分析：∵ 连续命中的三枪与单独命中的一枪不能相邻，因而这是一个插空问题。另外没有命中的之间没有区别，不必计数。即在四发空枪之间形成的5个空中选出2个的排列，即A（5,2）。</t>
  </si>
  <si>
    <r>
      <t>【例22】</t>
    </r>
    <r>
      <rPr>
        <sz val="8"/>
        <color rgb="FF333333"/>
        <rFont val="Arial"/>
        <family val="2"/>
      </rPr>
      <t> 5名学生分配到4个不同的科技小组参加活动，每个科技小组至少有一名学生参加，则分配方法共有多少种？</t>
    </r>
  </si>
  <si>
    <t>分析：（一）先把5个学生分成二人，一人，一人，一人各一组。</t>
  </si>
  <si>
    <t>（二）再考虑分配到四个不同的科技小组，有A（4,4）=24种，</t>
  </si>
  <si>
    <t>由（一）（二）可知，共10×24=240种。</t>
  </si>
  <si>
    <r>
      <t>其中涉及到平均分成三组，有C（5,3）=10种分组方法。可以看成4个板三个板不空的</t>
    </r>
    <r>
      <rPr>
        <sz val="11"/>
        <color theme="1"/>
        <rFont val="宋体"/>
        <family val="2"/>
        <scheme val="minor"/>
      </rPr>
      <t>隔板法。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</si>
</sst>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0"/>
      <name val="微软雅黑"/>
      <family val="2"/>
      <charset val="134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1"/>
      <color rgb="FF333333"/>
      <name val="Arial"/>
      <family val="2"/>
    </font>
    <font>
      <sz val="8"/>
      <color rgb="FF333333"/>
      <name val="Arial"/>
      <family val="2"/>
    </font>
    <font>
      <sz val="11"/>
      <color rgb="FF333333"/>
      <name val="Verdana"/>
      <family val="2"/>
    </font>
    <font>
      <b/>
      <sz val="8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 applyProtection="1">
      <alignment horizontal="left" vertical="center"/>
      <protection locked="0"/>
    </xf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Alignment="1" applyProtection="1">
      <alignment horizontal="left"/>
    </xf>
    <xf numFmtId="0" fontId="3" fillId="2" borderId="1" xfId="0" applyNumberFormat="1" applyFont="1" applyFill="1" applyBorder="1" applyAlignment="1" applyProtection="1">
      <alignment horizontal="left" vertical="center"/>
      <protection locked="0"/>
    </xf>
    <xf numFmtId="0" fontId="3" fillId="2" borderId="2" xfId="0" applyNumberFormat="1" applyFont="1" applyFill="1" applyBorder="1" applyAlignment="1" applyProtection="1">
      <alignment horizontal="left" vertical="center"/>
      <protection locked="0"/>
    </xf>
    <xf numFmtId="0" fontId="3" fillId="2" borderId="3" xfId="0" applyNumberFormat="1" applyFont="1" applyFill="1" applyBorder="1" applyAlignment="1" applyProtection="1">
      <alignment horizontal="left" vertical="center"/>
      <protection locked="0"/>
    </xf>
    <xf numFmtId="176" fontId="0" fillId="0" borderId="4" xfId="0" applyNumberFormat="1" applyBorder="1" applyAlignment="1" applyProtection="1">
      <alignment horizontal="left" vertical="center"/>
    </xf>
    <xf numFmtId="10" fontId="0" fillId="3" borderId="5" xfId="0" applyNumberFormat="1" applyFont="1" applyFill="1" applyBorder="1" applyAlignment="1" applyProtection="1">
      <alignment horizontal="left" vertical="center"/>
      <protection locked="0"/>
    </xf>
    <xf numFmtId="10" fontId="5" fillId="3" borderId="6" xfId="0" applyNumberFormat="1" applyFont="1" applyFill="1" applyBorder="1" applyAlignment="1" applyProtection="1">
      <alignment horizontal="left" vertical="center"/>
      <protection locked="0"/>
    </xf>
    <xf numFmtId="10" fontId="5" fillId="3" borderId="7" xfId="0" applyNumberFormat="1" applyFont="1" applyFill="1" applyBorder="1" applyAlignment="1" applyProtection="1">
      <alignment horizontal="left" vertical="center"/>
      <protection locked="0"/>
    </xf>
    <xf numFmtId="176" fontId="0" fillId="0" borderId="0" xfId="0" applyNumberFormat="1" applyAlignment="1" applyProtection="1">
      <alignment horizontal="left"/>
    </xf>
    <xf numFmtId="10" fontId="0" fillId="4" borderId="5" xfId="0" applyNumberFormat="1" applyFont="1" applyFill="1" applyBorder="1" applyAlignment="1" applyProtection="1">
      <alignment horizontal="left" vertical="center"/>
      <protection locked="0"/>
    </xf>
    <xf numFmtId="0" fontId="3" fillId="2" borderId="0" xfId="0" applyNumberFormat="1" applyFont="1" applyFill="1" applyAlignment="1" applyProtection="1">
      <alignment horizontal="left" vertical="center"/>
      <protection locked="0"/>
    </xf>
    <xf numFmtId="0" fontId="3" fillId="2" borderId="0" xfId="0" applyNumberFormat="1" applyFont="1" applyFill="1" applyBorder="1" applyAlignment="1" applyProtection="1">
      <alignment horizontal="left" vertical="center"/>
      <protection locked="0"/>
    </xf>
    <xf numFmtId="0" fontId="6" fillId="0" borderId="8" xfId="0" applyFont="1" applyBorder="1" applyAlignment="1" applyProtection="1">
      <alignment horizontal="left" vertical="center"/>
      <protection locked="0"/>
    </xf>
    <xf numFmtId="177" fontId="0" fillId="0" borderId="4" xfId="0" applyNumberFormat="1" applyBorder="1" applyAlignment="1" applyProtection="1">
      <alignment horizontal="left" vertical="center"/>
    </xf>
    <xf numFmtId="176" fontId="7" fillId="0" borderId="9" xfId="0" applyNumberFormat="1" applyFont="1" applyBorder="1" applyAlignment="1" applyProtection="1">
      <alignment horizontal="left" vertical="center" wrapText="1"/>
    </xf>
    <xf numFmtId="0" fontId="8" fillId="0" borderId="0" xfId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10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0</xdr:row>
      <xdr:rowOff>0</xdr:rowOff>
    </xdr:from>
    <xdr:to>
      <xdr:col>12</xdr:col>
      <xdr:colOff>548640</xdr:colOff>
      <xdr:row>5</xdr:row>
      <xdr:rowOff>99059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0"/>
          <a:ext cx="7848600" cy="10134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3</xdr:row>
      <xdr:rowOff>0</xdr:rowOff>
    </xdr:from>
    <xdr:to>
      <xdr:col>4</xdr:col>
      <xdr:colOff>68580</xdr:colOff>
      <xdr:row>3</xdr:row>
      <xdr:rowOff>175260</xdr:rowOff>
    </xdr:to>
    <xdr:pic>
      <xdr:nvPicPr>
        <xdr:cNvPr id="2" name="图片 1" descr="https://gss2.bdstatic.com/9fo3dSag_xI4khGkpoWK1HF6hhy/baike/s%3D257/sign=97158a763df33a879a6d071ff15d1018/2e2eb9389b504fc2974eb943e2dde71190ef6d66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" y="548640"/>
          <a:ext cx="24460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144780</xdr:colOff>
      <xdr:row>2</xdr:row>
      <xdr:rowOff>76200</xdr:rowOff>
    </xdr:from>
    <xdr:to>
      <xdr:col>5</xdr:col>
      <xdr:colOff>205740</xdr:colOff>
      <xdr:row>4</xdr:row>
      <xdr:rowOff>91440</xdr:rowOff>
    </xdr:to>
    <xdr:pic>
      <xdr:nvPicPr>
        <xdr:cNvPr id="3" name="图片 2" descr="https://gss0.bdstatic.com/94o3dSag_xI4khGkpoWK1HF6hhy/baike/s%3D70/sign=c20e5a5165d0f703e2b297dc09fa9dc2/4ec2d5628535e5ddaf0ca99971c6a7efce1b6257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180" y="441960"/>
          <a:ext cx="67056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137160</xdr:colOff>
      <xdr:row>7</xdr:row>
      <xdr:rowOff>76200</xdr:rowOff>
    </xdr:from>
    <xdr:to>
      <xdr:col>2</xdr:col>
      <xdr:colOff>464820</xdr:colOff>
      <xdr:row>9</xdr:row>
      <xdr:rowOff>99060</xdr:rowOff>
    </xdr:to>
    <xdr:pic>
      <xdr:nvPicPr>
        <xdr:cNvPr id="4" name="图片 3" descr="https://gss3.bdstatic.com/-Po3dSag_xI4khGkpoWK1HF6hhy/baike/s%3D162/sign=f68c65f4b5b7d0a27fc9009bf9ee760d/5d6034a85edf8db190ab75220e23dd54574e74ea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" y="1356360"/>
          <a:ext cx="1546860" cy="3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H11" sqref="H11"/>
    </sheetView>
  </sheetViews>
  <sheetFormatPr defaultColWidth="9" defaultRowHeight="14.4" x14ac:dyDescent="0.25"/>
  <cols>
    <col min="1" max="1" width="9" style="1"/>
    <col min="2" max="2" width="21.6640625" style="1" customWidth="1"/>
    <col min="3" max="3" width="16.109375" style="1" customWidth="1"/>
    <col min="4" max="4" width="12.6640625" style="1" customWidth="1"/>
    <col min="5" max="16384" width="9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9" t="s">
        <v>32</v>
      </c>
    </row>
    <row r="3" spans="1:4" x14ac:dyDescent="0.25">
      <c r="A3" s="1">
        <v>2</v>
      </c>
      <c r="B3" s="1" t="s">
        <v>33</v>
      </c>
      <c r="C3" s="1" t="s">
        <v>35</v>
      </c>
      <c r="D3" s="19" t="s">
        <v>32</v>
      </c>
    </row>
    <row r="4" spans="1:4" x14ac:dyDescent="0.25">
      <c r="A4" s="1">
        <v>3</v>
      </c>
      <c r="B4" s="1" t="s">
        <v>34</v>
      </c>
      <c r="D4" s="19" t="s">
        <v>32</v>
      </c>
    </row>
    <row r="5" spans="1:4" x14ac:dyDescent="0.25">
      <c r="A5" s="1">
        <v>4</v>
      </c>
      <c r="B5" s="1" t="s">
        <v>45</v>
      </c>
      <c r="C5" s="1" t="s">
        <v>46</v>
      </c>
      <c r="D5" s="19" t="s">
        <v>32</v>
      </c>
    </row>
    <row r="6" spans="1:4" x14ac:dyDescent="0.25">
      <c r="A6" s="1">
        <v>5</v>
      </c>
    </row>
    <row r="7" spans="1:4" x14ac:dyDescent="0.25">
      <c r="A7" s="1">
        <v>6</v>
      </c>
    </row>
    <row r="8" spans="1:4" x14ac:dyDescent="0.25">
      <c r="A8" s="1">
        <v>7</v>
      </c>
    </row>
    <row r="9" spans="1:4" x14ac:dyDescent="0.25">
      <c r="A9" s="1">
        <v>8</v>
      </c>
    </row>
    <row r="10" spans="1:4" x14ac:dyDescent="0.25">
      <c r="A10" s="1">
        <v>9</v>
      </c>
    </row>
    <row r="11" spans="1:4" x14ac:dyDescent="0.25">
      <c r="A11" s="1">
        <v>10</v>
      </c>
    </row>
    <row r="12" spans="1:4" x14ac:dyDescent="0.25">
      <c r="A12" s="1">
        <v>11</v>
      </c>
    </row>
  </sheetData>
  <phoneticPr fontId="1" type="noConversion"/>
  <hyperlinks>
    <hyperlink ref="D2" location="装备强化!A1" display="超链接"/>
    <hyperlink ref="D3" location="装备强化!A1" display="超链接"/>
    <hyperlink ref="D4" location="装备强化!A1" display="超链接"/>
    <hyperlink ref="D5" location="排列组合!A1" display="超链接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defaultColWidth="9" defaultRowHeight="14.4" x14ac:dyDescent="0.25"/>
  <cols>
    <col min="1" max="1" width="15.21875" style="1" bestFit="1" customWidth="1"/>
    <col min="2" max="16384" width="9" style="1"/>
  </cols>
  <sheetData>
    <row r="1" spans="1:17" x14ac:dyDescent="0.25">
      <c r="A1" s="2" t="s">
        <v>6</v>
      </c>
      <c r="B1" s="2" t="s">
        <v>7</v>
      </c>
      <c r="C1" s="2" t="s">
        <v>8</v>
      </c>
      <c r="D1" s="2" t="s">
        <v>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2" t="s">
        <v>10</v>
      </c>
      <c r="B2" s="2" t="s">
        <v>11</v>
      </c>
      <c r="C2" s="2" t="s">
        <v>12</v>
      </c>
      <c r="D2" s="2" t="s">
        <v>13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2.75" customHeight="1" x14ac:dyDescent="0.25">
      <c r="A3" s="2" t="s">
        <v>28</v>
      </c>
      <c r="B3" s="2" t="s">
        <v>29</v>
      </c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3"/>
      <c r="B4" s="3"/>
      <c r="C4" s="3"/>
      <c r="D4" s="3"/>
      <c r="E4" s="3"/>
      <c r="F4" s="3"/>
      <c r="G4" s="3"/>
      <c r="H4" s="3"/>
      <c r="I4" s="3"/>
      <c r="J4" s="4"/>
      <c r="K4" s="3"/>
      <c r="L4" s="3"/>
      <c r="M4" s="3"/>
      <c r="N4" s="3"/>
      <c r="O4" s="3"/>
      <c r="P4" s="3"/>
      <c r="Q4" s="3"/>
    </row>
    <row r="5" spans="1:17" ht="32.4" x14ac:dyDescent="0.25">
      <c r="A5" s="5" t="s">
        <v>14</v>
      </c>
      <c r="B5" s="5" t="s">
        <v>15</v>
      </c>
      <c r="C5" s="5" t="s">
        <v>16</v>
      </c>
      <c r="D5" s="5" t="s">
        <v>17</v>
      </c>
      <c r="E5" s="6" t="s">
        <v>18</v>
      </c>
      <c r="F5" s="7" t="s">
        <v>19</v>
      </c>
      <c r="G5" s="5" t="s">
        <v>20</v>
      </c>
      <c r="H5" s="5" t="s">
        <v>21</v>
      </c>
      <c r="I5" s="3"/>
      <c r="J5" s="18" t="s">
        <v>30</v>
      </c>
      <c r="K5" s="17">
        <v>0</v>
      </c>
      <c r="L5" s="17">
        <v>1</v>
      </c>
      <c r="M5" s="17">
        <v>2</v>
      </c>
      <c r="N5" s="17">
        <v>3</v>
      </c>
      <c r="O5" s="17">
        <v>4</v>
      </c>
      <c r="P5" s="17">
        <v>5</v>
      </c>
      <c r="Q5" s="17">
        <v>6</v>
      </c>
    </row>
    <row r="6" spans="1:17" x14ac:dyDescent="0.25">
      <c r="A6" s="3">
        <v>1</v>
      </c>
      <c r="B6" s="9">
        <v>0.99</v>
      </c>
      <c r="C6" s="9">
        <v>0.01</v>
      </c>
      <c r="D6" s="10">
        <v>0</v>
      </c>
      <c r="E6" s="10">
        <v>0</v>
      </c>
      <c r="F6" s="11">
        <v>0</v>
      </c>
      <c r="G6" s="12">
        <f>(1+D6*0+E6*0+F6*0)/B6</f>
        <v>1.0101010101010102</v>
      </c>
      <c r="H6" s="12">
        <f>G6</f>
        <v>1.0101010101010102</v>
      </c>
      <c r="I6" s="3"/>
      <c r="J6" s="1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</row>
    <row r="7" spans="1:17" x14ac:dyDescent="0.25">
      <c r="A7" s="3">
        <v>2</v>
      </c>
      <c r="B7" s="9">
        <v>0.85</v>
      </c>
      <c r="C7" s="9">
        <v>0.15</v>
      </c>
      <c r="D7" s="9">
        <v>0</v>
      </c>
      <c r="E7" s="9">
        <v>0</v>
      </c>
      <c r="F7" s="9">
        <v>0</v>
      </c>
      <c r="G7" s="12">
        <f t="shared" ref="G7:G12" si="0">(1+D7*VLOOKUP($J7,$J$5:$Q$12,MATCH(1,$J$5:$Q$5,0),FALSE)+E7*VLOOKUP($J7,$J$5:$Q$12,MATCH($J7,$J$5:$Q$5,0),FALSE)+F7*VLOOKUP(J7,$J$5:$Q$12,MATCH(J7,$J$5:$Q$5,0),FALSE))/B7</f>
        <v>1.1764705882352942</v>
      </c>
      <c r="H7" s="12">
        <f>G7+H6</f>
        <v>2.1865715983363043</v>
      </c>
      <c r="I7" s="3"/>
      <c r="J7" s="17">
        <v>1</v>
      </c>
      <c r="K7" s="8">
        <v>0</v>
      </c>
      <c r="L7" s="8">
        <f t="shared" ref="L7:L12" si="1">G6</f>
        <v>1.0101010101010102</v>
      </c>
      <c r="M7" s="8">
        <v>0</v>
      </c>
      <c r="N7" s="8">
        <v>0</v>
      </c>
      <c r="O7" s="8">
        <v>0</v>
      </c>
      <c r="P7" s="8">
        <v>0</v>
      </c>
      <c r="Q7" s="8">
        <v>0</v>
      </c>
    </row>
    <row r="8" spans="1:17" x14ac:dyDescent="0.25">
      <c r="A8" s="3">
        <v>3</v>
      </c>
      <c r="B8" s="9">
        <v>0.73</v>
      </c>
      <c r="C8" s="9">
        <v>0.27</v>
      </c>
      <c r="D8" s="9">
        <v>0</v>
      </c>
      <c r="E8" s="9">
        <v>0</v>
      </c>
      <c r="F8" s="9">
        <v>0</v>
      </c>
      <c r="G8" s="12">
        <f t="shared" si="0"/>
        <v>1.3698630136986301</v>
      </c>
      <c r="H8" s="12">
        <f t="shared" ref="H8:H12" si="2">G8+H7</f>
        <v>3.5564346120349342</v>
      </c>
      <c r="I8" s="3"/>
      <c r="J8" s="17">
        <v>2</v>
      </c>
      <c r="K8" s="8">
        <v>0</v>
      </c>
      <c r="L8" s="8">
        <f t="shared" si="1"/>
        <v>1.1764705882352942</v>
      </c>
      <c r="M8" s="8">
        <f>SUM(G6:G7)</f>
        <v>2.1865715983363043</v>
      </c>
      <c r="N8" s="8">
        <v>0</v>
      </c>
      <c r="O8" s="8">
        <v>0</v>
      </c>
      <c r="P8" s="8">
        <v>0</v>
      </c>
      <c r="Q8" s="8">
        <v>0</v>
      </c>
    </row>
    <row r="9" spans="1:17" x14ac:dyDescent="0.25">
      <c r="A9" s="3">
        <v>4</v>
      </c>
      <c r="B9" s="9">
        <v>0.55000000000000004</v>
      </c>
      <c r="C9" s="9">
        <v>0.38</v>
      </c>
      <c r="D9" s="9">
        <v>7.0000000000000007E-2</v>
      </c>
      <c r="E9" s="9">
        <v>0</v>
      </c>
      <c r="F9" s="9">
        <v>0</v>
      </c>
      <c r="G9" s="12">
        <f t="shared" si="0"/>
        <v>1.9925280199252799</v>
      </c>
      <c r="H9" s="12">
        <f t="shared" si="2"/>
        <v>5.5489626319602143</v>
      </c>
      <c r="I9" s="3"/>
      <c r="J9" s="17">
        <v>3</v>
      </c>
      <c r="K9" s="8">
        <v>0</v>
      </c>
      <c r="L9" s="8">
        <f t="shared" si="1"/>
        <v>1.3698630136986301</v>
      </c>
      <c r="M9" s="8">
        <f>SUM(G7:G8)</f>
        <v>2.5463336019339242</v>
      </c>
      <c r="N9" s="8">
        <f>SUM(G6:G8)</f>
        <v>3.5564346120349342</v>
      </c>
      <c r="O9" s="8">
        <v>0</v>
      </c>
      <c r="P9" s="8">
        <v>0</v>
      </c>
      <c r="Q9" s="8">
        <v>0</v>
      </c>
    </row>
    <row r="10" spans="1:17" x14ac:dyDescent="0.25">
      <c r="A10" s="3">
        <v>5</v>
      </c>
      <c r="B10" s="9">
        <v>0.4</v>
      </c>
      <c r="C10" s="9">
        <v>0.46</v>
      </c>
      <c r="D10" s="9">
        <v>0.12</v>
      </c>
      <c r="E10" s="13">
        <v>0.01</v>
      </c>
      <c r="F10" s="13">
        <v>0.01</v>
      </c>
      <c r="G10" s="12">
        <f t="shared" si="0"/>
        <v>3.3752065375755946</v>
      </c>
      <c r="H10" s="12">
        <f t="shared" si="2"/>
        <v>8.9241691695358085</v>
      </c>
      <c r="I10" s="3"/>
      <c r="J10" s="17">
        <v>4</v>
      </c>
      <c r="K10" s="8">
        <v>0</v>
      </c>
      <c r="L10" s="8">
        <f t="shared" si="1"/>
        <v>1.9925280199252799</v>
      </c>
      <c r="M10" s="8">
        <f>SUM(G8:G9)</f>
        <v>3.36239103362391</v>
      </c>
      <c r="N10" s="8">
        <f>SUM(G7:G9)</f>
        <v>4.5388616218592039</v>
      </c>
      <c r="O10" s="8">
        <f>SUM(G6:G9)</f>
        <v>5.5489626319602143</v>
      </c>
      <c r="P10" s="8">
        <v>0</v>
      </c>
      <c r="Q10" s="8">
        <v>0</v>
      </c>
    </row>
    <row r="11" spans="1:17" x14ac:dyDescent="0.25">
      <c r="A11" s="3">
        <v>6</v>
      </c>
      <c r="B11" s="9">
        <v>0.3</v>
      </c>
      <c r="C11" s="9">
        <v>0.52</v>
      </c>
      <c r="D11" s="9">
        <v>0.16</v>
      </c>
      <c r="E11" s="9">
        <v>0.01</v>
      </c>
      <c r="F11" s="9">
        <v>0.01</v>
      </c>
      <c r="G11" s="12">
        <f t="shared" si="0"/>
        <v>5.7283880980093711</v>
      </c>
      <c r="H11" s="12">
        <f t="shared" si="2"/>
        <v>14.652557267545181</v>
      </c>
      <c r="I11" s="3"/>
      <c r="J11" s="17">
        <v>5</v>
      </c>
      <c r="K11" s="8">
        <v>0</v>
      </c>
      <c r="L11" s="8">
        <f t="shared" si="1"/>
        <v>3.3752065375755946</v>
      </c>
      <c r="M11" s="8">
        <f>SUM(G9:G10)</f>
        <v>5.3677345575008744</v>
      </c>
      <c r="N11" s="8">
        <f>SUM(G8:G10)</f>
        <v>6.7375975711995046</v>
      </c>
      <c r="O11" s="8">
        <f>SUM(G7:G10)</f>
        <v>7.9140681594347981</v>
      </c>
      <c r="P11" s="8">
        <f>SUM(G6:G10)</f>
        <v>8.9241691695358085</v>
      </c>
      <c r="Q11" s="8">
        <v>0</v>
      </c>
    </row>
    <row r="12" spans="1:17" x14ac:dyDescent="0.25">
      <c r="A12" s="3">
        <v>7</v>
      </c>
      <c r="B12" s="9">
        <v>0.15</v>
      </c>
      <c r="C12" s="9">
        <v>0.64</v>
      </c>
      <c r="D12" s="9">
        <v>0.19</v>
      </c>
      <c r="E12" s="9">
        <v>0.01</v>
      </c>
      <c r="F12" s="9">
        <v>0.01</v>
      </c>
      <c r="G12" s="12">
        <f t="shared" si="0"/>
        <v>15.876299226484564</v>
      </c>
      <c r="H12" s="12">
        <f t="shared" si="2"/>
        <v>30.528856494029746</v>
      </c>
      <c r="I12" s="3"/>
      <c r="J12" s="17">
        <v>6</v>
      </c>
      <c r="K12" s="8">
        <v>0</v>
      </c>
      <c r="L12" s="8">
        <f t="shared" si="1"/>
        <v>5.7283880980093711</v>
      </c>
      <c r="M12" s="8">
        <f>SUM(G10:G11)</f>
        <v>9.1035946355849653</v>
      </c>
      <c r="N12" s="8">
        <f>SUM(G9:G11)</f>
        <v>11.096122655510246</v>
      </c>
      <c r="O12" s="8">
        <f>SUM(G8:G11)</f>
        <v>12.465985669208877</v>
      </c>
      <c r="P12" s="8">
        <f>SUM(G7:G11)</f>
        <v>13.64245625744417</v>
      </c>
      <c r="Q12" s="8">
        <f>SUM(G6:G11)</f>
        <v>14.652557267545181</v>
      </c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 t="s">
        <v>31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5" t="s">
        <v>14</v>
      </c>
      <c r="B16" s="5" t="s">
        <v>15</v>
      </c>
      <c r="C16" s="5" t="s">
        <v>16</v>
      </c>
      <c r="D16" s="5" t="s">
        <v>17</v>
      </c>
      <c r="E16" s="6" t="s">
        <v>18</v>
      </c>
      <c r="F16" s="7" t="s">
        <v>19</v>
      </c>
      <c r="G16" s="14" t="s">
        <v>22</v>
      </c>
      <c r="H16" s="14" t="s">
        <v>23</v>
      </c>
      <c r="I16" s="15" t="s">
        <v>24</v>
      </c>
      <c r="J16" s="14" t="s">
        <v>25</v>
      </c>
      <c r="K16" s="14" t="s">
        <v>26</v>
      </c>
      <c r="L16" s="14" t="s">
        <v>27</v>
      </c>
      <c r="M16" s="3"/>
      <c r="N16" s="3"/>
      <c r="O16" s="3"/>
      <c r="P16" s="3"/>
      <c r="Q16" s="3"/>
    </row>
    <row r="17" spans="1:17" x14ac:dyDescent="0.25">
      <c r="A17" s="3">
        <v>1</v>
      </c>
      <c r="B17" s="9">
        <v>0.99</v>
      </c>
      <c r="C17" s="9">
        <v>0.01</v>
      </c>
      <c r="D17" s="10">
        <v>0</v>
      </c>
      <c r="E17" s="10">
        <v>0</v>
      </c>
      <c r="F17" s="11">
        <v>0</v>
      </c>
      <c r="G17" s="12">
        <f t="shared" ref="G17:G23" si="3">K17-H17-I17-J17</f>
        <v>1.0000000000000004</v>
      </c>
      <c r="H17" s="12">
        <f t="shared" ref="H17:H21" si="4">K17*C17</f>
        <v>1.436363636363637E-2</v>
      </c>
      <c r="I17" s="12">
        <f>K18*D18</f>
        <v>0</v>
      </c>
      <c r="J17" s="12">
        <f>SUMPRODUCT(E18:E23*K18:K23)+SUMPRODUCT(F18:F23*K18:K23)</f>
        <v>0.42200000000000004</v>
      </c>
      <c r="K17" s="12">
        <f t="shared" ref="K17:K22" si="5">G18/B17</f>
        <v>1.436363636363637</v>
      </c>
      <c r="L17" s="12">
        <f>K17</f>
        <v>1.436363636363637</v>
      </c>
      <c r="M17" s="3"/>
      <c r="N17" s="3"/>
      <c r="O17" s="3"/>
      <c r="P17" s="3"/>
      <c r="Q17" s="3"/>
    </row>
    <row r="18" spans="1:17" x14ac:dyDescent="0.25">
      <c r="A18" s="3">
        <v>2</v>
      </c>
      <c r="B18" s="9">
        <v>0.85</v>
      </c>
      <c r="C18" s="9">
        <v>0.15</v>
      </c>
      <c r="D18" s="9">
        <v>0</v>
      </c>
      <c r="E18" s="9">
        <v>0</v>
      </c>
      <c r="F18" s="9">
        <v>0</v>
      </c>
      <c r="G18" s="12">
        <f t="shared" si="3"/>
        <v>1.4220000000000006</v>
      </c>
      <c r="H18" s="12">
        <f t="shared" si="4"/>
        <v>0.25094117647058833</v>
      </c>
      <c r="I18" s="12">
        <f t="shared" ref="I18:I21" si="6">K19*D19</f>
        <v>0</v>
      </c>
      <c r="J18" s="12"/>
      <c r="K18" s="12">
        <f t="shared" si="5"/>
        <v>1.672941176470589</v>
      </c>
      <c r="L18" s="12">
        <f>K18+L17</f>
        <v>3.109304812834226</v>
      </c>
      <c r="M18" s="3"/>
      <c r="N18" s="3"/>
      <c r="O18" s="3"/>
      <c r="P18" s="3"/>
      <c r="Q18" s="3"/>
    </row>
    <row r="19" spans="1:17" x14ac:dyDescent="0.25">
      <c r="A19" s="3">
        <v>3</v>
      </c>
      <c r="B19" s="9">
        <v>0.73</v>
      </c>
      <c r="C19" s="9">
        <v>0.27</v>
      </c>
      <c r="D19" s="9">
        <v>0</v>
      </c>
      <c r="E19" s="9">
        <v>0</v>
      </c>
      <c r="F19" s="9">
        <v>0</v>
      </c>
      <c r="G19" s="12">
        <f t="shared" si="3"/>
        <v>1.4220000000000006</v>
      </c>
      <c r="H19" s="12">
        <f t="shared" si="4"/>
        <v>0.62922440846824435</v>
      </c>
      <c r="I19" s="12">
        <f t="shared" si="6"/>
        <v>0.27923636363636373</v>
      </c>
      <c r="J19" s="12"/>
      <c r="K19" s="12">
        <f t="shared" si="5"/>
        <v>2.3304607721046087</v>
      </c>
      <c r="L19" s="12">
        <f t="shared" ref="L19:L23" si="7">K19+L18</f>
        <v>5.4397655849388347</v>
      </c>
      <c r="M19" s="3"/>
      <c r="N19" s="3"/>
      <c r="O19" s="3"/>
      <c r="P19" s="3"/>
      <c r="Q19" s="3"/>
    </row>
    <row r="20" spans="1:17" x14ac:dyDescent="0.25">
      <c r="A20" s="3">
        <v>4</v>
      </c>
      <c r="B20" s="9">
        <v>0.55000000000000004</v>
      </c>
      <c r="C20" s="9">
        <v>0.38</v>
      </c>
      <c r="D20" s="9">
        <v>7.0000000000000007E-2</v>
      </c>
      <c r="E20" s="9">
        <v>0</v>
      </c>
      <c r="F20" s="9">
        <v>0</v>
      </c>
      <c r="G20" s="12">
        <f t="shared" si="3"/>
        <v>1.7012363636363643</v>
      </c>
      <c r="H20" s="12">
        <f t="shared" si="4"/>
        <v>1.5158545454545458</v>
      </c>
      <c r="I20" s="12">
        <f t="shared" si="6"/>
        <v>0.77200000000000024</v>
      </c>
      <c r="J20" s="12"/>
      <c r="K20" s="12">
        <f t="shared" si="5"/>
        <v>3.9890909090909101</v>
      </c>
      <c r="L20" s="12">
        <f t="shared" si="7"/>
        <v>9.4288564940297448</v>
      </c>
      <c r="M20" s="3"/>
      <c r="N20" s="3"/>
      <c r="O20" s="3"/>
      <c r="P20" s="3"/>
      <c r="Q20" s="3"/>
    </row>
    <row r="21" spans="1:17" x14ac:dyDescent="0.25">
      <c r="A21" s="3">
        <v>5</v>
      </c>
      <c r="B21" s="9">
        <v>0.4</v>
      </c>
      <c r="C21" s="9">
        <v>0.46</v>
      </c>
      <c r="D21" s="9">
        <v>0.12</v>
      </c>
      <c r="E21" s="9">
        <v>0.01</v>
      </c>
      <c r="F21" s="9">
        <v>0.01</v>
      </c>
      <c r="G21" s="12">
        <f t="shared" si="3"/>
        <v>2.1940000000000008</v>
      </c>
      <c r="H21" s="12">
        <f t="shared" si="4"/>
        <v>2.9593333333333343</v>
      </c>
      <c r="I21" s="12">
        <f t="shared" si="6"/>
        <v>1.2800000000000002</v>
      </c>
      <c r="J21" s="12"/>
      <c r="K21" s="12">
        <f t="shared" si="5"/>
        <v>6.4333333333333353</v>
      </c>
      <c r="L21" s="12">
        <f t="shared" si="7"/>
        <v>15.86218982736308</v>
      </c>
      <c r="M21" s="3"/>
      <c r="N21" s="3"/>
      <c r="O21" s="3"/>
      <c r="P21" s="3"/>
      <c r="Q21" s="16"/>
    </row>
    <row r="22" spans="1:17" x14ac:dyDescent="0.25">
      <c r="A22" s="3">
        <v>6</v>
      </c>
      <c r="B22" s="9">
        <v>0.3</v>
      </c>
      <c r="C22" s="9">
        <v>0.52</v>
      </c>
      <c r="D22" s="9">
        <v>0.16</v>
      </c>
      <c r="E22" s="9">
        <v>0.01</v>
      </c>
      <c r="F22" s="9">
        <v>0.01</v>
      </c>
      <c r="G22" s="12">
        <f t="shared" si="3"/>
        <v>2.5733333333333341</v>
      </c>
      <c r="H22" s="12">
        <f>K22*C22</f>
        <v>4.160000000000001</v>
      </c>
      <c r="I22" s="12">
        <f>K23*D23</f>
        <v>1.2666666666666668</v>
      </c>
      <c r="J22" s="12"/>
      <c r="K22" s="12">
        <f t="shared" si="5"/>
        <v>8.0000000000000018</v>
      </c>
      <c r="L22" s="12">
        <f t="shared" si="7"/>
        <v>23.862189827363082</v>
      </c>
      <c r="M22" s="3"/>
      <c r="N22" s="3"/>
      <c r="O22" s="3"/>
      <c r="P22" s="3"/>
      <c r="Q22" s="16"/>
    </row>
    <row r="23" spans="1:17" x14ac:dyDescent="0.25">
      <c r="A23" s="3">
        <v>7</v>
      </c>
      <c r="B23" s="9">
        <v>0.15</v>
      </c>
      <c r="C23" s="9">
        <v>0.64</v>
      </c>
      <c r="D23" s="9">
        <v>0.19</v>
      </c>
      <c r="E23" s="9">
        <v>0.01</v>
      </c>
      <c r="F23" s="9">
        <v>0.01</v>
      </c>
      <c r="G23" s="12">
        <f t="shared" si="3"/>
        <v>2.4000000000000004</v>
      </c>
      <c r="H23" s="12">
        <f>K23*C23</f>
        <v>4.2666666666666666</v>
      </c>
      <c r="I23" s="12"/>
      <c r="J23" s="12"/>
      <c r="K23" s="12">
        <f>1/B23</f>
        <v>6.666666666666667</v>
      </c>
      <c r="L23" s="12">
        <f t="shared" si="7"/>
        <v>30.52885649402975</v>
      </c>
      <c r="M23" s="3"/>
      <c r="N23" s="3"/>
      <c r="O23" s="3"/>
      <c r="P23" s="3"/>
      <c r="Q23" s="16"/>
    </row>
    <row r="26" spans="1:17" x14ac:dyDescent="0.25">
      <c r="A26" s="1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3" workbookViewId="0">
      <selection activeCell="C31" sqref="C31"/>
    </sheetView>
  </sheetViews>
  <sheetFormatPr defaultRowHeight="14.4" x14ac:dyDescent="0.25"/>
  <sheetData>
    <row r="1" spans="1:2" x14ac:dyDescent="0.25">
      <c r="A1" s="20"/>
    </row>
    <row r="2" spans="1:2" x14ac:dyDescent="0.25">
      <c r="A2" s="20"/>
    </row>
    <row r="3" spans="1:2" x14ac:dyDescent="0.25">
      <c r="A3" s="20"/>
    </row>
    <row r="4" spans="1:2" x14ac:dyDescent="0.25">
      <c r="A4" s="20"/>
    </row>
    <row r="5" spans="1:2" x14ac:dyDescent="0.25">
      <c r="A5" s="20"/>
    </row>
    <row r="6" spans="1:2" x14ac:dyDescent="0.25">
      <c r="A6" s="20"/>
    </row>
    <row r="7" spans="1:2" x14ac:dyDescent="0.25">
      <c r="A7" s="20"/>
    </row>
    <row r="8" spans="1:2" x14ac:dyDescent="0.25">
      <c r="A8" t="s">
        <v>36</v>
      </c>
    </row>
    <row r="9" spans="1:2" x14ac:dyDescent="0.25">
      <c r="A9" t="s">
        <v>37</v>
      </c>
    </row>
    <row r="10" spans="1:2" x14ac:dyDescent="0.25">
      <c r="A10" t="s">
        <v>44</v>
      </c>
    </row>
    <row r="12" spans="1:2" x14ac:dyDescent="0.25">
      <c r="A12" t="s">
        <v>38</v>
      </c>
    </row>
    <row r="13" spans="1:2" x14ac:dyDescent="0.25">
      <c r="A13" t="s">
        <v>40</v>
      </c>
      <c r="B13" t="s">
        <v>39</v>
      </c>
    </row>
    <row r="14" spans="1:2" x14ac:dyDescent="0.25">
      <c r="A14" t="s">
        <v>41</v>
      </c>
      <c r="B14" s="1">
        <f>1 + 1/(2/3) + 1/(1/3)</f>
        <v>5.5</v>
      </c>
    </row>
    <row r="16" spans="1:2" x14ac:dyDescent="0.25">
      <c r="A16" t="s">
        <v>33</v>
      </c>
    </row>
    <row r="17" spans="1:2" x14ac:dyDescent="0.25">
      <c r="A17" t="s">
        <v>40</v>
      </c>
      <c r="B17" t="s">
        <v>42</v>
      </c>
    </row>
    <row r="18" spans="1:2" x14ac:dyDescent="0.25">
      <c r="A18" t="s">
        <v>41</v>
      </c>
      <c r="B18" s="1">
        <f>1/(1/3) + 1/(1/3) + 1/(1/3) - 1/(1/3+1/3) - 1/(1/3+1/3) - 1/(1/3+1/3) + 1/(1/3 + 1/3 + 1/3)</f>
        <v>5.5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opLeftCell="A28" workbookViewId="0">
      <selection activeCell="D58" sqref="D58"/>
    </sheetView>
  </sheetViews>
  <sheetFormatPr defaultRowHeight="14.4" x14ac:dyDescent="0.25"/>
  <sheetData>
    <row r="1" spans="1:1" x14ac:dyDescent="0.25">
      <c r="A1" s="21" t="s">
        <v>47</v>
      </c>
    </row>
    <row r="2" spans="1:1" x14ac:dyDescent="0.25">
      <c r="A2" s="21" t="s">
        <v>48</v>
      </c>
    </row>
    <row r="3" spans="1:1" x14ac:dyDescent="0.25">
      <c r="A3" s="21"/>
    </row>
    <row r="4" spans="1:1" x14ac:dyDescent="0.25">
      <c r="A4" s="21"/>
    </row>
    <row r="5" spans="1:1" x14ac:dyDescent="0.25">
      <c r="A5" s="21"/>
    </row>
    <row r="6" spans="1:1" x14ac:dyDescent="0.25">
      <c r="A6" s="22" t="s">
        <v>49</v>
      </c>
    </row>
    <row r="7" spans="1:1" x14ac:dyDescent="0.25">
      <c r="A7" s="22" t="s">
        <v>48</v>
      </c>
    </row>
    <row r="8" spans="1:1" x14ac:dyDescent="0.25">
      <c r="A8" s="22"/>
    </row>
    <row r="9" spans="1:1" x14ac:dyDescent="0.25">
      <c r="A9" s="22"/>
    </row>
    <row r="10" spans="1:1" x14ac:dyDescent="0.25">
      <c r="A10" s="23"/>
    </row>
    <row r="11" spans="1:1" x14ac:dyDescent="0.25">
      <c r="A11" s="24" t="s">
        <v>50</v>
      </c>
    </row>
    <row r="13" spans="1:1" x14ac:dyDescent="0.25">
      <c r="A13" s="25" t="s">
        <v>51</v>
      </c>
    </row>
    <row r="14" spans="1:1" x14ac:dyDescent="0.25">
      <c r="A14" s="26" t="s">
        <v>52</v>
      </c>
    </row>
    <row r="15" spans="1:1" x14ac:dyDescent="0.25">
      <c r="A15" t="s">
        <v>60</v>
      </c>
    </row>
    <row r="16" spans="1:1" x14ac:dyDescent="0.25">
      <c r="A16" s="22" t="s">
        <v>53</v>
      </c>
    </row>
    <row r="17" spans="1:1" x14ac:dyDescent="0.25">
      <c r="A17" s="22" t="s">
        <v>54</v>
      </c>
    </row>
    <row r="18" spans="1:1" x14ac:dyDescent="0.25">
      <c r="A18" s="26" t="s">
        <v>55</v>
      </c>
    </row>
    <row r="19" spans="1:1" x14ac:dyDescent="0.25">
      <c r="A19" t="s">
        <v>59</v>
      </c>
    </row>
    <row r="20" spans="1:1" x14ac:dyDescent="0.25">
      <c r="A20" s="22" t="s">
        <v>56</v>
      </c>
    </row>
    <row r="21" spans="1:1" x14ac:dyDescent="0.25">
      <c r="A21" s="22" t="s">
        <v>57</v>
      </c>
    </row>
    <row r="22" spans="1:1" x14ac:dyDescent="0.25">
      <c r="A22" s="22" t="s">
        <v>58</v>
      </c>
    </row>
    <row r="24" spans="1:1" x14ac:dyDescent="0.25">
      <c r="A24" s="26" t="s">
        <v>61</v>
      </c>
    </row>
    <row r="25" spans="1:1" x14ac:dyDescent="0.25">
      <c r="A25" s="22" t="s">
        <v>62</v>
      </c>
    </row>
    <row r="26" spans="1:1" x14ac:dyDescent="0.25">
      <c r="A26" s="22" t="s">
        <v>63</v>
      </c>
    </row>
    <row r="27" spans="1:1" x14ac:dyDescent="0.25">
      <c r="A27" s="22" t="s">
        <v>64</v>
      </c>
    </row>
    <row r="28" spans="1:1" x14ac:dyDescent="0.25">
      <c r="A28" s="22" t="s">
        <v>65</v>
      </c>
    </row>
    <row r="29" spans="1:1" x14ac:dyDescent="0.25">
      <c r="A29" s="22" t="s">
        <v>66</v>
      </c>
    </row>
    <row r="30" spans="1:1" x14ac:dyDescent="0.25">
      <c r="A30" s="22" t="s">
        <v>67</v>
      </c>
    </row>
    <row r="31" spans="1:1" x14ac:dyDescent="0.25">
      <c r="A31" s="22" t="s">
        <v>68</v>
      </c>
    </row>
    <row r="32" spans="1:1" x14ac:dyDescent="0.25">
      <c r="A32" s="22" t="s">
        <v>69</v>
      </c>
    </row>
    <row r="33" spans="1:1" x14ac:dyDescent="0.25">
      <c r="A33" s="22" t="s">
        <v>70</v>
      </c>
    </row>
    <row r="34" spans="1:1" x14ac:dyDescent="0.25">
      <c r="A34" s="22" t="s">
        <v>71</v>
      </c>
    </row>
    <row r="35" spans="1:1" x14ac:dyDescent="0.25">
      <c r="A35" s="22" t="s">
        <v>72</v>
      </c>
    </row>
    <row r="37" spans="1:1" x14ac:dyDescent="0.25">
      <c r="A37" s="26" t="s">
        <v>73</v>
      </c>
    </row>
    <row r="38" spans="1:1" x14ac:dyDescent="0.25">
      <c r="A38" s="22" t="s">
        <v>74</v>
      </c>
    </row>
    <row r="40" spans="1:1" x14ac:dyDescent="0.25">
      <c r="A40" s="26" t="s">
        <v>75</v>
      </c>
    </row>
    <row r="41" spans="1:1" x14ac:dyDescent="0.25">
      <c r="A41" s="22" t="s">
        <v>76</v>
      </c>
    </row>
    <row r="42" spans="1:1" x14ac:dyDescent="0.25">
      <c r="A42" t="s">
        <v>79</v>
      </c>
    </row>
    <row r="43" spans="1:1" x14ac:dyDescent="0.25">
      <c r="A43" s="22" t="s">
        <v>77</v>
      </c>
    </row>
    <row r="44" spans="1:1" x14ac:dyDescent="0.25">
      <c r="A44" s="22" t="s">
        <v>78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装备强化</vt:lpstr>
      <vt:lpstr>容斥原理</vt:lpstr>
      <vt:lpstr>排列组合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2019-02-16T13:51:57Z</dcterms:modified>
</cp:coreProperties>
</file>