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anmay Sharma\Downloads\"/>
    </mc:Choice>
  </mc:AlternateContent>
  <xr:revisionPtr revIDLastSave="0" documentId="13_ncr:1_{81C971D6-8C07-4B82-BF9A-D8258DFC06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1.04" sheetId="7" r:id="rId1"/>
    <sheet name="02.04" sheetId="10" r:id="rId2"/>
    <sheet name="03.04" sheetId="12" r:id="rId3"/>
    <sheet name="04.04" sheetId="14" r:id="rId4"/>
    <sheet name="05.04" sheetId="16" r:id="rId5"/>
  </sheets>
  <definedNames>
    <definedName name="_xlnm._FilterDatabase" localSheetId="1" hidden="1">'02.04'!$A$6:$AG$50</definedName>
    <definedName name="_xlnm._FilterDatabase" localSheetId="2" hidden="1">'03.04'!$A$6:$AG$53</definedName>
    <definedName name="_xlnm._FilterDatabase" localSheetId="3" hidden="1">'04.04'!$A$6:$AG$60</definedName>
    <definedName name="_xlnm._FilterDatabase" localSheetId="4" hidden="1">'05.04'!$A$6:$AG$50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6" l="1"/>
  <c r="H49" i="16" l="1"/>
  <c r="I49" i="16"/>
  <c r="J49" i="16"/>
  <c r="K49" i="16"/>
  <c r="L49" i="16"/>
  <c r="M49" i="16"/>
  <c r="O10" i="16"/>
  <c r="O7" i="16"/>
  <c r="O20" i="16"/>
  <c r="N9" i="16"/>
  <c r="N10" i="16"/>
  <c r="N11" i="16"/>
  <c r="N8" i="16"/>
  <c r="N23" i="16"/>
  <c r="N22" i="16"/>
  <c r="O38" i="16"/>
  <c r="O37" i="16"/>
  <c r="O12" i="16"/>
  <c r="N16" i="16"/>
  <c r="O40" i="16"/>
  <c r="O47" i="16"/>
  <c r="O34" i="16"/>
  <c r="O28" i="16" l="1"/>
  <c r="O31" i="16"/>
  <c r="O48" i="16"/>
  <c r="O45" i="16"/>
  <c r="O26" i="16" l="1"/>
  <c r="N12" i="16" l="1"/>
  <c r="N13" i="16"/>
  <c r="N14" i="16"/>
  <c r="AE64" i="16"/>
  <c r="AD64" i="16"/>
  <c r="AF63" i="16"/>
  <c r="AF62" i="16"/>
  <c r="AF61" i="16"/>
  <c r="AF60" i="16"/>
  <c r="AF59" i="16"/>
  <c r="AF58" i="16"/>
  <c r="AF57" i="16"/>
  <c r="AF56" i="16"/>
  <c r="AF55" i="16"/>
  <c r="AF54" i="16"/>
  <c r="AF52" i="16"/>
  <c r="Y49" i="16"/>
  <c r="X49" i="16"/>
  <c r="Q49" i="16"/>
  <c r="N48" i="16"/>
  <c r="N47" i="16"/>
  <c r="N46" i="16"/>
  <c r="N45" i="16"/>
  <c r="N44" i="16"/>
  <c r="N43" i="16"/>
  <c r="O42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1" i="16"/>
  <c r="R20" i="16"/>
  <c r="S20" i="16" s="1"/>
  <c r="N20" i="16"/>
  <c r="N19" i="16"/>
  <c r="N18" i="16"/>
  <c r="O17" i="16"/>
  <c r="N17" i="16"/>
  <c r="R12" i="16"/>
  <c r="S12" i="16" s="1"/>
  <c r="R10" i="16"/>
  <c r="S10" i="16" s="1"/>
  <c r="R7" i="16"/>
  <c r="S7" i="16" s="1"/>
  <c r="N7" i="16"/>
  <c r="K50" i="16" l="1"/>
  <c r="AF64" i="16"/>
  <c r="O49" i="16"/>
  <c r="N49" i="16"/>
  <c r="H59" i="14"/>
  <c r="I59" i="14"/>
  <c r="J59" i="14"/>
  <c r="K59" i="14"/>
  <c r="L59" i="14"/>
  <c r="M59" i="14"/>
  <c r="O32" i="14"/>
  <c r="O40" i="14"/>
  <c r="O56" i="14"/>
  <c r="O54" i="14"/>
  <c r="O27" i="14"/>
  <c r="O13" i="14"/>
  <c r="O7" i="14"/>
  <c r="N42" i="14"/>
  <c r="N13" i="14"/>
  <c r="N14" i="14"/>
  <c r="N15" i="14"/>
  <c r="N16" i="14"/>
  <c r="N17" i="14"/>
  <c r="N18" i="14"/>
  <c r="N19" i="14"/>
  <c r="O47" i="14"/>
  <c r="O50" i="14"/>
  <c r="N58" i="14"/>
  <c r="N57" i="14"/>
  <c r="N55" i="14"/>
  <c r="N53" i="14"/>
  <c r="O35" i="14"/>
  <c r="O9" i="14"/>
  <c r="N29" i="14" l="1"/>
  <c r="N32" i="14"/>
  <c r="N33" i="14"/>
  <c r="N34" i="14"/>
  <c r="N35" i="14"/>
  <c r="N36" i="14"/>
  <c r="N9" i="14" l="1"/>
  <c r="N10" i="14"/>
  <c r="N11" i="14"/>
  <c r="N12" i="14"/>
  <c r="AE74" i="14" l="1"/>
  <c r="AD74" i="14"/>
  <c r="AF73" i="14"/>
  <c r="AF72" i="14"/>
  <c r="AF71" i="14"/>
  <c r="AF70" i="14"/>
  <c r="AF69" i="14"/>
  <c r="AF68" i="14"/>
  <c r="AF67" i="14"/>
  <c r="AF66" i="14"/>
  <c r="AF65" i="14"/>
  <c r="AF64" i="14"/>
  <c r="AF62" i="14"/>
  <c r="Y59" i="14"/>
  <c r="X59" i="14"/>
  <c r="Q59" i="14"/>
  <c r="P59" i="14"/>
  <c r="N56" i="14"/>
  <c r="N54" i="14"/>
  <c r="N52" i="14"/>
  <c r="N51" i="14"/>
  <c r="N50" i="14"/>
  <c r="N49" i="14"/>
  <c r="N48" i="14"/>
  <c r="N47" i="14"/>
  <c r="N46" i="14"/>
  <c r="N45" i="14"/>
  <c r="N44" i="14"/>
  <c r="O43" i="14"/>
  <c r="N43" i="14"/>
  <c r="N41" i="14"/>
  <c r="N40" i="14"/>
  <c r="O39" i="14"/>
  <c r="N39" i="14"/>
  <c r="N38" i="14"/>
  <c r="N37" i="14"/>
  <c r="N31" i="14"/>
  <c r="N30" i="14"/>
  <c r="N28" i="14"/>
  <c r="N27" i="14"/>
  <c r="N26" i="14"/>
  <c r="N25" i="14"/>
  <c r="O24" i="14"/>
  <c r="N24" i="14"/>
  <c r="N23" i="14"/>
  <c r="N22" i="14"/>
  <c r="N21" i="14"/>
  <c r="R20" i="14"/>
  <c r="S20" i="14" s="1"/>
  <c r="O20" i="14"/>
  <c r="N20" i="14"/>
  <c r="O17" i="14"/>
  <c r="R13" i="14"/>
  <c r="S13" i="14" s="1"/>
  <c r="R9" i="14"/>
  <c r="S9" i="14" s="1"/>
  <c r="N8" i="14"/>
  <c r="R7" i="14"/>
  <c r="S7" i="14" s="1"/>
  <c r="N7" i="14"/>
  <c r="N59" i="14" l="1"/>
  <c r="AF74" i="14"/>
  <c r="K60" i="14"/>
  <c r="O59" i="14"/>
  <c r="H52" i="12"/>
  <c r="I52" i="12"/>
  <c r="J52" i="12"/>
  <c r="K52" i="12"/>
  <c r="L52" i="12"/>
  <c r="M52" i="12"/>
  <c r="O27" i="12"/>
  <c r="O44" i="12"/>
  <c r="O47" i="12"/>
  <c r="O51" i="12"/>
  <c r="O50" i="12"/>
  <c r="O36" i="12"/>
  <c r="O35" i="12"/>
  <c r="O30" i="12"/>
  <c r="O12" i="12"/>
  <c r="N14" i="12"/>
  <c r="O10" i="12"/>
  <c r="N49" i="12"/>
  <c r="O20" i="12" l="1"/>
  <c r="O17" i="12"/>
  <c r="N17" i="12"/>
  <c r="N18" i="12"/>
  <c r="N19" i="12"/>
  <c r="N20" i="12"/>
  <c r="N21" i="12"/>
  <c r="N22" i="12"/>
  <c r="N23" i="12"/>
  <c r="N33" i="12"/>
  <c r="O39" i="12"/>
  <c r="N48" i="12"/>
  <c r="N43" i="12"/>
  <c r="N44" i="12"/>
  <c r="N45" i="12"/>
  <c r="N46" i="12"/>
  <c r="N47" i="12"/>
  <c r="N50" i="12"/>
  <c r="N39" i="12"/>
  <c r="N40" i="12"/>
  <c r="N41" i="12"/>
  <c r="N42" i="12"/>
  <c r="O15" i="12"/>
  <c r="O23" i="12"/>
  <c r="N25" i="12"/>
  <c r="N26" i="12"/>
  <c r="O7" i="12"/>
  <c r="N9" i="12"/>
  <c r="N10" i="12"/>
  <c r="N11" i="12"/>
  <c r="N12" i="12"/>
  <c r="N13" i="12"/>
  <c r="N15" i="12"/>
  <c r="N16" i="12"/>
  <c r="N24" i="12"/>
  <c r="N27" i="12"/>
  <c r="N28" i="12"/>
  <c r="N29" i="12"/>
  <c r="N30" i="12"/>
  <c r="N31" i="12"/>
  <c r="N32" i="12"/>
  <c r="N34" i="12"/>
  <c r="N35" i="12"/>
  <c r="N36" i="12"/>
  <c r="N37" i="12"/>
  <c r="N38" i="12"/>
  <c r="N51" i="12"/>
  <c r="AE67" i="12" l="1"/>
  <c r="AD67" i="12"/>
  <c r="AF66" i="12"/>
  <c r="AF65" i="12"/>
  <c r="AF64" i="12"/>
  <c r="AF63" i="12"/>
  <c r="AF62" i="12"/>
  <c r="AF61" i="12"/>
  <c r="AF60" i="12"/>
  <c r="AF59" i="12"/>
  <c r="AF58" i="12"/>
  <c r="AF57" i="12"/>
  <c r="AF55" i="12"/>
  <c r="Y52" i="12"/>
  <c r="X52" i="12"/>
  <c r="Q52" i="12"/>
  <c r="P52" i="12"/>
  <c r="R15" i="12"/>
  <c r="S15" i="12" s="1"/>
  <c r="R10" i="12"/>
  <c r="S10" i="12" s="1"/>
  <c r="R9" i="12"/>
  <c r="S9" i="12" s="1"/>
  <c r="O9" i="12"/>
  <c r="N8" i="12"/>
  <c r="R7" i="12"/>
  <c r="S7" i="12" s="1"/>
  <c r="N7" i="12"/>
  <c r="AF67" i="12" l="1"/>
  <c r="N52" i="12"/>
  <c r="O52" i="12"/>
  <c r="K53" i="12"/>
  <c r="H49" i="10" l="1"/>
  <c r="I49" i="10"/>
  <c r="J49" i="10"/>
  <c r="K49" i="10"/>
  <c r="L49" i="10"/>
  <c r="M49" i="10"/>
  <c r="Q49" i="10"/>
  <c r="P49" i="10"/>
  <c r="O17" i="10"/>
  <c r="O43" i="10"/>
  <c r="O41" i="10" l="1"/>
  <c r="O18" i="10"/>
  <c r="O28" i="10"/>
  <c r="N28" i="10"/>
  <c r="N29" i="10"/>
  <c r="N30" i="10"/>
  <c r="N31" i="10"/>
  <c r="N32" i="10"/>
  <c r="N33" i="10"/>
  <c r="O39" i="10"/>
  <c r="O45" i="10"/>
  <c r="N48" i="10"/>
  <c r="N47" i="10"/>
  <c r="N46" i="10"/>
  <c r="O20" i="10"/>
  <c r="O14" i="10"/>
  <c r="N14" i="10"/>
  <c r="N15" i="10"/>
  <c r="N16" i="10"/>
  <c r="N17" i="10"/>
  <c r="N18" i="10"/>
  <c r="N19" i="10"/>
  <c r="N20" i="10"/>
  <c r="N21" i="10"/>
  <c r="N22" i="10"/>
  <c r="O12" i="10"/>
  <c r="O10" i="10"/>
  <c r="O31" i="10"/>
  <c r="N34" i="10"/>
  <c r="N35" i="10"/>
  <c r="N36" i="10"/>
  <c r="N37" i="10"/>
  <c r="N9" i="10" l="1"/>
  <c r="N10" i="10"/>
  <c r="N11" i="10"/>
  <c r="N12" i="10"/>
  <c r="N13" i="10"/>
  <c r="N23" i="10"/>
  <c r="N24" i="10"/>
  <c r="N25" i="10"/>
  <c r="N26" i="10"/>
  <c r="N27" i="10"/>
  <c r="N38" i="10"/>
  <c r="N39" i="10"/>
  <c r="N40" i="10"/>
  <c r="N41" i="10"/>
  <c r="N42" i="10"/>
  <c r="N43" i="10"/>
  <c r="N44" i="10"/>
  <c r="AE64" i="10" l="1"/>
  <c r="AD64" i="10"/>
  <c r="AF63" i="10"/>
  <c r="AF62" i="10"/>
  <c r="AF61" i="10"/>
  <c r="AF60" i="10"/>
  <c r="AF59" i="10"/>
  <c r="AF58" i="10"/>
  <c r="AF57" i="10"/>
  <c r="AF56" i="10"/>
  <c r="AF55" i="10"/>
  <c r="AF54" i="10"/>
  <c r="AF52" i="10"/>
  <c r="Y49" i="10"/>
  <c r="X49" i="10"/>
  <c r="N45" i="10"/>
  <c r="O36" i="10"/>
  <c r="O24" i="10"/>
  <c r="O22" i="10"/>
  <c r="R14" i="10"/>
  <c r="S14" i="10" s="1"/>
  <c r="R10" i="10"/>
  <c r="S10" i="10" s="1"/>
  <c r="R9" i="10"/>
  <c r="S9" i="10" s="1"/>
  <c r="O9" i="10"/>
  <c r="N8" i="10"/>
  <c r="R7" i="10"/>
  <c r="S7" i="10" s="1"/>
  <c r="N7" i="10"/>
  <c r="N49" i="10" l="1"/>
  <c r="K50" i="10"/>
  <c r="AF64" i="10"/>
  <c r="O49" i="10"/>
  <c r="N9" i="7" l="1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34" i="7" l="1"/>
  <c r="H46" i="7" l="1"/>
  <c r="I46" i="7"/>
  <c r="J46" i="7"/>
  <c r="K46" i="7"/>
  <c r="L46" i="7"/>
  <c r="M46" i="7"/>
  <c r="O38" i="7"/>
  <c r="N27" i="7"/>
  <c r="N28" i="7"/>
  <c r="N29" i="7"/>
  <c r="N30" i="7"/>
  <c r="N31" i="7"/>
  <c r="N32" i="7"/>
  <c r="N33" i="7"/>
  <c r="N35" i="7"/>
  <c r="N36" i="7"/>
  <c r="N37" i="7"/>
  <c r="N38" i="7"/>
  <c r="N39" i="7"/>
  <c r="N40" i="7"/>
  <c r="N41" i="7"/>
  <c r="N42" i="7"/>
  <c r="N43" i="7"/>
  <c r="N44" i="7"/>
  <c r="O34" i="7"/>
  <c r="O40" i="7"/>
  <c r="O43" i="7"/>
  <c r="O25" i="7"/>
  <c r="O13" i="7"/>
  <c r="O11" i="7"/>
  <c r="O27" i="7"/>
  <c r="O7" i="7"/>
  <c r="O33" i="7"/>
  <c r="O15" i="7"/>
  <c r="O20" i="7"/>
  <c r="O10" i="7" l="1"/>
  <c r="O45" i="7"/>
  <c r="O23" i="7"/>
  <c r="O32" i="7"/>
  <c r="N45" i="7" l="1"/>
  <c r="AE61" i="7" l="1"/>
  <c r="AD61" i="7"/>
  <c r="AF60" i="7"/>
  <c r="AF59" i="7"/>
  <c r="AF58" i="7"/>
  <c r="AF57" i="7"/>
  <c r="AF56" i="7"/>
  <c r="AF55" i="7"/>
  <c r="AF54" i="7"/>
  <c r="AF53" i="7"/>
  <c r="AF52" i="7"/>
  <c r="AF51" i="7"/>
  <c r="AF49" i="7"/>
  <c r="Y46" i="7"/>
  <c r="X46" i="7"/>
  <c r="Q46" i="7"/>
  <c r="P46" i="7"/>
  <c r="R21" i="7"/>
  <c r="S21" i="7" s="1"/>
  <c r="R15" i="7"/>
  <c r="S15" i="7" s="1"/>
  <c r="R11" i="7"/>
  <c r="S11" i="7" s="1"/>
  <c r="R10" i="7"/>
  <c r="S10" i="7" s="1"/>
  <c r="N8" i="7"/>
  <c r="R7" i="7"/>
  <c r="S7" i="7" s="1"/>
  <c r="N7" i="7"/>
  <c r="N46" i="7" s="1"/>
  <c r="AF61" i="7" l="1"/>
  <c r="K47" i="7"/>
  <c r="O46" i="7"/>
</calcChain>
</file>

<file path=xl/sharedStrings.xml><?xml version="1.0" encoding="utf-8"?>
<sst xmlns="http://schemas.openxmlformats.org/spreadsheetml/2006/main" count="2030" uniqueCount="203">
  <si>
    <t>PRODUCTION MIS REPORT</t>
  </si>
  <si>
    <t>Doc No.:</t>
  </si>
  <si>
    <t>CAL/PRD/C/F/33</t>
  </si>
  <si>
    <t>Issue No./Date:</t>
  </si>
  <si>
    <t>01/19-06-2024</t>
  </si>
  <si>
    <t>Rev No./Date:</t>
  </si>
  <si>
    <t>00/-</t>
  </si>
  <si>
    <t>Production Sumary</t>
  </si>
  <si>
    <t>Line no</t>
  </si>
  <si>
    <t>Shift</t>
  </si>
  <si>
    <t>Floor</t>
  </si>
  <si>
    <t>Line Type</t>
  </si>
  <si>
    <t>Model</t>
  </si>
  <si>
    <t>Colour</t>
  </si>
  <si>
    <t>Kit Received</t>
  </si>
  <si>
    <t>Plan</t>
  </si>
  <si>
    <t>Input</t>
  </si>
  <si>
    <t>Old SFG Pack</t>
  </si>
  <si>
    <t>SFG</t>
  </si>
  <si>
    <t>FG</t>
  </si>
  <si>
    <t>Total FG</t>
  </si>
  <si>
    <t>Ach% (FG&amp; SFG)</t>
  </si>
  <si>
    <t>MP Count</t>
  </si>
  <si>
    <t>Working Hour</t>
  </si>
  <si>
    <t>UPH</t>
  </si>
  <si>
    <t>UPPH</t>
  </si>
  <si>
    <t>Leader</t>
  </si>
  <si>
    <t>Remarks</t>
  </si>
  <si>
    <t>Kit Qty</t>
  </si>
  <si>
    <t>FG Qty</t>
  </si>
  <si>
    <t>Line 1</t>
  </si>
  <si>
    <t>A</t>
  </si>
  <si>
    <t>1st</t>
  </si>
  <si>
    <t>Buds</t>
  </si>
  <si>
    <t>AD Alpha</t>
  </si>
  <si>
    <t>Dark Cyan</t>
  </si>
  <si>
    <t>Sovesh</t>
  </si>
  <si>
    <t>AD 111 V2</t>
  </si>
  <si>
    <t>Black</t>
  </si>
  <si>
    <t>AD 131</t>
  </si>
  <si>
    <t>Line 2</t>
  </si>
  <si>
    <t>AD 191 ANC</t>
  </si>
  <si>
    <t>White</t>
  </si>
  <si>
    <t>Atul</t>
  </si>
  <si>
    <t>Blue</t>
  </si>
  <si>
    <t>AD 138</t>
  </si>
  <si>
    <t>Line 3</t>
  </si>
  <si>
    <t>AD Ultra pro</t>
  </si>
  <si>
    <t>-</t>
  </si>
  <si>
    <t>Lokesh</t>
  </si>
  <si>
    <t>AD 148-N</t>
  </si>
  <si>
    <t>AD 161</t>
  </si>
  <si>
    <t>Line 4</t>
  </si>
  <si>
    <t>Prashant</t>
  </si>
  <si>
    <t>Line 5</t>
  </si>
  <si>
    <t>Ram Sagar</t>
  </si>
  <si>
    <t>AD 71</t>
  </si>
  <si>
    <t>Line 7</t>
  </si>
  <si>
    <t>AD 800</t>
  </si>
  <si>
    <t>Jitendra</t>
  </si>
  <si>
    <t>Line 8</t>
  </si>
  <si>
    <t>AD Nirvana ANC pro</t>
  </si>
  <si>
    <t xml:space="preserve">Northen Lights </t>
  </si>
  <si>
    <t>Digamber</t>
  </si>
  <si>
    <t>Line 9</t>
  </si>
  <si>
    <t>2nd</t>
  </si>
  <si>
    <t>Narendra</t>
  </si>
  <si>
    <t>AD Plus 311</t>
  </si>
  <si>
    <t>Line 13</t>
  </si>
  <si>
    <t>Amar</t>
  </si>
  <si>
    <t>Line 17</t>
  </si>
  <si>
    <t>B-1</t>
  </si>
  <si>
    <t>Dalchand</t>
  </si>
  <si>
    <t>Line 18</t>
  </si>
  <si>
    <t>Vijay</t>
  </si>
  <si>
    <t>Line 24</t>
  </si>
  <si>
    <t>Rishikesh</t>
  </si>
  <si>
    <t>Total Day Shift - Buds</t>
  </si>
  <si>
    <t>Grand Total</t>
  </si>
  <si>
    <t>DAY SHIFT REWORK DATA</t>
  </si>
  <si>
    <t>Line No.</t>
  </si>
  <si>
    <t xml:space="preserve">Model </t>
  </si>
  <si>
    <t>Ok Qty</t>
  </si>
  <si>
    <t>Mix Qty AU</t>
  </si>
  <si>
    <t>Total QTY</t>
  </si>
  <si>
    <t xml:space="preserve">Rework </t>
  </si>
  <si>
    <t>AD 100</t>
  </si>
  <si>
    <t>Krypton Blue</t>
  </si>
  <si>
    <t xml:space="preserve">AD 138 </t>
  </si>
  <si>
    <t>Midnight Blue</t>
  </si>
  <si>
    <t>AD Supreme</t>
  </si>
  <si>
    <t>Gray</t>
  </si>
  <si>
    <t>AD 300</t>
  </si>
  <si>
    <t>Purple</t>
  </si>
  <si>
    <t>Serene Green</t>
  </si>
  <si>
    <t>Nirvana ANC</t>
  </si>
  <si>
    <t>Green</t>
  </si>
  <si>
    <t>Line 10</t>
  </si>
  <si>
    <t>Line 11</t>
  </si>
  <si>
    <t>Line 12</t>
  </si>
  <si>
    <t>Line 20</t>
  </si>
  <si>
    <t>Ravindra</t>
  </si>
  <si>
    <t>Paramjeet</t>
  </si>
  <si>
    <t>Blazing Comet</t>
  </si>
  <si>
    <t>Grey</t>
  </si>
  <si>
    <t>Line 14</t>
  </si>
  <si>
    <t>Sanoj</t>
  </si>
  <si>
    <t>AD 181 Pro</t>
  </si>
  <si>
    <t>Frosted Mint</t>
  </si>
  <si>
    <t>Daily Buds Production Report (01-04-2025) -Day Shift</t>
  </si>
  <si>
    <t>AD 141 ANC</t>
  </si>
  <si>
    <t>AD Nirvana Iris</t>
  </si>
  <si>
    <t>AD Nirvana X</t>
  </si>
  <si>
    <t>Cosmic</t>
  </si>
  <si>
    <t>Iron Blood</t>
  </si>
  <si>
    <t>Smoky</t>
  </si>
  <si>
    <t>Lilac Senerty</t>
  </si>
  <si>
    <t>Line 6</t>
  </si>
  <si>
    <t>AD 161 Pro Buds</t>
  </si>
  <si>
    <t>Anshu</t>
  </si>
  <si>
    <t>* One Hour PCBA Late Received .
* Sfg Due To Manpower Short .</t>
  </si>
  <si>
    <t>* TRC Pending .</t>
  </si>
  <si>
    <t>* Ultra pro CC Short .</t>
  </si>
  <si>
    <t>* Charging Case Short .</t>
  </si>
  <si>
    <t>* Model changeover .</t>
  </si>
  <si>
    <t>* model Changeover &amp; CC Short .</t>
  </si>
  <si>
    <t>AD 161-N</t>
  </si>
  <si>
    <t>* till 7:00 Pm Qty 2793 CC received .* Cavity Crack Qty 80 .</t>
  </si>
  <si>
    <t>AD 280 ANC</t>
  </si>
  <si>
    <t>* Sfg Due To Packing Late Received .</t>
  </si>
  <si>
    <t>* Sfg Due To Packing N/A .</t>
  </si>
  <si>
    <t>* Manpower Short .</t>
  </si>
  <si>
    <t>* Qty 1127 PCBA Rejection .
* Manpower Short .</t>
  </si>
  <si>
    <t>Daily Buds Production Report (02-04-2025) -Day Shift</t>
  </si>
  <si>
    <t>Ashok</t>
  </si>
  <si>
    <t>* OS&amp;D Pending Store Side .</t>
  </si>
  <si>
    <t>* Sfg Due To packing N/A .</t>
  </si>
  <si>
    <t>CB</t>
  </si>
  <si>
    <t>AD 163</t>
  </si>
  <si>
    <t>Mocha Elegance</t>
  </si>
  <si>
    <t xml:space="preserve">AD ACE </t>
  </si>
  <si>
    <t>Coral Bloom</t>
  </si>
  <si>
    <t>AD 311 Pro</t>
  </si>
  <si>
    <t xml:space="preserve">AD Ultra Plus </t>
  </si>
  <si>
    <t>* 194 PCBA Move To L-4 .</t>
  </si>
  <si>
    <t>* CC Short &amp; Late Received .</t>
  </si>
  <si>
    <t xml:space="preserve">CB </t>
  </si>
  <si>
    <t>AD Primo</t>
  </si>
  <si>
    <t>Red</t>
  </si>
  <si>
    <t>* model Changeover .</t>
  </si>
  <si>
    <t>* Wip Clearance</t>
  </si>
  <si>
    <t>* model Changeover .
* Sfg due To Packing N/A .</t>
  </si>
  <si>
    <t>Daily Buds Production Report (03-04-2025) -Day Shift</t>
  </si>
  <si>
    <t>AD Nirvana ion G2</t>
  </si>
  <si>
    <t>CC</t>
  </si>
  <si>
    <t>Viper Green</t>
  </si>
  <si>
    <t>AD 91</t>
  </si>
  <si>
    <t xml:space="preserve">AD Nirvana ANC </t>
  </si>
  <si>
    <t>Rose Quartz</t>
  </si>
  <si>
    <t xml:space="preserve">AD Nirvana Crystal </t>
  </si>
  <si>
    <t>AD 800 Hidef</t>
  </si>
  <si>
    <t>Silver</t>
  </si>
  <si>
    <t>* Kit Late Arrived .</t>
  </si>
  <si>
    <t>* Kit received Only 2200 .
* Model Changeover .
* AD 138 Charging Case Short .</t>
  </si>
  <si>
    <t>* Spk rejection very high .</t>
  </si>
  <si>
    <t>* Charging Case Received Only 2204 .</t>
  </si>
  <si>
    <t>* OS&amp;D late Received .</t>
  </si>
  <si>
    <t>Daily Buds Production Report (04-04-2025) -Day Shift</t>
  </si>
  <si>
    <t>AD Nirvana ANC N Mold</t>
  </si>
  <si>
    <t>AD 131 Pro Buds</t>
  </si>
  <si>
    <t>Coco Brown</t>
  </si>
  <si>
    <t>* SPK Fail Qty 200 (RMD Issue .</t>
  </si>
  <si>
    <t>* PCBA Received At 2:30 Pm .</t>
  </si>
  <si>
    <t>AD Nirvana ANC</t>
  </si>
  <si>
    <t>AD Nirvana ANC Pro</t>
  </si>
  <si>
    <t>Northen Lights</t>
  </si>
  <si>
    <t>AD 131 Elite ANC</t>
  </si>
  <si>
    <t>* Left Side PCBA High Rejection .</t>
  </si>
  <si>
    <t>AD 121 Pro Plus</t>
  </si>
  <si>
    <t>* CC Recived Delay because CC Kit Received late At CC Line .</t>
  </si>
  <si>
    <t>* Charging Case Not Received As per Plan .
* Because 350 C Shall NG Fron Supplayer Side .</t>
  </si>
  <si>
    <t>AD Unity ANC</t>
  </si>
  <si>
    <t>* Model Changeover .</t>
  </si>
  <si>
    <t>* Charging Case Not received .</t>
  </si>
  <si>
    <t>* Model 800 Charging Case not Received .</t>
  </si>
  <si>
    <t>* Wip Clearance .</t>
  </si>
  <si>
    <t>* Qty 50 Sfg AD 131 Elite White .</t>
  </si>
  <si>
    <t>AD 161 Elite ANC</t>
  </si>
  <si>
    <t>AD Nirvana ion N Mold</t>
  </si>
  <si>
    <t>AD 301</t>
  </si>
  <si>
    <t>AD Nirvana Crystal</t>
  </si>
  <si>
    <t>Daily Buds Production Report (05-04-2025) -Day Shift</t>
  </si>
  <si>
    <t>* Charging Case Not received Timely .</t>
  </si>
  <si>
    <t>* Charging Case Not Received from 2nd Floor .</t>
  </si>
  <si>
    <t>* Sfg Due to packking  N/A .</t>
  </si>
  <si>
    <t>* Qty 350 CC Not Received As per Plan .</t>
  </si>
  <si>
    <t>* Last 20 Mint Line stop Packing Supply .</t>
  </si>
  <si>
    <t>AD Ultra Plus</t>
  </si>
  <si>
    <t>Olive Slate</t>
  </si>
  <si>
    <t>Midnight Black</t>
  </si>
  <si>
    <t xml:space="preserve">AD 91 Prime </t>
  </si>
  <si>
    <t>* PCBA late received .</t>
  </si>
  <si>
    <t>* Qty 275 Mic Fail RMD Issue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</si>
</sst>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double">
        <color indexed="64"/>
      </diagonal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9" fontId="0" fillId="0" borderId="19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14" fontId="6" fillId="8" borderId="5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27" xfId="0" applyBorder="1"/>
    <xf numFmtId="0" fontId="2" fillId="9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9" fontId="0" fillId="0" borderId="5" xfId="1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/>
    </xf>
    <xf numFmtId="9" fontId="0" fillId="0" borderId="29" xfId="1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8" xfId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4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9" fontId="0" fillId="0" borderId="8" xfId="1" applyFont="1" applyFill="1" applyBorder="1" applyAlignment="1">
      <alignment horizontal="center" vertical="center" wrapText="1"/>
    </xf>
    <xf numFmtId="9" fontId="0" fillId="0" borderId="16" xfId="1" applyFont="1" applyFill="1" applyBorder="1" applyAlignment="1">
      <alignment horizontal="center" vertical="center" wrapText="1"/>
    </xf>
    <xf numFmtId="9" fontId="0" fillId="0" borderId="26" xfId="1" applyFont="1" applyFill="1" applyBorder="1" applyAlignment="1">
      <alignment horizontal="center" vertical="center" wrapText="1"/>
    </xf>
    <xf numFmtId="9" fontId="0" fillId="0" borderId="5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11" xfId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2" xfId="1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78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214313</xdr:colOff>
      <xdr:row>1</xdr:row>
      <xdr:rowOff>119063</xdr:rowOff>
    </xdr:from>
    <xdr:to>
      <xdr:col>4</xdr:col>
      <xdr:colOff>395287</xdr:colOff>
      <xdr:row>3</xdr:row>
      <xdr:rowOff>47627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8" y="319088"/>
          <a:ext cx="1419224" cy="3095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214313</xdr:colOff>
      <xdr:row>1</xdr:row>
      <xdr:rowOff>119063</xdr:rowOff>
    </xdr:from>
    <xdr:to>
      <xdr:col>4</xdr:col>
      <xdr:colOff>395287</xdr:colOff>
      <xdr:row>3</xdr:row>
      <xdr:rowOff>47627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8" y="319088"/>
          <a:ext cx="1419224" cy="3095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214313</xdr:colOff>
      <xdr:row>1</xdr:row>
      <xdr:rowOff>119063</xdr:rowOff>
    </xdr:from>
    <xdr:to>
      <xdr:col>4</xdr:col>
      <xdr:colOff>395287</xdr:colOff>
      <xdr:row>3</xdr:row>
      <xdr:rowOff>47627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8" y="319088"/>
          <a:ext cx="1419224" cy="3095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214313</xdr:colOff>
      <xdr:row>1</xdr:row>
      <xdr:rowOff>119063</xdr:rowOff>
    </xdr:from>
    <xdr:to>
      <xdr:col>4</xdr:col>
      <xdr:colOff>395287</xdr:colOff>
      <xdr:row>3</xdr:row>
      <xdr:rowOff>47627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8" y="319088"/>
          <a:ext cx="1419224" cy="3095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214313</xdr:colOff>
      <xdr:row>1</xdr:row>
      <xdr:rowOff>119063</xdr:rowOff>
    </xdr:from>
    <xdr:to>
      <xdr:col>4</xdr:col>
      <xdr:colOff>395287</xdr:colOff>
      <xdr:row>3</xdr:row>
      <xdr:rowOff>47627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8" y="319088"/>
          <a:ext cx="1419224" cy="3095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1"/>
  <sheetViews>
    <sheetView tabSelected="1" zoomScale="80" zoomScaleNormal="80" workbookViewId="0">
      <selection activeCell="M15" sqref="M15"/>
    </sheetView>
  </sheetViews>
  <sheetFormatPr defaultColWidth="9.109375" defaultRowHeight="14.4" x14ac:dyDescent="0.3"/>
  <cols>
    <col min="1" max="1" width="3.88671875" style="1" customWidth="1"/>
    <col min="2" max="2" width="8" style="1" bestFit="1" customWidth="1"/>
    <col min="3" max="3" width="5.33203125" style="1" bestFit="1" customWidth="1"/>
    <col min="4" max="4" width="5.33203125" style="1" customWidth="1"/>
    <col min="5" max="5" width="9" style="2" bestFit="1" customWidth="1"/>
    <col min="6" max="6" width="20.44140625" customWidth="1"/>
    <col min="7" max="7" width="17.33203125" bestFit="1" customWidth="1"/>
    <col min="8" max="8" width="10.109375" style="1" customWidth="1"/>
    <col min="9" max="10" width="7.44140625" style="1" bestFit="1" customWidth="1"/>
    <col min="11" max="11" width="8" style="1" bestFit="1" customWidth="1"/>
    <col min="12" max="12" width="7" style="1" bestFit="1" customWidth="1"/>
    <col min="13" max="13" width="7.44140625" style="3" bestFit="1" customWidth="1"/>
    <col min="14" max="14" width="8.33203125" style="3" bestFit="1" customWidth="1"/>
    <col min="15" max="15" width="11" style="4" customWidth="1"/>
    <col min="16" max="16" width="6.33203125" style="1" bestFit="1" customWidth="1"/>
    <col min="17" max="17" width="8.5546875" style="1" bestFit="1" customWidth="1"/>
    <col min="18" max="19" width="6" style="1" hidden="1" customWidth="1"/>
    <col min="20" max="20" width="15.6640625" style="1" bestFit="1" customWidth="1"/>
    <col min="21" max="21" width="44" style="5" customWidth="1"/>
    <col min="22" max="22" width="20.44140625" style="1" customWidth="1"/>
    <col min="23" max="23" width="15.5546875" style="1" customWidth="1"/>
    <col min="24" max="24" width="7" style="1" customWidth="1"/>
    <col min="25" max="25" width="15.5546875" style="1" customWidth="1"/>
    <col min="26" max="26" width="17.5546875" bestFit="1" customWidth="1"/>
    <col min="27" max="27" width="10.88671875" style="1" customWidth="1"/>
    <col min="28" max="28" width="15.44140625" style="1" bestFit="1" customWidth="1"/>
    <col min="29" max="29" width="16.5546875" style="1" customWidth="1"/>
    <col min="30" max="30" width="11.44140625" style="1" customWidth="1"/>
    <col min="31" max="31" width="11.109375" style="1" bestFit="1" customWidth="1"/>
    <col min="32" max="32" width="16.33203125" style="1" customWidth="1"/>
    <col min="33" max="16384" width="9.109375" style="1"/>
  </cols>
  <sheetData>
    <row r="1" spans="1:27" ht="15" thickBot="1" x14ac:dyDescent="0.35"/>
    <row r="2" spans="1:27" customFormat="1" ht="15" customHeight="1" x14ac:dyDescent="0.3">
      <c r="A2" s="1"/>
      <c r="B2" s="98"/>
      <c r="C2" s="99"/>
      <c r="D2" s="99"/>
      <c r="E2" s="99"/>
      <c r="F2" s="102" t="s">
        <v>0</v>
      </c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5" t="s">
        <v>1</v>
      </c>
      <c r="X2" s="105"/>
      <c r="Y2" s="6" t="s">
        <v>2</v>
      </c>
    </row>
    <row r="3" spans="1:27" customFormat="1" ht="15" customHeight="1" x14ac:dyDescent="0.3">
      <c r="A3" s="1"/>
      <c r="B3" s="100"/>
      <c r="C3" s="97"/>
      <c r="D3" s="97"/>
      <c r="E3" s="97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6" t="s">
        <v>3</v>
      </c>
      <c r="X3" s="106"/>
      <c r="Y3" s="7" t="s">
        <v>4</v>
      </c>
    </row>
    <row r="4" spans="1:27" customFormat="1" ht="15.75" customHeight="1" thickBot="1" x14ac:dyDescent="0.35">
      <c r="A4" s="1"/>
      <c r="B4" s="101"/>
      <c r="C4" s="87"/>
      <c r="D4" s="87"/>
      <c r="E4" s="87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7" t="s">
        <v>5</v>
      </c>
      <c r="X4" s="107"/>
      <c r="Y4" s="8" t="s">
        <v>6</v>
      </c>
    </row>
    <row r="5" spans="1:27" ht="40.5" customHeight="1" thickBot="1" x14ac:dyDescent="0.35">
      <c r="B5" s="113" t="s">
        <v>109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5"/>
      <c r="V5" s="109" t="s">
        <v>7</v>
      </c>
      <c r="W5" s="110"/>
      <c r="X5" s="110"/>
      <c r="Y5" s="111"/>
    </row>
    <row r="6" spans="1:27" ht="29.4" thickBot="1" x14ac:dyDescent="0.35">
      <c r="B6" s="9" t="s">
        <v>8</v>
      </c>
      <c r="C6" s="10" t="s">
        <v>9</v>
      </c>
      <c r="D6" s="10" t="s">
        <v>10</v>
      </c>
      <c r="E6" s="10" t="s">
        <v>11</v>
      </c>
      <c r="F6" s="11" t="s">
        <v>12</v>
      </c>
      <c r="G6" s="11" t="s">
        <v>13</v>
      </c>
      <c r="H6" s="10" t="s">
        <v>14</v>
      </c>
      <c r="I6" s="11" t="s">
        <v>15</v>
      </c>
      <c r="J6" s="11" t="s">
        <v>16</v>
      </c>
      <c r="K6" s="10" t="s">
        <v>17</v>
      </c>
      <c r="L6" s="11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1" t="s">
        <v>26</v>
      </c>
      <c r="U6" s="12" t="s">
        <v>27</v>
      </c>
      <c r="V6" s="59" t="s">
        <v>12</v>
      </c>
      <c r="W6" s="60" t="s">
        <v>13</v>
      </c>
      <c r="X6" s="60" t="s">
        <v>28</v>
      </c>
      <c r="Y6" s="61" t="s">
        <v>29</v>
      </c>
    </row>
    <row r="7" spans="1:27" customFormat="1" ht="17.25" customHeight="1" x14ac:dyDescent="0.3">
      <c r="A7" s="1"/>
      <c r="B7" s="119" t="s">
        <v>30</v>
      </c>
      <c r="C7" s="13" t="s">
        <v>31</v>
      </c>
      <c r="D7" s="13" t="s">
        <v>32</v>
      </c>
      <c r="E7" s="16" t="s">
        <v>33</v>
      </c>
      <c r="F7" s="13" t="s">
        <v>34</v>
      </c>
      <c r="G7" s="13" t="s">
        <v>35</v>
      </c>
      <c r="H7" s="14">
        <v>2800</v>
      </c>
      <c r="I7" s="116">
        <v>3000</v>
      </c>
      <c r="J7" s="15">
        <v>2800</v>
      </c>
      <c r="K7" s="16">
        <v>350</v>
      </c>
      <c r="L7" s="16"/>
      <c r="M7" s="16">
        <v>2700</v>
      </c>
      <c r="N7" s="16">
        <f t="shared" ref="N7:N45" si="0">K7+M7</f>
        <v>3050</v>
      </c>
      <c r="O7" s="108">
        <f>(M8+M7+L7+M9)/I7</f>
        <v>0.95</v>
      </c>
      <c r="P7" s="112">
        <v>66</v>
      </c>
      <c r="Q7" s="112">
        <v>10</v>
      </c>
      <c r="R7" s="16">
        <f t="shared" ref="R7:R21" si="1">(M7+L7)/Q7</f>
        <v>270</v>
      </c>
      <c r="S7" s="17">
        <f t="shared" ref="S7:S21" si="2">R7/P7</f>
        <v>4.0909090909090908</v>
      </c>
      <c r="T7" s="112" t="s">
        <v>36</v>
      </c>
      <c r="U7" s="18" t="s">
        <v>121</v>
      </c>
      <c r="V7" s="54" t="s">
        <v>37</v>
      </c>
      <c r="W7" s="55" t="s">
        <v>38</v>
      </c>
      <c r="X7" s="55"/>
      <c r="Y7" s="56">
        <v>550</v>
      </c>
      <c r="AA7" s="1"/>
    </row>
    <row r="8" spans="1:27" customFormat="1" ht="17.25" customHeight="1" x14ac:dyDescent="0.3">
      <c r="A8" s="1"/>
      <c r="B8" s="92"/>
      <c r="C8" s="21" t="s">
        <v>31</v>
      </c>
      <c r="D8" s="21" t="s">
        <v>32</v>
      </c>
      <c r="E8" s="24" t="s">
        <v>33</v>
      </c>
      <c r="F8" s="21" t="s">
        <v>37</v>
      </c>
      <c r="G8" s="21" t="s">
        <v>38</v>
      </c>
      <c r="H8" s="22"/>
      <c r="I8" s="117"/>
      <c r="J8" s="23"/>
      <c r="K8" s="24">
        <v>450</v>
      </c>
      <c r="L8" s="24"/>
      <c r="M8" s="24">
        <v>100</v>
      </c>
      <c r="N8" s="24">
        <f t="shared" si="0"/>
        <v>550</v>
      </c>
      <c r="O8" s="94"/>
      <c r="P8" s="88"/>
      <c r="Q8" s="88"/>
      <c r="R8" s="24"/>
      <c r="S8" s="25"/>
      <c r="T8" s="88"/>
      <c r="U8" s="26"/>
      <c r="V8" s="57" t="s">
        <v>37</v>
      </c>
      <c r="W8" s="19" t="s">
        <v>42</v>
      </c>
      <c r="X8" s="19"/>
      <c r="Y8" s="20">
        <v>50</v>
      </c>
      <c r="AA8" s="1"/>
    </row>
    <row r="9" spans="1:27" customFormat="1" ht="17.25" customHeight="1" x14ac:dyDescent="0.3">
      <c r="A9" s="1"/>
      <c r="B9" s="91"/>
      <c r="C9" s="21" t="s">
        <v>31</v>
      </c>
      <c r="D9" s="21" t="s">
        <v>32</v>
      </c>
      <c r="E9" s="24" t="s">
        <v>33</v>
      </c>
      <c r="F9" s="21" t="s">
        <v>37</v>
      </c>
      <c r="G9" s="21" t="s">
        <v>42</v>
      </c>
      <c r="H9" s="22"/>
      <c r="I9" s="118"/>
      <c r="J9" s="23"/>
      <c r="K9" s="24"/>
      <c r="L9" s="24"/>
      <c r="M9" s="24">
        <v>50</v>
      </c>
      <c r="N9" s="24">
        <f t="shared" si="0"/>
        <v>50</v>
      </c>
      <c r="O9" s="95"/>
      <c r="P9" s="89"/>
      <c r="Q9" s="89"/>
      <c r="R9" s="24"/>
      <c r="S9" s="25"/>
      <c r="T9" s="89"/>
      <c r="U9" s="26"/>
      <c r="V9" s="57" t="s">
        <v>39</v>
      </c>
      <c r="W9" s="19" t="s">
        <v>38</v>
      </c>
      <c r="X9" s="19">
        <v>2800</v>
      </c>
      <c r="Y9" s="20">
        <v>3750</v>
      </c>
      <c r="AA9" s="1"/>
    </row>
    <row r="10" spans="1:27" customFormat="1" ht="17.25" customHeight="1" x14ac:dyDescent="0.3">
      <c r="A10" s="1"/>
      <c r="B10" s="40" t="s">
        <v>40</v>
      </c>
      <c r="C10" s="21" t="s">
        <v>31</v>
      </c>
      <c r="D10" s="21" t="s">
        <v>32</v>
      </c>
      <c r="E10" s="24" t="s">
        <v>33</v>
      </c>
      <c r="F10" s="21" t="s">
        <v>41</v>
      </c>
      <c r="G10" s="21" t="s">
        <v>42</v>
      </c>
      <c r="H10" s="22">
        <v>2800</v>
      </c>
      <c r="I10" s="24">
        <v>2800</v>
      </c>
      <c r="J10" s="23">
        <v>2800</v>
      </c>
      <c r="K10" s="24"/>
      <c r="L10" s="24"/>
      <c r="M10" s="24">
        <v>2800</v>
      </c>
      <c r="N10" s="24">
        <f t="shared" si="0"/>
        <v>2800</v>
      </c>
      <c r="O10" s="41">
        <f>(M10+L10)/I10</f>
        <v>1</v>
      </c>
      <c r="P10" s="24">
        <v>62</v>
      </c>
      <c r="Q10" s="24">
        <v>10</v>
      </c>
      <c r="R10" s="24">
        <f t="shared" si="1"/>
        <v>280</v>
      </c>
      <c r="S10" s="25">
        <f t="shared" si="2"/>
        <v>4.5161290322580649</v>
      </c>
      <c r="T10" s="24" t="s">
        <v>43</v>
      </c>
      <c r="U10" s="26"/>
      <c r="V10" s="57" t="s">
        <v>39</v>
      </c>
      <c r="W10" s="19" t="s">
        <v>114</v>
      </c>
      <c r="X10" s="19">
        <v>3000</v>
      </c>
      <c r="Y10" s="20">
        <v>0</v>
      </c>
      <c r="AA10" s="1"/>
    </row>
    <row r="11" spans="1:27" customFormat="1" ht="17.25" customHeight="1" x14ac:dyDescent="0.3">
      <c r="A11" s="1"/>
      <c r="B11" s="90" t="s">
        <v>46</v>
      </c>
      <c r="C11" s="21" t="s">
        <v>31</v>
      </c>
      <c r="D11" s="21" t="s">
        <v>32</v>
      </c>
      <c r="E11" s="24" t="s">
        <v>33</v>
      </c>
      <c r="F11" s="24" t="s">
        <v>47</v>
      </c>
      <c r="G11" s="21" t="s">
        <v>42</v>
      </c>
      <c r="H11" s="22">
        <v>1600</v>
      </c>
      <c r="I11" s="87">
        <v>2600</v>
      </c>
      <c r="J11" s="23">
        <v>1600</v>
      </c>
      <c r="K11" s="24"/>
      <c r="L11" s="24"/>
      <c r="M11" s="24">
        <v>1500</v>
      </c>
      <c r="N11" s="24">
        <f t="shared" si="0"/>
        <v>1500</v>
      </c>
      <c r="O11" s="93">
        <f>(M11+M12)/I11</f>
        <v>0.80769230769230771</v>
      </c>
      <c r="P11" s="87">
        <v>62</v>
      </c>
      <c r="Q11" s="87">
        <v>10</v>
      </c>
      <c r="R11" s="24">
        <f t="shared" si="1"/>
        <v>150</v>
      </c>
      <c r="S11" s="25">
        <f t="shared" si="2"/>
        <v>2.4193548387096775</v>
      </c>
      <c r="T11" s="87" t="s">
        <v>49</v>
      </c>
      <c r="U11" s="26" t="s">
        <v>122</v>
      </c>
      <c r="V11" s="57" t="s">
        <v>45</v>
      </c>
      <c r="W11" s="19" t="s">
        <v>38</v>
      </c>
      <c r="X11" s="19"/>
      <c r="Y11" s="20">
        <v>50</v>
      </c>
      <c r="AA11" s="1"/>
    </row>
    <row r="12" spans="1:27" customFormat="1" ht="17.25" customHeight="1" x14ac:dyDescent="0.3">
      <c r="A12" s="1"/>
      <c r="B12" s="91"/>
      <c r="C12" s="21" t="s">
        <v>31</v>
      </c>
      <c r="D12" s="21" t="s">
        <v>32</v>
      </c>
      <c r="E12" s="24" t="s">
        <v>33</v>
      </c>
      <c r="F12" s="24" t="s">
        <v>110</v>
      </c>
      <c r="G12" s="21" t="s">
        <v>38</v>
      </c>
      <c r="H12" s="22">
        <v>800</v>
      </c>
      <c r="I12" s="89"/>
      <c r="J12" s="23">
        <v>800</v>
      </c>
      <c r="K12" s="24"/>
      <c r="L12" s="24"/>
      <c r="M12" s="24">
        <v>600</v>
      </c>
      <c r="N12" s="24">
        <f t="shared" si="0"/>
        <v>600</v>
      </c>
      <c r="O12" s="95"/>
      <c r="P12" s="89"/>
      <c r="Q12" s="89"/>
      <c r="R12" s="24"/>
      <c r="S12" s="25"/>
      <c r="T12" s="89"/>
      <c r="U12" s="26" t="s">
        <v>124</v>
      </c>
      <c r="V12" s="57" t="s">
        <v>45</v>
      </c>
      <c r="W12" s="19" t="s">
        <v>89</v>
      </c>
      <c r="X12" s="19"/>
      <c r="Y12" s="20">
        <v>650</v>
      </c>
      <c r="AA12" s="1"/>
    </row>
    <row r="13" spans="1:27" customFormat="1" x14ac:dyDescent="0.3">
      <c r="A13" s="1"/>
      <c r="B13" s="90" t="s">
        <v>52</v>
      </c>
      <c r="C13" s="21" t="s">
        <v>31</v>
      </c>
      <c r="D13" s="21" t="s">
        <v>32</v>
      </c>
      <c r="E13" s="24" t="s">
        <v>33</v>
      </c>
      <c r="F13" s="24" t="s">
        <v>111</v>
      </c>
      <c r="G13" s="21" t="s">
        <v>38</v>
      </c>
      <c r="H13" s="22">
        <v>2300</v>
      </c>
      <c r="I13" s="87">
        <v>2800</v>
      </c>
      <c r="J13" s="23">
        <v>2300</v>
      </c>
      <c r="K13" s="24"/>
      <c r="L13" s="24">
        <v>500</v>
      </c>
      <c r="M13" s="24">
        <v>1250</v>
      </c>
      <c r="N13" s="24">
        <f t="shared" si="0"/>
        <v>1250</v>
      </c>
      <c r="O13" s="93">
        <f>(M13+L14+L13)/I13</f>
        <v>0.7142857142857143</v>
      </c>
      <c r="P13" s="87">
        <v>60</v>
      </c>
      <c r="Q13" s="87">
        <v>10</v>
      </c>
      <c r="R13" s="24"/>
      <c r="S13" s="25"/>
      <c r="T13" s="87" t="s">
        <v>53</v>
      </c>
      <c r="U13" s="26" t="s">
        <v>129</v>
      </c>
      <c r="V13" s="57" t="s">
        <v>110</v>
      </c>
      <c r="W13" s="19" t="s">
        <v>38</v>
      </c>
      <c r="X13" s="19">
        <v>800</v>
      </c>
      <c r="Y13" s="20">
        <v>600</v>
      </c>
      <c r="AA13" s="1"/>
    </row>
    <row r="14" spans="1:27" customFormat="1" x14ac:dyDescent="0.3">
      <c r="A14" s="1"/>
      <c r="B14" s="91"/>
      <c r="C14" s="21" t="s">
        <v>31</v>
      </c>
      <c r="D14" s="21" t="s">
        <v>32</v>
      </c>
      <c r="E14" s="24" t="s">
        <v>33</v>
      </c>
      <c r="F14" s="24" t="s">
        <v>45</v>
      </c>
      <c r="G14" s="21" t="s">
        <v>38</v>
      </c>
      <c r="H14" s="22"/>
      <c r="I14" s="89"/>
      <c r="J14" s="23"/>
      <c r="K14" s="24"/>
      <c r="L14" s="24">
        <v>250</v>
      </c>
      <c r="M14" s="24"/>
      <c r="N14" s="24">
        <f t="shared" si="0"/>
        <v>0</v>
      </c>
      <c r="O14" s="95"/>
      <c r="P14" s="89"/>
      <c r="Q14" s="89"/>
      <c r="R14" s="24"/>
      <c r="S14" s="25"/>
      <c r="T14" s="89"/>
      <c r="U14" s="26" t="s">
        <v>123</v>
      </c>
      <c r="V14" s="57" t="s">
        <v>50</v>
      </c>
      <c r="W14" s="19" t="s">
        <v>38</v>
      </c>
      <c r="X14" s="19">
        <v>2700</v>
      </c>
      <c r="Y14" s="20">
        <v>2650</v>
      </c>
      <c r="AA14" s="1"/>
    </row>
    <row r="15" spans="1:27" customFormat="1" ht="17.25" customHeight="1" x14ac:dyDescent="0.3">
      <c r="A15" s="1"/>
      <c r="B15" s="90" t="s">
        <v>54</v>
      </c>
      <c r="C15" s="21" t="s">
        <v>31</v>
      </c>
      <c r="D15" s="21" t="s">
        <v>32</v>
      </c>
      <c r="E15" s="24" t="s">
        <v>33</v>
      </c>
      <c r="F15" s="24" t="s">
        <v>50</v>
      </c>
      <c r="G15" s="21" t="s">
        <v>38</v>
      </c>
      <c r="H15" s="22">
        <v>2700</v>
      </c>
      <c r="I15" s="87">
        <v>3000</v>
      </c>
      <c r="J15" s="23">
        <v>2700</v>
      </c>
      <c r="K15" s="24"/>
      <c r="L15" s="24"/>
      <c r="M15" s="24">
        <v>2650</v>
      </c>
      <c r="N15" s="24">
        <f t="shared" si="0"/>
        <v>2650</v>
      </c>
      <c r="O15" s="93">
        <f>(M16+M15+L15)/I15</f>
        <v>1</v>
      </c>
      <c r="P15" s="87">
        <v>61</v>
      </c>
      <c r="Q15" s="87">
        <v>10</v>
      </c>
      <c r="R15" s="24">
        <f t="shared" si="1"/>
        <v>265</v>
      </c>
      <c r="S15" s="25">
        <f t="shared" si="2"/>
        <v>4.3442622950819674</v>
      </c>
      <c r="T15" s="87" t="s">
        <v>55</v>
      </c>
      <c r="U15" s="26"/>
      <c r="V15" s="57" t="s">
        <v>51</v>
      </c>
      <c r="W15" s="19" t="s">
        <v>38</v>
      </c>
      <c r="X15" s="19">
        <v>3100</v>
      </c>
      <c r="Y15" s="20">
        <v>3300</v>
      </c>
      <c r="AA15" s="1"/>
    </row>
    <row r="16" spans="1:27" customFormat="1" ht="17.25" customHeight="1" x14ac:dyDescent="0.3">
      <c r="A16" s="1"/>
      <c r="B16" s="92"/>
      <c r="C16" s="21" t="s">
        <v>31</v>
      </c>
      <c r="D16" s="21" t="s">
        <v>32</v>
      </c>
      <c r="E16" s="24" t="s">
        <v>33</v>
      </c>
      <c r="F16" s="21" t="s">
        <v>56</v>
      </c>
      <c r="G16" s="21" t="s">
        <v>38</v>
      </c>
      <c r="H16" s="22"/>
      <c r="I16" s="88"/>
      <c r="J16" s="23"/>
      <c r="K16" s="24"/>
      <c r="L16" s="24"/>
      <c r="M16" s="24">
        <v>350</v>
      </c>
      <c r="N16" s="24">
        <f t="shared" si="0"/>
        <v>350</v>
      </c>
      <c r="O16" s="94"/>
      <c r="P16" s="88"/>
      <c r="Q16" s="88"/>
      <c r="R16" s="24"/>
      <c r="S16" s="25"/>
      <c r="T16" s="88"/>
      <c r="U16" s="26"/>
      <c r="V16" s="57" t="s">
        <v>51</v>
      </c>
      <c r="W16" s="19" t="s">
        <v>96</v>
      </c>
      <c r="X16" s="19"/>
      <c r="Y16" s="20">
        <v>50</v>
      </c>
      <c r="AA16" s="1"/>
    </row>
    <row r="17" spans="1:27" customFormat="1" ht="17.25" customHeight="1" x14ac:dyDescent="0.3">
      <c r="A17" s="1"/>
      <c r="B17" s="92" t="s">
        <v>117</v>
      </c>
      <c r="C17" s="21" t="s">
        <v>31</v>
      </c>
      <c r="D17" s="21" t="s">
        <v>32</v>
      </c>
      <c r="E17" s="24" t="s">
        <v>33</v>
      </c>
      <c r="F17" s="21" t="s">
        <v>118</v>
      </c>
      <c r="G17" s="21" t="s">
        <v>96</v>
      </c>
      <c r="H17" s="22"/>
      <c r="I17" s="88"/>
      <c r="J17" s="23"/>
      <c r="K17" s="24"/>
      <c r="L17" s="24">
        <v>200</v>
      </c>
      <c r="M17" s="24"/>
      <c r="N17" s="24">
        <f t="shared" si="0"/>
        <v>0</v>
      </c>
      <c r="O17" s="93" t="s">
        <v>48</v>
      </c>
      <c r="P17" s="88">
        <v>15</v>
      </c>
      <c r="Q17" s="88">
        <v>2.5</v>
      </c>
      <c r="R17" s="24"/>
      <c r="S17" s="25"/>
      <c r="T17" s="88" t="s">
        <v>119</v>
      </c>
      <c r="U17" s="26"/>
      <c r="V17" s="57" t="s">
        <v>51</v>
      </c>
      <c r="W17" s="19" t="s">
        <v>42</v>
      </c>
      <c r="X17" s="19">
        <v>3000</v>
      </c>
      <c r="Y17" s="20">
        <v>2400</v>
      </c>
      <c r="AA17" s="1"/>
    </row>
    <row r="18" spans="1:27" customFormat="1" ht="17.25" customHeight="1" x14ac:dyDescent="0.3">
      <c r="A18" s="1"/>
      <c r="B18" s="92"/>
      <c r="C18" s="21" t="s">
        <v>31</v>
      </c>
      <c r="D18" s="21" t="s">
        <v>32</v>
      </c>
      <c r="E18" s="24" t="s">
        <v>33</v>
      </c>
      <c r="F18" s="21" t="s">
        <v>118</v>
      </c>
      <c r="G18" s="21" t="s">
        <v>38</v>
      </c>
      <c r="H18" s="22"/>
      <c r="I18" s="88"/>
      <c r="J18" s="23"/>
      <c r="K18" s="24"/>
      <c r="L18" s="24">
        <v>50</v>
      </c>
      <c r="M18" s="24"/>
      <c r="N18" s="24">
        <f t="shared" si="0"/>
        <v>0</v>
      </c>
      <c r="O18" s="94"/>
      <c r="P18" s="88"/>
      <c r="Q18" s="88"/>
      <c r="R18" s="24"/>
      <c r="S18" s="25"/>
      <c r="T18" s="88"/>
      <c r="U18" s="26"/>
      <c r="V18" s="57" t="s">
        <v>118</v>
      </c>
      <c r="W18" s="19" t="s">
        <v>38</v>
      </c>
      <c r="X18" s="19"/>
      <c r="Y18" s="20">
        <v>0</v>
      </c>
      <c r="AA18" s="1"/>
    </row>
    <row r="19" spans="1:27" customFormat="1" ht="17.25" customHeight="1" x14ac:dyDescent="0.3">
      <c r="A19" s="1"/>
      <c r="B19" s="91"/>
      <c r="C19" s="21" t="s">
        <v>31</v>
      </c>
      <c r="D19" s="21" t="s">
        <v>32</v>
      </c>
      <c r="E19" s="24" t="s">
        <v>33</v>
      </c>
      <c r="F19" s="21" t="s">
        <v>118</v>
      </c>
      <c r="G19" s="21" t="s">
        <v>44</v>
      </c>
      <c r="H19" s="22"/>
      <c r="I19" s="89"/>
      <c r="J19" s="23"/>
      <c r="K19" s="24">
        <v>100</v>
      </c>
      <c r="L19" s="24"/>
      <c r="M19" s="24"/>
      <c r="N19" s="24">
        <f t="shared" si="0"/>
        <v>100</v>
      </c>
      <c r="O19" s="94"/>
      <c r="P19" s="89"/>
      <c r="Q19" s="89"/>
      <c r="R19" s="24"/>
      <c r="S19" s="25"/>
      <c r="T19" s="89"/>
      <c r="U19" s="26"/>
      <c r="V19" s="57" t="s">
        <v>118</v>
      </c>
      <c r="W19" s="19" t="s">
        <v>44</v>
      </c>
      <c r="X19" s="19"/>
      <c r="Y19" s="20">
        <v>100</v>
      </c>
      <c r="AA19" s="1"/>
    </row>
    <row r="20" spans="1:27" customFormat="1" ht="17.25" customHeight="1" x14ac:dyDescent="0.3">
      <c r="A20" s="1"/>
      <c r="B20" s="90" t="s">
        <v>57</v>
      </c>
      <c r="C20" s="21" t="s">
        <v>31</v>
      </c>
      <c r="D20" s="21" t="s">
        <v>32</v>
      </c>
      <c r="E20" s="24" t="s">
        <v>33</v>
      </c>
      <c r="F20" s="24" t="s">
        <v>58</v>
      </c>
      <c r="G20" s="21" t="s">
        <v>42</v>
      </c>
      <c r="H20" s="22">
        <v>1600</v>
      </c>
      <c r="I20" s="87">
        <v>2400</v>
      </c>
      <c r="J20" s="23">
        <v>1600</v>
      </c>
      <c r="K20" s="24"/>
      <c r="L20" s="24"/>
      <c r="M20" s="24">
        <v>1600</v>
      </c>
      <c r="N20" s="24">
        <f t="shared" si="0"/>
        <v>1600</v>
      </c>
      <c r="O20" s="93">
        <f>(M21+M20+M22)/I20</f>
        <v>0.89583333333333337</v>
      </c>
      <c r="P20" s="87">
        <v>62</v>
      </c>
      <c r="Q20" s="87">
        <v>10</v>
      </c>
      <c r="R20" s="24"/>
      <c r="S20" s="25"/>
      <c r="T20" s="87" t="s">
        <v>59</v>
      </c>
      <c r="U20" s="26" t="s">
        <v>125</v>
      </c>
      <c r="V20" s="57" t="s">
        <v>118</v>
      </c>
      <c r="W20" s="19" t="s">
        <v>96</v>
      </c>
      <c r="X20" s="19"/>
      <c r="Y20" s="20">
        <v>0</v>
      </c>
      <c r="AA20" s="1"/>
    </row>
    <row r="21" spans="1:27" customFormat="1" ht="17.25" customHeight="1" x14ac:dyDescent="0.3">
      <c r="A21" s="1"/>
      <c r="B21" s="92"/>
      <c r="C21" s="21" t="s">
        <v>31</v>
      </c>
      <c r="D21" s="21" t="s">
        <v>32</v>
      </c>
      <c r="E21" s="24" t="s">
        <v>33</v>
      </c>
      <c r="F21" s="24" t="s">
        <v>112</v>
      </c>
      <c r="G21" s="21" t="s">
        <v>113</v>
      </c>
      <c r="H21" s="22">
        <v>600</v>
      </c>
      <c r="I21" s="88"/>
      <c r="J21" s="23">
        <v>600</v>
      </c>
      <c r="K21" s="24"/>
      <c r="L21" s="24"/>
      <c r="M21" s="24">
        <v>500</v>
      </c>
      <c r="N21" s="24">
        <f t="shared" si="0"/>
        <v>500</v>
      </c>
      <c r="O21" s="94"/>
      <c r="P21" s="88"/>
      <c r="Q21" s="88"/>
      <c r="R21" s="24" t="e">
        <f t="shared" si="1"/>
        <v>#DIV/0!</v>
      </c>
      <c r="S21" s="25" t="e">
        <f t="shared" si="2"/>
        <v>#DIV/0!</v>
      </c>
      <c r="T21" s="88"/>
      <c r="U21" s="26"/>
      <c r="V21" s="57" t="s">
        <v>126</v>
      </c>
      <c r="W21" s="19" t="s">
        <v>38</v>
      </c>
      <c r="X21" s="19"/>
      <c r="Y21" s="20">
        <v>50</v>
      </c>
      <c r="AA21" s="1"/>
    </row>
    <row r="22" spans="1:27" customFormat="1" ht="17.25" customHeight="1" x14ac:dyDescent="0.3">
      <c r="A22" s="1"/>
      <c r="B22" s="92"/>
      <c r="C22" s="21" t="s">
        <v>31</v>
      </c>
      <c r="D22" s="21" t="s">
        <v>32</v>
      </c>
      <c r="E22" s="24" t="s">
        <v>33</v>
      </c>
      <c r="F22" s="24" t="s">
        <v>112</v>
      </c>
      <c r="G22" s="21" t="s">
        <v>115</v>
      </c>
      <c r="H22" s="22"/>
      <c r="I22" s="88"/>
      <c r="J22" s="23"/>
      <c r="K22" s="24"/>
      <c r="L22" s="24"/>
      <c r="M22" s="24">
        <v>50</v>
      </c>
      <c r="N22" s="24">
        <f t="shared" si="0"/>
        <v>50</v>
      </c>
      <c r="O22" s="94"/>
      <c r="P22" s="88"/>
      <c r="Q22" s="88"/>
      <c r="R22" s="24"/>
      <c r="S22" s="25"/>
      <c r="T22" s="88"/>
      <c r="U22" s="26"/>
      <c r="V22" s="57" t="s">
        <v>107</v>
      </c>
      <c r="W22" s="19" t="s">
        <v>108</v>
      </c>
      <c r="X22" s="19"/>
      <c r="Y22" s="20">
        <v>50</v>
      </c>
      <c r="AA22" s="1"/>
    </row>
    <row r="23" spans="1:27" customFormat="1" ht="17.25" customHeight="1" x14ac:dyDescent="0.3">
      <c r="A23" s="1"/>
      <c r="B23" s="128" t="s">
        <v>60</v>
      </c>
      <c r="C23" s="21" t="s">
        <v>31</v>
      </c>
      <c r="D23" s="21" t="s">
        <v>32</v>
      </c>
      <c r="E23" s="24" t="s">
        <v>33</v>
      </c>
      <c r="F23" s="21" t="s">
        <v>61</v>
      </c>
      <c r="G23" s="21" t="s">
        <v>103</v>
      </c>
      <c r="H23" s="22">
        <v>2800</v>
      </c>
      <c r="I23" s="87">
        <v>2800</v>
      </c>
      <c r="J23" s="23">
        <v>2800</v>
      </c>
      <c r="K23" s="24"/>
      <c r="L23" s="24"/>
      <c r="M23" s="24">
        <v>2750</v>
      </c>
      <c r="N23" s="24">
        <f t="shared" si="0"/>
        <v>2750</v>
      </c>
      <c r="O23" s="96">
        <f>(M24+M23+L23+L24)/I23</f>
        <v>1</v>
      </c>
      <c r="P23" s="97">
        <v>56</v>
      </c>
      <c r="Q23" s="97">
        <v>10</v>
      </c>
      <c r="R23" s="24"/>
      <c r="S23" s="25"/>
      <c r="T23" s="97" t="s">
        <v>63</v>
      </c>
      <c r="U23" s="26"/>
      <c r="V23" s="57" t="s">
        <v>107</v>
      </c>
      <c r="W23" s="19" t="s">
        <v>116</v>
      </c>
      <c r="X23" s="19"/>
      <c r="Y23" s="20">
        <v>50</v>
      </c>
      <c r="AA23" s="1"/>
    </row>
    <row r="24" spans="1:27" customFormat="1" ht="17.25" customHeight="1" x14ac:dyDescent="0.3">
      <c r="A24" s="1"/>
      <c r="B24" s="128"/>
      <c r="C24" s="21" t="s">
        <v>31</v>
      </c>
      <c r="D24" s="21" t="s">
        <v>32</v>
      </c>
      <c r="E24" s="24" t="s">
        <v>33</v>
      </c>
      <c r="F24" s="21" t="s">
        <v>61</v>
      </c>
      <c r="G24" s="21" t="s">
        <v>62</v>
      </c>
      <c r="H24" s="22"/>
      <c r="I24" s="89"/>
      <c r="J24" s="23"/>
      <c r="K24" s="24"/>
      <c r="L24" s="24"/>
      <c r="M24" s="24">
        <v>50</v>
      </c>
      <c r="N24" s="24">
        <f t="shared" si="0"/>
        <v>50</v>
      </c>
      <c r="O24" s="96"/>
      <c r="P24" s="97"/>
      <c r="Q24" s="97"/>
      <c r="R24" s="24"/>
      <c r="S24" s="25"/>
      <c r="T24" s="97"/>
      <c r="U24" s="26"/>
      <c r="V24" s="57" t="s">
        <v>41</v>
      </c>
      <c r="W24" s="19" t="s">
        <v>42</v>
      </c>
      <c r="X24" s="19">
        <v>2800</v>
      </c>
      <c r="Y24" s="20">
        <v>2800</v>
      </c>
      <c r="AA24" s="1"/>
    </row>
    <row r="25" spans="1:27" customFormat="1" ht="28.8" x14ac:dyDescent="0.3">
      <c r="A25" s="1"/>
      <c r="B25" s="90" t="s">
        <v>64</v>
      </c>
      <c r="C25" s="21" t="s">
        <v>31</v>
      </c>
      <c r="D25" s="21" t="s">
        <v>65</v>
      </c>
      <c r="E25" s="24" t="s">
        <v>33</v>
      </c>
      <c r="F25" s="21" t="s">
        <v>39</v>
      </c>
      <c r="G25" s="21" t="s">
        <v>38</v>
      </c>
      <c r="H25" s="22">
        <v>2800</v>
      </c>
      <c r="I25" s="87">
        <v>3500</v>
      </c>
      <c r="J25" s="23">
        <v>2800</v>
      </c>
      <c r="K25" s="24"/>
      <c r="L25" s="24"/>
      <c r="M25" s="24">
        <v>3200</v>
      </c>
      <c r="N25" s="24">
        <f t="shared" si="0"/>
        <v>3200</v>
      </c>
      <c r="O25" s="96">
        <f>(M26+M25+L25+L26)/I25</f>
        <v>0.9285714285714286</v>
      </c>
      <c r="P25" s="97">
        <v>64</v>
      </c>
      <c r="Q25" s="97">
        <v>10</v>
      </c>
      <c r="R25" s="24"/>
      <c r="S25" s="25"/>
      <c r="T25" s="87" t="s">
        <v>66</v>
      </c>
      <c r="U25" s="26" t="s">
        <v>127</v>
      </c>
      <c r="V25" s="57" t="s">
        <v>128</v>
      </c>
      <c r="W25" s="19" t="s">
        <v>44</v>
      </c>
      <c r="X25" s="19"/>
      <c r="Y25" s="20">
        <v>50</v>
      </c>
      <c r="AA25" s="1"/>
    </row>
    <row r="26" spans="1:27" customFormat="1" x14ac:dyDescent="0.3">
      <c r="A26" s="1"/>
      <c r="B26" s="91"/>
      <c r="C26" s="21" t="s">
        <v>31</v>
      </c>
      <c r="D26" s="21" t="s">
        <v>65</v>
      </c>
      <c r="E26" s="24" t="s">
        <v>33</v>
      </c>
      <c r="F26" s="21" t="s">
        <v>126</v>
      </c>
      <c r="G26" s="21" t="s">
        <v>38</v>
      </c>
      <c r="H26" s="22"/>
      <c r="I26" s="89"/>
      <c r="J26" s="23"/>
      <c r="K26" s="24"/>
      <c r="L26" s="24"/>
      <c r="M26" s="24">
        <v>50</v>
      </c>
      <c r="N26" s="24">
        <f t="shared" si="0"/>
        <v>50</v>
      </c>
      <c r="O26" s="96"/>
      <c r="P26" s="97"/>
      <c r="Q26" s="97"/>
      <c r="R26" s="24"/>
      <c r="S26" s="25"/>
      <c r="T26" s="89"/>
      <c r="U26" s="26"/>
      <c r="V26" s="57" t="s">
        <v>56</v>
      </c>
      <c r="W26" s="19" t="s">
        <v>38</v>
      </c>
      <c r="X26" s="19"/>
      <c r="Y26" s="20">
        <v>350</v>
      </c>
      <c r="AA26" s="1"/>
    </row>
    <row r="27" spans="1:27" customFormat="1" ht="17.25" customHeight="1" x14ac:dyDescent="0.3">
      <c r="A27" s="1"/>
      <c r="B27" s="90" t="s">
        <v>97</v>
      </c>
      <c r="C27" s="21" t="s">
        <v>31</v>
      </c>
      <c r="D27" s="21" t="s">
        <v>65</v>
      </c>
      <c r="E27" s="24" t="s">
        <v>33</v>
      </c>
      <c r="F27" s="21" t="s">
        <v>67</v>
      </c>
      <c r="G27" s="21" t="s">
        <v>38</v>
      </c>
      <c r="H27" s="22">
        <v>2700</v>
      </c>
      <c r="I27" s="87">
        <v>2800</v>
      </c>
      <c r="J27" s="23">
        <v>2700</v>
      </c>
      <c r="K27" s="24"/>
      <c r="L27" s="24"/>
      <c r="M27" s="24">
        <v>2750</v>
      </c>
      <c r="N27" s="24">
        <f t="shared" si="0"/>
        <v>2750</v>
      </c>
      <c r="O27" s="93">
        <f>(M28+M27+M30+M29)/I27</f>
        <v>1.0357142857142858</v>
      </c>
      <c r="P27" s="87">
        <v>60</v>
      </c>
      <c r="Q27" s="87">
        <v>10</v>
      </c>
      <c r="R27" s="24"/>
      <c r="S27" s="25"/>
      <c r="T27" s="87" t="s">
        <v>102</v>
      </c>
      <c r="U27" s="26"/>
      <c r="V27" s="57" t="s">
        <v>58</v>
      </c>
      <c r="W27" s="19" t="s">
        <v>42</v>
      </c>
      <c r="X27" s="19">
        <v>1600</v>
      </c>
      <c r="Y27" s="20">
        <v>1600</v>
      </c>
      <c r="AA27" s="1"/>
    </row>
    <row r="28" spans="1:27" customFormat="1" ht="17.25" customHeight="1" x14ac:dyDescent="0.3">
      <c r="A28" s="1"/>
      <c r="B28" s="92"/>
      <c r="C28" s="21" t="s">
        <v>31</v>
      </c>
      <c r="D28" s="21" t="s">
        <v>65</v>
      </c>
      <c r="E28" s="24" t="s">
        <v>33</v>
      </c>
      <c r="F28" s="21" t="s">
        <v>67</v>
      </c>
      <c r="G28" s="21" t="s">
        <v>104</v>
      </c>
      <c r="H28" s="22"/>
      <c r="I28" s="88"/>
      <c r="J28" s="23"/>
      <c r="K28" s="24"/>
      <c r="L28" s="24"/>
      <c r="M28" s="24">
        <v>50</v>
      </c>
      <c r="N28" s="24">
        <f t="shared" si="0"/>
        <v>50</v>
      </c>
      <c r="O28" s="94"/>
      <c r="P28" s="88"/>
      <c r="Q28" s="88"/>
      <c r="R28" s="24"/>
      <c r="S28" s="25"/>
      <c r="T28" s="88"/>
      <c r="U28" s="26"/>
      <c r="V28" s="57" t="s">
        <v>34</v>
      </c>
      <c r="W28" s="19" t="s">
        <v>35</v>
      </c>
      <c r="X28" s="19">
        <v>8200</v>
      </c>
      <c r="Y28" s="20">
        <v>8450</v>
      </c>
      <c r="AA28" s="1"/>
    </row>
    <row r="29" spans="1:27" customFormat="1" ht="17.25" customHeight="1" x14ac:dyDescent="0.3">
      <c r="A29" s="1"/>
      <c r="B29" s="92"/>
      <c r="C29" s="21" t="s">
        <v>31</v>
      </c>
      <c r="D29" s="21" t="s">
        <v>65</v>
      </c>
      <c r="E29" s="24" t="s">
        <v>33</v>
      </c>
      <c r="F29" s="21" t="s">
        <v>107</v>
      </c>
      <c r="G29" s="21" t="s">
        <v>108</v>
      </c>
      <c r="H29" s="22"/>
      <c r="I29" s="88"/>
      <c r="J29" s="23"/>
      <c r="K29" s="24"/>
      <c r="L29" s="24"/>
      <c r="M29" s="24">
        <v>50</v>
      </c>
      <c r="N29" s="24">
        <f t="shared" si="0"/>
        <v>50</v>
      </c>
      <c r="O29" s="94"/>
      <c r="P29" s="88"/>
      <c r="Q29" s="88"/>
      <c r="R29" s="24"/>
      <c r="S29" s="25"/>
      <c r="T29" s="88"/>
      <c r="U29" s="26"/>
      <c r="V29" s="57" t="s">
        <v>34</v>
      </c>
      <c r="W29" s="19" t="s">
        <v>42</v>
      </c>
      <c r="X29" s="19"/>
      <c r="Y29" s="20">
        <v>300</v>
      </c>
      <c r="AA29" s="1"/>
    </row>
    <row r="30" spans="1:27" customFormat="1" ht="17.25" customHeight="1" x14ac:dyDescent="0.3">
      <c r="A30" s="1"/>
      <c r="B30" s="92"/>
      <c r="C30" s="21" t="s">
        <v>31</v>
      </c>
      <c r="D30" s="21" t="s">
        <v>65</v>
      </c>
      <c r="E30" s="24" t="s">
        <v>33</v>
      </c>
      <c r="F30" s="21" t="s">
        <v>107</v>
      </c>
      <c r="G30" s="21" t="s">
        <v>116</v>
      </c>
      <c r="H30" s="22"/>
      <c r="I30" s="88"/>
      <c r="J30" s="23"/>
      <c r="K30" s="24"/>
      <c r="L30" s="24"/>
      <c r="M30" s="24">
        <v>50</v>
      </c>
      <c r="N30" s="24">
        <f t="shared" si="0"/>
        <v>50</v>
      </c>
      <c r="O30" s="94"/>
      <c r="P30" s="88"/>
      <c r="Q30" s="88"/>
      <c r="R30" s="24"/>
      <c r="S30" s="25"/>
      <c r="T30" s="88"/>
      <c r="U30" s="26"/>
      <c r="V30" s="57" t="s">
        <v>61</v>
      </c>
      <c r="W30" s="19" t="s">
        <v>103</v>
      </c>
      <c r="X30" s="19">
        <v>2800</v>
      </c>
      <c r="Y30" s="20">
        <v>2750</v>
      </c>
      <c r="AA30" s="1"/>
    </row>
    <row r="31" spans="1:27" customFormat="1" ht="17.25" customHeight="1" x14ac:dyDescent="0.3">
      <c r="A31" s="1"/>
      <c r="B31" s="91"/>
      <c r="C31" s="21" t="s">
        <v>31</v>
      </c>
      <c r="D31" s="21" t="s">
        <v>65</v>
      </c>
      <c r="E31" s="24" t="s">
        <v>33</v>
      </c>
      <c r="F31" s="21" t="s">
        <v>39</v>
      </c>
      <c r="G31" s="21" t="s">
        <v>38</v>
      </c>
      <c r="H31" s="22"/>
      <c r="I31" s="89"/>
      <c r="J31" s="23"/>
      <c r="K31" s="24">
        <v>50</v>
      </c>
      <c r="L31" s="24"/>
      <c r="M31" s="24"/>
      <c r="N31" s="24">
        <f t="shared" si="0"/>
        <v>50</v>
      </c>
      <c r="O31" s="95"/>
      <c r="P31" s="89"/>
      <c r="Q31" s="89"/>
      <c r="R31" s="24"/>
      <c r="S31" s="25"/>
      <c r="T31" s="89"/>
      <c r="U31" s="26"/>
      <c r="V31" s="57" t="s">
        <v>61</v>
      </c>
      <c r="W31" s="19" t="s">
        <v>62</v>
      </c>
      <c r="X31" s="19"/>
      <c r="Y31" s="20">
        <v>50</v>
      </c>
      <c r="AA31" s="1"/>
    </row>
    <row r="32" spans="1:27" customFormat="1" ht="28.8" x14ac:dyDescent="0.3">
      <c r="A32" s="1"/>
      <c r="B32" s="40" t="s">
        <v>98</v>
      </c>
      <c r="C32" s="21" t="s">
        <v>31</v>
      </c>
      <c r="D32" s="21" t="s">
        <v>65</v>
      </c>
      <c r="E32" s="24" t="s">
        <v>33</v>
      </c>
      <c r="F32" s="21" t="s">
        <v>90</v>
      </c>
      <c r="G32" s="21" t="s">
        <v>38</v>
      </c>
      <c r="H32" s="22">
        <v>2700</v>
      </c>
      <c r="I32" s="24">
        <v>2800</v>
      </c>
      <c r="J32" s="23">
        <v>2700</v>
      </c>
      <c r="K32" s="24"/>
      <c r="L32" s="24">
        <v>900</v>
      </c>
      <c r="M32" s="24">
        <v>2000</v>
      </c>
      <c r="N32" s="24">
        <f t="shared" si="0"/>
        <v>2000</v>
      </c>
      <c r="O32" s="41">
        <f>(M32+L32)/I32</f>
        <v>1.0357142857142858</v>
      </c>
      <c r="P32" s="24">
        <v>56</v>
      </c>
      <c r="Q32" s="24">
        <v>10</v>
      </c>
      <c r="R32" s="24"/>
      <c r="S32" s="25"/>
      <c r="T32" s="24" t="s">
        <v>101</v>
      </c>
      <c r="U32" s="26" t="s">
        <v>120</v>
      </c>
      <c r="V32" s="57" t="s">
        <v>111</v>
      </c>
      <c r="W32" s="19" t="s">
        <v>38</v>
      </c>
      <c r="X32" s="19">
        <v>2300</v>
      </c>
      <c r="Y32" s="20">
        <v>1250</v>
      </c>
      <c r="AA32" s="1"/>
    </row>
    <row r="33" spans="1:27" customFormat="1" ht="17.25" customHeight="1" x14ac:dyDescent="0.3">
      <c r="A33" s="1"/>
      <c r="B33" s="64" t="s">
        <v>99</v>
      </c>
      <c r="C33" s="21" t="s">
        <v>31</v>
      </c>
      <c r="D33" s="21" t="s">
        <v>65</v>
      </c>
      <c r="E33" s="24" t="s">
        <v>33</v>
      </c>
      <c r="F33" s="21" t="s">
        <v>34</v>
      </c>
      <c r="G33" s="21" t="s">
        <v>35</v>
      </c>
      <c r="H33" s="22">
        <v>2400</v>
      </c>
      <c r="I33" s="24">
        <v>2800</v>
      </c>
      <c r="J33" s="23">
        <v>2400</v>
      </c>
      <c r="K33" s="24"/>
      <c r="L33" s="24"/>
      <c r="M33" s="24">
        <v>2800</v>
      </c>
      <c r="N33" s="24">
        <f t="shared" si="0"/>
        <v>2800</v>
      </c>
      <c r="O33" s="41">
        <f>(M33+L33)/I33</f>
        <v>1</v>
      </c>
      <c r="P33" s="63">
        <v>61</v>
      </c>
      <c r="Q33" s="63">
        <v>10</v>
      </c>
      <c r="R33" s="24"/>
      <c r="S33" s="25"/>
      <c r="T33" s="63" t="s">
        <v>59</v>
      </c>
      <c r="U33" s="26"/>
      <c r="V33" s="57" t="s">
        <v>112</v>
      </c>
      <c r="W33" s="19" t="s">
        <v>113</v>
      </c>
      <c r="X33" s="19">
        <v>600</v>
      </c>
      <c r="Y33" s="20">
        <v>500</v>
      </c>
      <c r="AA33" s="1"/>
    </row>
    <row r="34" spans="1:27" customFormat="1" ht="17.25" customHeight="1" x14ac:dyDescent="0.3">
      <c r="A34" s="1"/>
      <c r="B34" s="90" t="s">
        <v>68</v>
      </c>
      <c r="C34" s="21" t="s">
        <v>31</v>
      </c>
      <c r="D34" s="21" t="s">
        <v>65</v>
      </c>
      <c r="E34" s="24" t="s">
        <v>33</v>
      </c>
      <c r="F34" s="21" t="s">
        <v>39</v>
      </c>
      <c r="G34" s="21" t="s">
        <v>114</v>
      </c>
      <c r="H34" s="22">
        <v>3000</v>
      </c>
      <c r="I34" s="87">
        <v>3500</v>
      </c>
      <c r="J34" s="23">
        <v>3000</v>
      </c>
      <c r="K34" s="24"/>
      <c r="L34" s="24">
        <v>2500</v>
      </c>
      <c r="M34" s="24"/>
      <c r="N34" s="24">
        <f>K34+M34</f>
        <v>0</v>
      </c>
      <c r="O34" s="93">
        <f>(M35+M34+L34+M36)/I34</f>
        <v>0.87142857142857144</v>
      </c>
      <c r="P34" s="87">
        <v>63</v>
      </c>
      <c r="Q34" s="87">
        <v>10</v>
      </c>
      <c r="R34" s="24"/>
      <c r="S34" s="25"/>
      <c r="T34" s="87" t="s">
        <v>69</v>
      </c>
      <c r="U34" s="26" t="s">
        <v>130</v>
      </c>
      <c r="V34" s="57" t="s">
        <v>112</v>
      </c>
      <c r="W34" s="19" t="s">
        <v>115</v>
      </c>
      <c r="X34" s="19"/>
      <c r="Y34" s="20">
        <v>50</v>
      </c>
      <c r="AA34" s="1"/>
    </row>
    <row r="35" spans="1:27" customFormat="1" ht="17.25" customHeight="1" x14ac:dyDescent="0.3">
      <c r="A35" s="1"/>
      <c r="B35" s="92"/>
      <c r="C35" s="21" t="s">
        <v>31</v>
      </c>
      <c r="D35" s="21" t="s">
        <v>65</v>
      </c>
      <c r="E35" s="24" t="s">
        <v>33</v>
      </c>
      <c r="F35" s="21" t="s">
        <v>39</v>
      </c>
      <c r="G35" s="21" t="s">
        <v>38</v>
      </c>
      <c r="H35" s="22"/>
      <c r="I35" s="88"/>
      <c r="J35" s="23"/>
      <c r="K35" s="24"/>
      <c r="L35" s="24"/>
      <c r="M35" s="24">
        <v>500</v>
      </c>
      <c r="N35" s="24">
        <f t="shared" si="0"/>
        <v>500</v>
      </c>
      <c r="O35" s="94"/>
      <c r="P35" s="88"/>
      <c r="Q35" s="88"/>
      <c r="R35" s="24"/>
      <c r="S35" s="25"/>
      <c r="T35" s="88"/>
      <c r="U35" s="26"/>
      <c r="V35" s="57" t="s">
        <v>67</v>
      </c>
      <c r="W35" s="19" t="s">
        <v>38</v>
      </c>
      <c r="X35" s="19">
        <v>5500</v>
      </c>
      <c r="Y35" s="20">
        <v>5250</v>
      </c>
      <c r="AA35" s="1"/>
    </row>
    <row r="36" spans="1:27" customFormat="1" ht="17.25" customHeight="1" x14ac:dyDescent="0.3">
      <c r="A36" s="1"/>
      <c r="B36" s="91"/>
      <c r="C36" s="21" t="s">
        <v>31</v>
      </c>
      <c r="D36" s="21" t="s">
        <v>65</v>
      </c>
      <c r="E36" s="24" t="s">
        <v>33</v>
      </c>
      <c r="F36" s="21" t="s">
        <v>128</v>
      </c>
      <c r="G36" s="21" t="s">
        <v>44</v>
      </c>
      <c r="H36" s="22"/>
      <c r="I36" s="89"/>
      <c r="J36" s="23"/>
      <c r="K36" s="24"/>
      <c r="L36" s="24"/>
      <c r="M36" s="24">
        <v>50</v>
      </c>
      <c r="N36" s="24">
        <f t="shared" si="0"/>
        <v>50</v>
      </c>
      <c r="O36" s="95"/>
      <c r="P36" s="89"/>
      <c r="Q36" s="89"/>
      <c r="R36" s="24"/>
      <c r="S36" s="25"/>
      <c r="T36" s="89"/>
      <c r="U36" s="26"/>
      <c r="V36" s="57" t="s">
        <v>67</v>
      </c>
      <c r="W36" s="19" t="s">
        <v>104</v>
      </c>
      <c r="X36" s="19"/>
      <c r="Y36" s="20">
        <v>50</v>
      </c>
      <c r="AA36" s="1"/>
    </row>
    <row r="37" spans="1:27" customFormat="1" ht="17.25" customHeight="1" x14ac:dyDescent="0.3">
      <c r="A37" s="1"/>
      <c r="B37" s="64" t="s">
        <v>105</v>
      </c>
      <c r="C37" s="21" t="s">
        <v>31</v>
      </c>
      <c r="D37" s="21" t="s">
        <v>65</v>
      </c>
      <c r="E37" s="24" t="s">
        <v>33</v>
      </c>
      <c r="F37" s="21" t="s">
        <v>90</v>
      </c>
      <c r="G37" s="21" t="s">
        <v>44</v>
      </c>
      <c r="H37" s="22"/>
      <c r="I37" s="24"/>
      <c r="J37" s="23"/>
      <c r="K37" s="24">
        <v>50</v>
      </c>
      <c r="L37" s="24"/>
      <c r="M37" s="24"/>
      <c r="N37" s="24">
        <f t="shared" si="0"/>
        <v>50</v>
      </c>
      <c r="O37" s="65" t="s">
        <v>48</v>
      </c>
      <c r="P37" s="63">
        <v>2</v>
      </c>
      <c r="Q37" s="63">
        <v>1.5</v>
      </c>
      <c r="R37" s="24"/>
      <c r="S37" s="25"/>
      <c r="T37" s="63" t="s">
        <v>102</v>
      </c>
      <c r="U37" s="26"/>
      <c r="V37" s="57" t="s">
        <v>90</v>
      </c>
      <c r="W37" s="19" t="s">
        <v>38</v>
      </c>
      <c r="X37" s="19">
        <v>2700</v>
      </c>
      <c r="Y37" s="20">
        <v>2000</v>
      </c>
      <c r="AA37" s="1"/>
    </row>
    <row r="38" spans="1:27" customFormat="1" ht="17.25" customHeight="1" x14ac:dyDescent="0.3">
      <c r="A38" s="1"/>
      <c r="B38" s="90" t="s">
        <v>70</v>
      </c>
      <c r="C38" s="21" t="s">
        <v>31</v>
      </c>
      <c r="D38" s="21" t="s">
        <v>71</v>
      </c>
      <c r="E38" s="24" t="s">
        <v>33</v>
      </c>
      <c r="F38" s="21" t="s">
        <v>51</v>
      </c>
      <c r="G38" s="21" t="s">
        <v>42</v>
      </c>
      <c r="H38" s="22">
        <v>3000</v>
      </c>
      <c r="I38" s="87">
        <v>3300</v>
      </c>
      <c r="J38" s="23">
        <v>3000</v>
      </c>
      <c r="K38" s="24"/>
      <c r="L38" s="24"/>
      <c r="M38" s="24">
        <v>2400</v>
      </c>
      <c r="N38" s="24">
        <f t="shared" si="0"/>
        <v>2400</v>
      </c>
      <c r="O38" s="93">
        <f>(M38+M39)/I38</f>
        <v>0.77272727272727271</v>
      </c>
      <c r="P38" s="87">
        <v>55</v>
      </c>
      <c r="Q38" s="87">
        <v>10</v>
      </c>
      <c r="R38" s="24"/>
      <c r="S38" s="25"/>
      <c r="T38" s="87" t="s">
        <v>72</v>
      </c>
      <c r="U38" s="26" t="s">
        <v>131</v>
      </c>
      <c r="V38" s="57" t="s">
        <v>90</v>
      </c>
      <c r="W38" s="19" t="s">
        <v>44</v>
      </c>
      <c r="X38" s="19"/>
      <c r="Y38" s="20">
        <v>50</v>
      </c>
      <c r="AA38" s="1"/>
    </row>
    <row r="39" spans="1:27" customFormat="1" ht="17.25" customHeight="1" x14ac:dyDescent="0.3">
      <c r="A39" s="1"/>
      <c r="B39" s="91"/>
      <c r="C39" s="21" t="s">
        <v>31</v>
      </c>
      <c r="D39" s="21" t="s">
        <v>71</v>
      </c>
      <c r="E39" s="24" t="s">
        <v>33</v>
      </c>
      <c r="F39" s="21" t="s">
        <v>45</v>
      </c>
      <c r="G39" s="21" t="s">
        <v>89</v>
      </c>
      <c r="H39" s="22"/>
      <c r="I39" s="89"/>
      <c r="J39" s="23"/>
      <c r="K39" s="24">
        <v>500</v>
      </c>
      <c r="L39" s="24"/>
      <c r="M39" s="24">
        <v>150</v>
      </c>
      <c r="N39" s="24">
        <f t="shared" si="0"/>
        <v>650</v>
      </c>
      <c r="O39" s="95"/>
      <c r="P39" s="89"/>
      <c r="Q39" s="89"/>
      <c r="R39" s="24"/>
      <c r="S39" s="25"/>
      <c r="T39" s="89"/>
      <c r="U39" s="26"/>
      <c r="V39" s="57" t="s">
        <v>47</v>
      </c>
      <c r="W39" s="19" t="s">
        <v>42</v>
      </c>
      <c r="X39" s="19">
        <v>1600</v>
      </c>
      <c r="Y39" s="20">
        <v>1500</v>
      </c>
      <c r="AA39" s="1"/>
    </row>
    <row r="40" spans="1:27" ht="17.25" customHeight="1" x14ac:dyDescent="0.3">
      <c r="B40" s="90" t="s">
        <v>73</v>
      </c>
      <c r="C40" s="21" t="s">
        <v>31</v>
      </c>
      <c r="D40" s="21" t="s">
        <v>71</v>
      </c>
      <c r="E40" s="24" t="s">
        <v>33</v>
      </c>
      <c r="F40" s="21" t="s">
        <v>51</v>
      </c>
      <c r="G40" s="21" t="s">
        <v>38</v>
      </c>
      <c r="H40" s="22">
        <v>3100</v>
      </c>
      <c r="I40" s="87">
        <v>3200</v>
      </c>
      <c r="J40" s="23">
        <v>3100</v>
      </c>
      <c r="K40" s="24">
        <v>400</v>
      </c>
      <c r="L40" s="24"/>
      <c r="M40" s="24">
        <v>2900</v>
      </c>
      <c r="N40" s="24">
        <f t="shared" si="0"/>
        <v>3300</v>
      </c>
      <c r="O40" s="93">
        <f>(M40+M41+M42)/I40</f>
        <v>0.9375</v>
      </c>
      <c r="P40" s="87">
        <v>58</v>
      </c>
      <c r="Q40" s="87">
        <v>10</v>
      </c>
      <c r="R40" s="24"/>
      <c r="S40" s="25"/>
      <c r="T40" s="87" t="s">
        <v>74</v>
      </c>
      <c r="U40" s="26" t="s">
        <v>131</v>
      </c>
      <c r="V40" s="57"/>
      <c r="W40" s="19"/>
      <c r="X40" s="19"/>
      <c r="Y40" s="20"/>
    </row>
    <row r="41" spans="1:27" ht="17.25" customHeight="1" x14ac:dyDescent="0.3">
      <c r="B41" s="92"/>
      <c r="C41" s="21" t="s">
        <v>31</v>
      </c>
      <c r="D41" s="21" t="s">
        <v>71</v>
      </c>
      <c r="E41" s="24" t="s">
        <v>33</v>
      </c>
      <c r="F41" s="21" t="s">
        <v>51</v>
      </c>
      <c r="G41" s="21" t="s">
        <v>96</v>
      </c>
      <c r="H41" s="22"/>
      <c r="I41" s="88"/>
      <c r="J41" s="23"/>
      <c r="K41" s="24"/>
      <c r="L41" s="24"/>
      <c r="M41" s="24">
        <v>50</v>
      </c>
      <c r="N41" s="24">
        <f t="shared" si="0"/>
        <v>50</v>
      </c>
      <c r="O41" s="94"/>
      <c r="P41" s="88"/>
      <c r="Q41" s="88"/>
      <c r="R41" s="24"/>
      <c r="S41" s="25"/>
      <c r="T41" s="88"/>
      <c r="U41" s="26"/>
      <c r="V41" s="57"/>
      <c r="W41" s="19"/>
      <c r="X41" s="19"/>
      <c r="Y41" s="20"/>
    </row>
    <row r="42" spans="1:27" ht="17.25" customHeight="1" x14ac:dyDescent="0.3">
      <c r="B42" s="91"/>
      <c r="C42" s="21" t="s">
        <v>31</v>
      </c>
      <c r="D42" s="21" t="s">
        <v>71</v>
      </c>
      <c r="E42" s="24" t="s">
        <v>33</v>
      </c>
      <c r="F42" s="21" t="s">
        <v>45</v>
      </c>
      <c r="G42" s="21" t="s">
        <v>38</v>
      </c>
      <c r="H42" s="22"/>
      <c r="I42" s="89"/>
      <c r="J42" s="23"/>
      <c r="K42" s="24"/>
      <c r="L42" s="24"/>
      <c r="M42" s="24">
        <v>50</v>
      </c>
      <c r="N42" s="24">
        <f t="shared" si="0"/>
        <v>50</v>
      </c>
      <c r="O42" s="95"/>
      <c r="P42" s="89"/>
      <c r="Q42" s="89"/>
      <c r="R42" s="24"/>
      <c r="S42" s="25"/>
      <c r="T42" s="89"/>
      <c r="U42" s="26"/>
      <c r="V42" s="57"/>
      <c r="W42" s="19"/>
      <c r="X42" s="19"/>
      <c r="Y42" s="20"/>
    </row>
    <row r="43" spans="1:27" ht="17.25" customHeight="1" x14ac:dyDescent="0.3">
      <c r="B43" s="90" t="s">
        <v>100</v>
      </c>
      <c r="C43" s="21" t="s">
        <v>31</v>
      </c>
      <c r="D43" s="21" t="s">
        <v>71</v>
      </c>
      <c r="E43" s="24" t="s">
        <v>33</v>
      </c>
      <c r="F43" s="21" t="s">
        <v>34</v>
      </c>
      <c r="G43" s="21" t="s">
        <v>35</v>
      </c>
      <c r="H43" s="22">
        <v>3000</v>
      </c>
      <c r="I43" s="87">
        <v>3000</v>
      </c>
      <c r="J43" s="23">
        <v>3000</v>
      </c>
      <c r="K43" s="24"/>
      <c r="L43" s="24"/>
      <c r="M43" s="24">
        <v>2600</v>
      </c>
      <c r="N43" s="24">
        <f t="shared" si="0"/>
        <v>2600</v>
      </c>
      <c r="O43" s="93">
        <f>(M43+M44)/I43</f>
        <v>0.96666666666666667</v>
      </c>
      <c r="P43" s="87">
        <v>63</v>
      </c>
      <c r="Q43" s="87">
        <v>10</v>
      </c>
      <c r="R43" s="24"/>
      <c r="S43" s="25"/>
      <c r="T43" s="87" t="s">
        <v>106</v>
      </c>
      <c r="U43" s="26"/>
      <c r="V43" s="57"/>
      <c r="W43" s="19"/>
      <c r="X43" s="19"/>
      <c r="Y43" s="20"/>
    </row>
    <row r="44" spans="1:27" ht="17.25" customHeight="1" x14ac:dyDescent="0.3">
      <c r="B44" s="92"/>
      <c r="C44" s="21" t="s">
        <v>31</v>
      </c>
      <c r="D44" s="21" t="s">
        <v>71</v>
      </c>
      <c r="E44" s="24" t="s">
        <v>33</v>
      </c>
      <c r="F44" s="21" t="s">
        <v>34</v>
      </c>
      <c r="G44" s="21" t="s">
        <v>42</v>
      </c>
      <c r="H44" s="22"/>
      <c r="I44" s="88"/>
      <c r="J44" s="23"/>
      <c r="K44" s="24"/>
      <c r="L44" s="24"/>
      <c r="M44" s="24">
        <v>300</v>
      </c>
      <c r="N44" s="24">
        <f t="shared" si="0"/>
        <v>300</v>
      </c>
      <c r="O44" s="94"/>
      <c r="P44" s="88"/>
      <c r="Q44" s="88"/>
      <c r="R44" s="24"/>
      <c r="S44" s="25"/>
      <c r="T44" s="88"/>
      <c r="U44" s="26"/>
      <c r="V44" s="57"/>
      <c r="W44" s="19"/>
      <c r="X44" s="19"/>
      <c r="Y44" s="20"/>
    </row>
    <row r="45" spans="1:27" ht="29.4" thickBot="1" x14ac:dyDescent="0.35">
      <c r="B45" s="62" t="s">
        <v>75</v>
      </c>
      <c r="C45" s="46" t="s">
        <v>31</v>
      </c>
      <c r="D45" s="46" t="s">
        <v>71</v>
      </c>
      <c r="E45" s="47" t="s">
        <v>33</v>
      </c>
      <c r="F45" s="46" t="s">
        <v>67</v>
      </c>
      <c r="G45" s="46" t="s">
        <v>38</v>
      </c>
      <c r="H45" s="48">
        <v>2800</v>
      </c>
      <c r="I45" s="47">
        <v>3000</v>
      </c>
      <c r="J45" s="49">
        <v>2800</v>
      </c>
      <c r="K45" s="47"/>
      <c r="L45" s="47"/>
      <c r="M45" s="47">
        <v>2500</v>
      </c>
      <c r="N45" s="47">
        <f t="shared" si="0"/>
        <v>2500</v>
      </c>
      <c r="O45" s="27">
        <f>(M45+L45)/I45</f>
        <v>0.83333333333333337</v>
      </c>
      <c r="P45" s="47">
        <v>49</v>
      </c>
      <c r="Q45" s="47">
        <v>10</v>
      </c>
      <c r="R45" s="47"/>
      <c r="S45" s="50"/>
      <c r="T45" s="47" t="s">
        <v>76</v>
      </c>
      <c r="U45" s="51" t="s">
        <v>132</v>
      </c>
      <c r="V45" s="58"/>
      <c r="W45" s="52"/>
      <c r="X45" s="52"/>
      <c r="Y45" s="53"/>
    </row>
    <row r="46" spans="1:27" ht="25.5" customHeight="1" thickBot="1" x14ac:dyDescent="0.35">
      <c r="B46" s="126" t="s">
        <v>77</v>
      </c>
      <c r="C46" s="127"/>
      <c r="D46" s="127"/>
      <c r="E46" s="127"/>
      <c r="F46" s="127"/>
      <c r="G46" s="127"/>
      <c r="H46" s="42">
        <f t="shared" ref="H46:M46" si="3">SUM(H7:H45)</f>
        <v>43500</v>
      </c>
      <c r="I46" s="42">
        <f t="shared" si="3"/>
        <v>47300</v>
      </c>
      <c r="J46" s="42">
        <f t="shared" si="3"/>
        <v>43500</v>
      </c>
      <c r="K46" s="42">
        <f t="shared" si="3"/>
        <v>1900</v>
      </c>
      <c r="L46" s="42">
        <f t="shared" si="3"/>
        <v>4400</v>
      </c>
      <c r="M46" s="42">
        <f t="shared" si="3"/>
        <v>39400</v>
      </c>
      <c r="N46" s="42">
        <f>SUM(N7:N45)</f>
        <v>41300</v>
      </c>
      <c r="O46" s="43">
        <f>(M46+L46)/I46</f>
        <v>0.92600422832980978</v>
      </c>
      <c r="P46" s="42">
        <f>SUM(P7:P45)</f>
        <v>975</v>
      </c>
      <c r="Q46" s="42">
        <f>SUM(Q7:Q45)</f>
        <v>164</v>
      </c>
      <c r="R46" s="42"/>
      <c r="S46" s="42"/>
      <c r="T46" s="42"/>
      <c r="U46" s="44"/>
      <c r="V46" s="120" t="s">
        <v>78</v>
      </c>
      <c r="W46" s="121"/>
      <c r="X46" s="45">
        <f>SUM(X7:X45)</f>
        <v>43500</v>
      </c>
      <c r="Y46" s="45">
        <f>SUM(Y7:Y45)</f>
        <v>41300</v>
      </c>
      <c r="Z46" s="28"/>
    </row>
    <row r="47" spans="1:27" ht="16.2" thickBot="1" x14ac:dyDescent="0.35">
      <c r="B47" s="29"/>
      <c r="C47" s="30"/>
      <c r="D47" s="30"/>
      <c r="E47" s="30"/>
      <c r="F47" s="30"/>
      <c r="G47" s="30"/>
      <c r="H47" s="30"/>
      <c r="I47" s="30"/>
      <c r="J47" s="30"/>
      <c r="K47" s="122">
        <f>M46+L46</f>
        <v>43800</v>
      </c>
      <c r="L47" s="123"/>
      <c r="M47" s="29"/>
      <c r="N47" s="30"/>
      <c r="O47" s="30"/>
      <c r="P47" s="30"/>
      <c r="Q47" s="30"/>
      <c r="R47" s="30"/>
      <c r="S47" s="30"/>
      <c r="T47" s="30"/>
      <c r="U47" s="31"/>
      <c r="V47" s="28"/>
      <c r="W47" s="28"/>
      <c r="X47" s="28"/>
      <c r="Y47" s="28"/>
      <c r="Z47" s="28"/>
    </row>
    <row r="48" spans="1:27" x14ac:dyDescent="0.3">
      <c r="V48"/>
      <c r="W48"/>
      <c r="X48"/>
      <c r="Y48"/>
      <c r="Z48" s="28"/>
    </row>
    <row r="49" spans="1:32" customFormat="1" ht="15.6" x14ac:dyDescent="0.3">
      <c r="A49" s="1"/>
      <c r="B49" s="1"/>
      <c r="C49" s="1"/>
      <c r="D49" s="1"/>
      <c r="E49" s="2"/>
      <c r="H49" s="1"/>
      <c r="I49" s="1"/>
      <c r="J49" s="1"/>
      <c r="K49" s="1"/>
      <c r="L49" s="1"/>
      <c r="M49" s="3"/>
      <c r="N49" s="3"/>
      <c r="O49" s="4"/>
      <c r="P49" s="1"/>
      <c r="Q49" s="1"/>
      <c r="R49" s="1"/>
      <c r="S49" s="1"/>
      <c r="T49" s="1"/>
      <c r="AA49" s="124" t="s">
        <v>79</v>
      </c>
      <c r="AB49" s="124"/>
      <c r="AC49" s="124"/>
      <c r="AD49" s="124"/>
      <c r="AE49" s="124"/>
      <c r="AF49" s="32">
        <f ca="1">TODAY()</f>
        <v>45813</v>
      </c>
    </row>
    <row r="50" spans="1:32" customFormat="1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K50" s="2"/>
      <c r="L50" s="2"/>
      <c r="P50" s="1"/>
      <c r="AA50" s="33" t="s">
        <v>80</v>
      </c>
      <c r="AB50" s="33" t="s">
        <v>81</v>
      </c>
      <c r="AC50" s="33" t="s">
        <v>13</v>
      </c>
      <c r="AD50" s="33" t="s">
        <v>82</v>
      </c>
      <c r="AE50" s="34" t="s">
        <v>83</v>
      </c>
      <c r="AF50" s="33" t="s">
        <v>84</v>
      </c>
    </row>
    <row r="51" spans="1:32" customFormat="1" ht="17.25" customHeight="1" x14ac:dyDescent="0.3">
      <c r="A51" s="1"/>
      <c r="B51" s="1"/>
      <c r="C51" s="1"/>
      <c r="D51" s="1"/>
      <c r="E51" s="2"/>
      <c r="H51" s="1"/>
      <c r="I51" s="1"/>
      <c r="K51" s="2"/>
      <c r="P51" s="1"/>
      <c r="AA51" s="87" t="s">
        <v>85</v>
      </c>
      <c r="AB51" s="24" t="s">
        <v>86</v>
      </c>
      <c r="AC51" s="24" t="s">
        <v>38</v>
      </c>
      <c r="AD51" s="24"/>
      <c r="AE51" s="21">
        <v>600</v>
      </c>
      <c r="AF51" s="24">
        <f>AD51+AE51</f>
        <v>600</v>
      </c>
    </row>
    <row r="52" spans="1:32" customFormat="1" ht="15.75" customHeight="1" x14ac:dyDescent="0.3">
      <c r="A52" s="1"/>
      <c r="B52" s="1"/>
      <c r="C52" s="1"/>
      <c r="D52" s="1"/>
      <c r="E52" s="2"/>
      <c r="H52" s="1"/>
      <c r="I52" s="1"/>
      <c r="K52" s="2"/>
      <c r="L52" s="2"/>
      <c r="M52" s="2"/>
      <c r="P52" s="1"/>
      <c r="AA52" s="88"/>
      <c r="AB52" s="24" t="s">
        <v>39</v>
      </c>
      <c r="AC52" s="24" t="s">
        <v>38</v>
      </c>
      <c r="AD52" s="24"/>
      <c r="AE52" s="21">
        <v>250</v>
      </c>
      <c r="AF52" s="24">
        <f t="shared" ref="AF52:AF60" si="4">AD52+AE52</f>
        <v>250</v>
      </c>
    </row>
    <row r="53" spans="1:32" customFormat="1" ht="15.75" customHeight="1" x14ac:dyDescent="0.3">
      <c r="A53" s="1"/>
      <c r="B53" s="1"/>
      <c r="C53" s="1"/>
      <c r="D53" s="1"/>
      <c r="E53" s="2"/>
      <c r="H53" s="1"/>
      <c r="I53" s="1"/>
      <c r="K53" s="2"/>
      <c r="L53" s="2"/>
      <c r="M53" s="2"/>
      <c r="P53" s="1"/>
      <c r="AA53" s="88"/>
      <c r="AB53" s="24" t="s">
        <v>39</v>
      </c>
      <c r="AC53" s="24" t="s">
        <v>87</v>
      </c>
      <c r="AD53" s="24"/>
      <c r="AE53" s="21">
        <v>100</v>
      </c>
      <c r="AF53" s="24">
        <f t="shared" si="4"/>
        <v>100</v>
      </c>
    </row>
    <row r="54" spans="1:32" customFormat="1" ht="15.75" customHeight="1" x14ac:dyDescent="0.3">
      <c r="A54" s="1"/>
      <c r="B54" s="1"/>
      <c r="C54" s="1"/>
      <c r="D54" s="1"/>
      <c r="E54" s="2"/>
      <c r="H54" s="1"/>
      <c r="I54" s="1"/>
      <c r="K54" s="2"/>
      <c r="L54" s="2"/>
      <c r="M54" s="2"/>
      <c r="P54" s="1"/>
      <c r="AA54" s="88"/>
      <c r="AB54" s="24" t="s">
        <v>88</v>
      </c>
      <c r="AC54" s="24" t="s">
        <v>38</v>
      </c>
      <c r="AD54" s="24">
        <v>150</v>
      </c>
      <c r="AE54" s="21">
        <v>100</v>
      </c>
      <c r="AF54" s="24">
        <f t="shared" si="4"/>
        <v>250</v>
      </c>
    </row>
    <row r="55" spans="1:32" ht="18.75" customHeight="1" x14ac:dyDescent="0.3">
      <c r="I55"/>
      <c r="J55"/>
      <c r="K55"/>
      <c r="L55"/>
      <c r="M55" s="2"/>
      <c r="N55"/>
      <c r="O55"/>
      <c r="Q55"/>
      <c r="R55"/>
      <c r="S55"/>
      <c r="T55"/>
      <c r="U55"/>
      <c r="V55"/>
      <c r="W55"/>
      <c r="X55"/>
      <c r="Y55"/>
      <c r="AA55" s="88"/>
      <c r="AB55" s="24" t="s">
        <v>88</v>
      </c>
      <c r="AC55" s="24" t="s">
        <v>89</v>
      </c>
      <c r="AD55" s="24"/>
      <c r="AE55" s="21">
        <v>200</v>
      </c>
      <c r="AF55" s="24">
        <f t="shared" si="4"/>
        <v>200</v>
      </c>
    </row>
    <row r="56" spans="1:32" ht="18.75" customHeight="1" x14ac:dyDescent="0.3">
      <c r="I56"/>
      <c r="J56"/>
      <c r="K56"/>
      <c r="L56"/>
      <c r="M56" s="2"/>
      <c r="N56"/>
      <c r="O56"/>
      <c r="Q56"/>
      <c r="R56"/>
      <c r="S56"/>
      <c r="T56"/>
      <c r="U56"/>
      <c r="V56"/>
      <c r="W56"/>
      <c r="X56"/>
      <c r="Y56"/>
      <c r="AA56" s="88"/>
      <c r="AB56" s="24" t="s">
        <v>90</v>
      </c>
      <c r="AC56" s="24" t="s">
        <v>91</v>
      </c>
      <c r="AD56" s="24">
        <v>100</v>
      </c>
      <c r="AE56" s="21"/>
      <c r="AF56" s="24">
        <f t="shared" si="4"/>
        <v>100</v>
      </c>
    </row>
    <row r="57" spans="1:32" ht="18.75" customHeight="1" x14ac:dyDescent="0.3">
      <c r="I57"/>
      <c r="J57"/>
      <c r="K57"/>
      <c r="L57"/>
      <c r="M57" s="2"/>
      <c r="N57"/>
      <c r="O57"/>
      <c r="Q57"/>
      <c r="R57"/>
      <c r="S57"/>
      <c r="T57"/>
      <c r="U57"/>
      <c r="V57"/>
      <c r="W57"/>
      <c r="X57"/>
      <c r="Y57"/>
      <c r="AA57" s="88"/>
      <c r="AB57" s="24" t="s">
        <v>92</v>
      </c>
      <c r="AC57" s="24" t="s">
        <v>93</v>
      </c>
      <c r="AD57" s="24">
        <v>150</v>
      </c>
      <c r="AE57" s="21"/>
      <c r="AF57" s="24">
        <f t="shared" si="4"/>
        <v>150</v>
      </c>
    </row>
    <row r="58" spans="1:32" ht="18.75" customHeight="1" x14ac:dyDescent="0.3">
      <c r="I58"/>
      <c r="J58"/>
      <c r="K58"/>
      <c r="L58"/>
      <c r="M58" s="2"/>
      <c r="N58"/>
      <c r="O58"/>
      <c r="Q58"/>
      <c r="R58"/>
      <c r="S58"/>
      <c r="T58"/>
      <c r="U58"/>
      <c r="V58"/>
      <c r="W58"/>
      <c r="X58"/>
      <c r="Y58"/>
      <c r="AA58" s="88"/>
      <c r="AB58" s="24" t="s">
        <v>90</v>
      </c>
      <c r="AC58" s="24" t="s">
        <v>94</v>
      </c>
      <c r="AD58" s="24">
        <v>50</v>
      </c>
      <c r="AE58" s="21"/>
      <c r="AF58" s="24">
        <f t="shared" si="4"/>
        <v>50</v>
      </c>
    </row>
    <row r="59" spans="1:32" ht="18.75" customHeight="1" x14ac:dyDescent="0.3">
      <c r="I59"/>
      <c r="J59"/>
      <c r="K59"/>
      <c r="L59"/>
      <c r="M59" s="2"/>
      <c r="N59"/>
      <c r="O59"/>
      <c r="Q59"/>
      <c r="R59"/>
      <c r="S59"/>
      <c r="T59"/>
      <c r="U59"/>
      <c r="V59"/>
      <c r="W59"/>
      <c r="X59"/>
      <c r="Y59"/>
      <c r="AA59" s="88"/>
      <c r="AB59" s="21" t="s">
        <v>95</v>
      </c>
      <c r="AC59" s="21" t="s">
        <v>38</v>
      </c>
      <c r="AD59" s="24">
        <v>150</v>
      </c>
      <c r="AE59" s="21">
        <v>50</v>
      </c>
      <c r="AF59" s="24">
        <f t="shared" si="4"/>
        <v>200</v>
      </c>
    </row>
    <row r="60" spans="1:32" ht="18.75" customHeight="1" x14ac:dyDescent="0.3">
      <c r="I60"/>
      <c r="J60"/>
      <c r="K60"/>
      <c r="L60"/>
      <c r="M60" s="2"/>
      <c r="N60"/>
      <c r="O60"/>
      <c r="Q60"/>
      <c r="R60"/>
      <c r="S60"/>
      <c r="T60"/>
      <c r="U60"/>
      <c r="V60"/>
      <c r="W60"/>
      <c r="X60"/>
      <c r="Y60"/>
      <c r="AA60" s="35" t="s">
        <v>68</v>
      </c>
      <c r="AB60" s="24" t="s">
        <v>88</v>
      </c>
      <c r="AC60" s="24" t="s">
        <v>42</v>
      </c>
      <c r="AD60" s="24">
        <v>400</v>
      </c>
      <c r="AE60" s="21"/>
      <c r="AF60" s="24">
        <f t="shared" si="4"/>
        <v>400</v>
      </c>
    </row>
    <row r="61" spans="1:32" ht="18.75" customHeight="1" x14ac:dyDescent="0.3">
      <c r="I61"/>
      <c r="J61"/>
      <c r="K61"/>
      <c r="L61"/>
      <c r="M61" s="2"/>
      <c r="N61"/>
      <c r="O61"/>
      <c r="Q61"/>
      <c r="R61"/>
      <c r="S61"/>
      <c r="T61"/>
      <c r="U61"/>
      <c r="V61"/>
      <c r="W61"/>
      <c r="X61"/>
      <c r="Y61"/>
      <c r="AA61" s="39"/>
      <c r="AB61" s="125"/>
      <c r="AC61" s="125"/>
      <c r="AD61" s="39">
        <f>SUM(AD51:AD60)</f>
        <v>1000</v>
      </c>
      <c r="AE61" s="39">
        <f>SUM(AE51:AE59)</f>
        <v>1300</v>
      </c>
      <c r="AF61" s="39">
        <f>SUM(AF51:AF60)</f>
        <v>2300</v>
      </c>
    </row>
    <row r="62" spans="1:32" ht="18.75" customHeight="1" x14ac:dyDescent="0.3">
      <c r="I62"/>
      <c r="J62"/>
      <c r="K62"/>
      <c r="L62"/>
      <c r="M62" s="2"/>
      <c r="N62"/>
      <c r="O62"/>
      <c r="Q62"/>
      <c r="R62"/>
      <c r="S62"/>
      <c r="T62"/>
      <c r="U62"/>
      <c r="V62"/>
      <c r="W62"/>
      <c r="X62"/>
      <c r="Y62"/>
      <c r="AA62"/>
    </row>
    <row r="63" spans="1:32" ht="18.75" customHeight="1" x14ac:dyDescent="0.3">
      <c r="I63"/>
      <c r="J63"/>
      <c r="K63"/>
      <c r="L63"/>
      <c r="M63" s="2"/>
      <c r="N63"/>
      <c r="O63"/>
      <c r="Q63"/>
      <c r="R63"/>
      <c r="S63"/>
      <c r="T63"/>
      <c r="U63"/>
      <c r="V63"/>
      <c r="W63"/>
      <c r="X63"/>
      <c r="Y63"/>
      <c r="AA63"/>
    </row>
    <row r="64" spans="1:32" ht="15.75" customHeight="1" x14ac:dyDescent="0.3">
      <c r="I64" s="2"/>
      <c r="J64" s="2"/>
      <c r="K64"/>
      <c r="L64"/>
      <c r="M64" s="2"/>
      <c r="N64"/>
      <c r="O64"/>
      <c r="Q64"/>
      <c r="R64"/>
      <c r="S64"/>
      <c r="T64"/>
      <c r="U64"/>
      <c r="V64"/>
      <c r="W64"/>
      <c r="X64"/>
      <c r="Y64"/>
      <c r="AA64"/>
    </row>
    <row r="65" spans="1:32" x14ac:dyDescent="0.3">
      <c r="I65" s="2"/>
      <c r="J65" s="2"/>
      <c r="K65"/>
      <c r="L65"/>
      <c r="M65" s="2"/>
      <c r="N65"/>
      <c r="O65"/>
      <c r="Q65"/>
      <c r="R65"/>
      <c r="S65"/>
      <c r="T65"/>
      <c r="U65"/>
      <c r="V65" s="5"/>
      <c r="W65" s="5"/>
      <c r="X65" s="5"/>
      <c r="Y65"/>
      <c r="AA65"/>
    </row>
    <row r="66" spans="1:32" x14ac:dyDescent="0.3">
      <c r="I66" s="2"/>
      <c r="J66" s="2"/>
      <c r="K66"/>
      <c r="L66"/>
      <c r="M66" s="2"/>
      <c r="N66"/>
      <c r="O66"/>
      <c r="Q66"/>
      <c r="R66"/>
      <c r="S66"/>
      <c r="T66"/>
      <c r="U66"/>
      <c r="V66"/>
      <c r="W66"/>
      <c r="X66"/>
      <c r="Y66"/>
      <c r="Z66" s="5"/>
      <c r="AA66"/>
    </row>
    <row r="67" spans="1:32" x14ac:dyDescent="0.3">
      <c r="I67" s="2"/>
      <c r="J67" s="2"/>
      <c r="K67"/>
      <c r="L67"/>
      <c r="M67" s="2"/>
      <c r="N67"/>
      <c r="O67"/>
      <c r="Q67"/>
      <c r="R67"/>
      <c r="S67"/>
      <c r="T67"/>
      <c r="U67"/>
      <c r="V67"/>
      <c r="W67"/>
      <c r="X67"/>
      <c r="Y67"/>
      <c r="AA67"/>
    </row>
    <row r="68" spans="1:32" x14ac:dyDescent="0.3">
      <c r="I68" s="2"/>
      <c r="J68" s="2"/>
      <c r="K68"/>
      <c r="L68"/>
      <c r="M68" s="2"/>
      <c r="N68"/>
      <c r="O68"/>
      <c r="Q68"/>
      <c r="R68"/>
      <c r="S68"/>
      <c r="T68"/>
      <c r="U68"/>
      <c r="V68"/>
      <c r="W68"/>
      <c r="X68"/>
      <c r="Y68"/>
      <c r="Z68" s="1"/>
      <c r="AA68"/>
    </row>
    <row r="69" spans="1:32" x14ac:dyDescent="0.3">
      <c r="I69" s="2"/>
      <c r="J69" s="2"/>
      <c r="K69"/>
      <c r="L69"/>
      <c r="M69" s="2"/>
      <c r="N69"/>
      <c r="O69"/>
      <c r="Q69"/>
      <c r="R69"/>
      <c r="S69"/>
      <c r="T69"/>
      <c r="U69"/>
      <c r="V69"/>
      <c r="W69"/>
      <c r="X69"/>
      <c r="Y69"/>
      <c r="Z69" s="1"/>
    </row>
    <row r="70" spans="1:32" x14ac:dyDescent="0.3">
      <c r="I70" s="2"/>
      <c r="J70" s="2"/>
      <c r="K70"/>
      <c r="L70"/>
      <c r="M70" s="2"/>
      <c r="N70"/>
      <c r="O70"/>
      <c r="Q70"/>
      <c r="R70"/>
      <c r="S70"/>
      <c r="V70"/>
      <c r="W70"/>
      <c r="X70"/>
      <c r="Y70"/>
    </row>
    <row r="71" spans="1:32" x14ac:dyDescent="0.3">
      <c r="I71" s="2"/>
      <c r="J71" s="2"/>
      <c r="K71"/>
      <c r="L71"/>
      <c r="M71" s="2"/>
      <c r="N71"/>
      <c r="O71"/>
      <c r="Q71"/>
      <c r="R71"/>
      <c r="S71"/>
      <c r="V71"/>
      <c r="W71"/>
      <c r="X71"/>
      <c r="Y71"/>
    </row>
    <row r="72" spans="1:32" x14ac:dyDescent="0.3">
      <c r="I72" s="2"/>
      <c r="J72" s="2"/>
      <c r="K72"/>
      <c r="L72"/>
      <c r="M72" s="2"/>
      <c r="N72"/>
      <c r="O72"/>
      <c r="Q72"/>
      <c r="R72"/>
      <c r="S72"/>
      <c r="V72"/>
      <c r="W72"/>
      <c r="X72"/>
    </row>
    <row r="73" spans="1:32" x14ac:dyDescent="0.3">
      <c r="I73" s="2"/>
      <c r="J73" s="2"/>
      <c r="K73"/>
      <c r="L73"/>
      <c r="M73" s="2"/>
      <c r="N73"/>
      <c r="O73"/>
      <c r="Q73"/>
      <c r="R73"/>
      <c r="S73"/>
    </row>
    <row r="74" spans="1:32" x14ac:dyDescent="0.3">
      <c r="I74" s="2"/>
      <c r="J74" s="2"/>
      <c r="K74"/>
      <c r="L74"/>
      <c r="M74" s="2"/>
      <c r="N74"/>
      <c r="O74"/>
      <c r="Q74"/>
      <c r="R74"/>
      <c r="S74"/>
    </row>
    <row r="75" spans="1:32" x14ac:dyDescent="0.3">
      <c r="I75" s="2"/>
      <c r="J75" s="2"/>
      <c r="K75"/>
      <c r="L75"/>
      <c r="M75" s="2"/>
      <c r="N75"/>
      <c r="O75"/>
      <c r="Q75"/>
      <c r="R75"/>
      <c r="S75"/>
    </row>
    <row r="76" spans="1:32" x14ac:dyDescent="0.3">
      <c r="I76" s="2"/>
      <c r="J76" s="2"/>
      <c r="K76"/>
      <c r="L76"/>
      <c r="M76" s="2"/>
      <c r="N76"/>
      <c r="O76"/>
      <c r="Q76"/>
      <c r="R76"/>
      <c r="S76"/>
    </row>
    <row r="77" spans="1:32" x14ac:dyDescent="0.3">
      <c r="I77" s="2"/>
      <c r="J77" s="2"/>
      <c r="K77"/>
      <c r="L77"/>
      <c r="M77" s="2"/>
      <c r="N77"/>
      <c r="O77"/>
      <c r="Q77"/>
      <c r="R77"/>
      <c r="S77"/>
    </row>
    <row r="78" spans="1:32" x14ac:dyDescent="0.3">
      <c r="I78" s="2"/>
      <c r="J78" s="2"/>
      <c r="K78"/>
      <c r="L78"/>
      <c r="M78" s="2"/>
      <c r="N78"/>
      <c r="O78"/>
      <c r="Q78"/>
      <c r="R78"/>
      <c r="S78"/>
    </row>
    <row r="79" spans="1:32" s="3" customFormat="1" x14ac:dyDescent="0.3">
      <c r="A79" s="1"/>
      <c r="B79" s="1"/>
      <c r="C79" s="1"/>
      <c r="D79" s="1"/>
      <c r="E79" s="2"/>
      <c r="F79"/>
      <c r="G79"/>
      <c r="H79" s="1"/>
      <c r="I79" s="2"/>
      <c r="J79"/>
      <c r="K79"/>
      <c r="L79"/>
      <c r="M79"/>
      <c r="N79"/>
      <c r="O79"/>
      <c r="P79" s="1"/>
      <c r="Q79"/>
      <c r="R79"/>
      <c r="S79"/>
      <c r="T79" s="1"/>
      <c r="U79" s="5"/>
      <c r="V79" s="1"/>
      <c r="W79" s="1"/>
      <c r="X79" s="1"/>
      <c r="Y79" s="1"/>
      <c r="Z79"/>
      <c r="AA79" s="1"/>
      <c r="AB79" s="1"/>
      <c r="AC79" s="1"/>
      <c r="AD79" s="1"/>
      <c r="AE79" s="1"/>
      <c r="AF79" s="1"/>
    </row>
    <row r="80" spans="1:32" s="3" customFormat="1" x14ac:dyDescent="0.3">
      <c r="A80" s="1"/>
      <c r="B80" s="1"/>
      <c r="C80" s="1"/>
      <c r="D80" s="1"/>
      <c r="E80" s="2"/>
      <c r="F80"/>
      <c r="G80"/>
      <c r="H80" s="1"/>
      <c r="I80"/>
      <c r="J80"/>
      <c r="K80"/>
      <c r="L80"/>
      <c r="M80"/>
      <c r="N80"/>
      <c r="O80" s="2"/>
      <c r="P80" s="1"/>
      <c r="Q80"/>
      <c r="R80"/>
      <c r="S80"/>
      <c r="T80" s="1"/>
      <c r="U80" s="5"/>
      <c r="V80" s="1"/>
      <c r="W80" s="1"/>
      <c r="X80" s="1"/>
      <c r="Y80" s="1"/>
      <c r="Z80"/>
      <c r="AA80" s="1"/>
      <c r="AB80" s="1"/>
      <c r="AC80" s="1"/>
      <c r="AD80" s="1"/>
      <c r="AE80" s="1"/>
      <c r="AF80" s="1"/>
    </row>
    <row r="81" spans="1:33" s="3" customFormat="1" x14ac:dyDescent="0.3">
      <c r="A81" s="1"/>
      <c r="B81" s="1"/>
      <c r="C81" s="1"/>
      <c r="D81" s="1"/>
      <c r="E81" s="2"/>
      <c r="F81"/>
      <c r="G81"/>
      <c r="H81" s="1"/>
      <c r="I81"/>
      <c r="J81"/>
      <c r="K81"/>
      <c r="L81"/>
      <c r="M81"/>
      <c r="N81"/>
      <c r="O81" s="2"/>
      <c r="P81" s="1"/>
      <c r="Q81"/>
      <c r="R81"/>
      <c r="S81"/>
      <c r="T81" s="1"/>
      <c r="U81" s="5"/>
      <c r="V81" s="1"/>
      <c r="W81" s="1"/>
      <c r="X81" s="1"/>
      <c r="Y81" s="1"/>
      <c r="Z81"/>
      <c r="AA81" s="5"/>
      <c r="AB81" s="5"/>
      <c r="AC81" s="5"/>
      <c r="AD81" s="5"/>
      <c r="AE81" s="5"/>
      <c r="AF81" s="1"/>
    </row>
    <row r="82" spans="1:33" s="3" customFormat="1" x14ac:dyDescent="0.3">
      <c r="A82" s="1"/>
      <c r="B82" s="1"/>
      <c r="C82" s="1"/>
      <c r="D82" s="1"/>
      <c r="E82" s="2"/>
      <c r="F82"/>
      <c r="G82"/>
      <c r="H82" s="1"/>
      <c r="I82"/>
      <c r="J82"/>
      <c r="K82"/>
      <c r="L82"/>
      <c r="M82"/>
      <c r="N82"/>
      <c r="O82" s="2"/>
      <c r="P82" s="1"/>
      <c r="Q82"/>
      <c r="R82"/>
      <c r="S82"/>
      <c r="T82" s="1"/>
      <c r="U82" s="5"/>
      <c r="V82" s="1"/>
      <c r="W82" s="1"/>
      <c r="X82" s="1"/>
      <c r="Y82" s="1"/>
      <c r="Z82"/>
      <c r="AA82" s="1"/>
      <c r="AB82" s="1"/>
      <c r="AC82" s="1"/>
      <c r="AD82" s="1"/>
      <c r="AE82" s="1"/>
      <c r="AF82" s="1"/>
    </row>
    <row r="83" spans="1:33" s="3" customFormat="1" x14ac:dyDescent="0.3">
      <c r="A83" s="1"/>
      <c r="B83" s="1"/>
      <c r="C83" s="1"/>
      <c r="D83" s="1"/>
      <c r="E83" s="2"/>
      <c r="F83"/>
      <c r="G83"/>
      <c r="H83" s="1"/>
      <c r="I83"/>
      <c r="J83"/>
      <c r="K83"/>
      <c r="L83"/>
      <c r="M83"/>
      <c r="N83"/>
      <c r="O83" s="2"/>
      <c r="P83" s="1"/>
      <c r="Q83"/>
      <c r="R83"/>
      <c r="S83"/>
      <c r="T83" s="1"/>
      <c r="U83" s="5"/>
      <c r="V83" s="1"/>
      <c r="W83" s="1"/>
      <c r="X83" s="1"/>
      <c r="Y83" s="1"/>
      <c r="Z83"/>
    </row>
    <row r="84" spans="1:33" s="3" customFormat="1" x14ac:dyDescent="0.3">
      <c r="A84" s="1"/>
      <c r="B84" s="1"/>
      <c r="C84" s="1"/>
      <c r="D84" s="1"/>
      <c r="E84" s="2"/>
      <c r="F84"/>
      <c r="G84"/>
      <c r="H84" s="1"/>
      <c r="I84"/>
      <c r="J84"/>
      <c r="K84"/>
      <c r="L84"/>
      <c r="M84"/>
      <c r="N84"/>
      <c r="O84" s="2"/>
      <c r="P84" s="1"/>
      <c r="Q84"/>
      <c r="R84"/>
      <c r="S84"/>
      <c r="T84" s="1"/>
      <c r="U84" s="5"/>
      <c r="V84" s="1"/>
      <c r="W84" s="1"/>
      <c r="X84" s="1"/>
      <c r="Y84" s="1"/>
      <c r="Z84"/>
    </row>
    <row r="85" spans="1:33" x14ac:dyDescent="0.3">
      <c r="I85"/>
      <c r="J85"/>
      <c r="K85"/>
      <c r="L85"/>
      <c r="M85"/>
      <c r="N85"/>
      <c r="O85" s="2"/>
      <c r="Q85"/>
      <c r="R85"/>
      <c r="S85"/>
      <c r="AA85" s="3"/>
      <c r="AB85" s="3"/>
      <c r="AC85" s="3"/>
      <c r="AD85" s="3"/>
      <c r="AE85" s="3"/>
      <c r="AF85" s="3"/>
    </row>
    <row r="86" spans="1:33" x14ac:dyDescent="0.3">
      <c r="I86"/>
      <c r="J86"/>
      <c r="K86"/>
      <c r="L86"/>
      <c r="M86"/>
      <c r="N86"/>
      <c r="O86" s="2"/>
      <c r="Q86"/>
      <c r="R86"/>
      <c r="S86"/>
      <c r="AA86" s="3"/>
      <c r="AB86" s="3"/>
      <c r="AC86" s="3"/>
      <c r="AD86" s="3"/>
      <c r="AE86" s="3"/>
      <c r="AF86" s="3"/>
    </row>
    <row r="87" spans="1:33" customFormat="1" x14ac:dyDescent="0.3">
      <c r="A87" s="1"/>
      <c r="B87" s="1"/>
      <c r="C87" s="1"/>
      <c r="D87" s="1"/>
      <c r="E87" s="2"/>
      <c r="H87" s="1"/>
      <c r="P87" s="1"/>
      <c r="T87" s="1"/>
      <c r="U87" s="5"/>
      <c r="V87" s="1"/>
      <c r="W87" s="1"/>
      <c r="X87" s="1"/>
      <c r="Y87" s="1"/>
      <c r="AA87" s="3"/>
      <c r="AB87" s="3"/>
      <c r="AC87" s="3"/>
      <c r="AD87" s="3"/>
      <c r="AE87" s="3"/>
      <c r="AF87" s="3"/>
      <c r="AG87" s="1"/>
    </row>
    <row r="88" spans="1:33" customFormat="1" x14ac:dyDescent="0.3">
      <c r="A88" s="1"/>
      <c r="B88" s="1"/>
      <c r="C88" s="1"/>
      <c r="D88" s="1"/>
      <c r="E88" s="2"/>
      <c r="H88" s="1"/>
      <c r="P88" s="1"/>
      <c r="T88" s="1"/>
      <c r="U88" s="5"/>
      <c r="V88" s="1"/>
      <c r="W88" s="1"/>
      <c r="X88" s="1"/>
      <c r="Y88" s="1"/>
      <c r="AA88" s="1"/>
      <c r="AB88" s="3"/>
      <c r="AC88" s="3"/>
      <c r="AD88" s="3"/>
      <c r="AE88" s="3"/>
      <c r="AF88" s="3"/>
      <c r="AG88" s="1"/>
    </row>
    <row r="89" spans="1:33" customFormat="1" x14ac:dyDescent="0.3">
      <c r="A89" s="1"/>
      <c r="B89" s="1"/>
      <c r="C89" s="1"/>
      <c r="D89" s="1"/>
      <c r="E89" s="2"/>
      <c r="H89" s="1"/>
      <c r="P89" s="1"/>
      <c r="Q89" s="1"/>
      <c r="R89" s="1"/>
      <c r="S89" s="1"/>
      <c r="T89" s="1"/>
      <c r="U89" s="5"/>
      <c r="V89" s="1"/>
      <c r="W89" s="1"/>
      <c r="X89" s="1"/>
      <c r="Y89" s="1"/>
      <c r="AA89" s="1"/>
      <c r="AB89" s="1"/>
      <c r="AC89" s="1"/>
      <c r="AD89" s="1"/>
      <c r="AE89" s="1"/>
      <c r="AF89" s="1"/>
      <c r="AG89" s="1"/>
    </row>
    <row r="90" spans="1:33" customFormat="1" x14ac:dyDescent="0.3">
      <c r="A90" s="1"/>
      <c r="B90" s="1"/>
      <c r="C90" s="1"/>
      <c r="D90" s="1"/>
      <c r="E90" s="2"/>
      <c r="H90" s="1"/>
      <c r="P90" s="1"/>
      <c r="Q90" s="1"/>
      <c r="R90" s="1"/>
      <c r="S90" s="1"/>
      <c r="T90" s="1"/>
      <c r="U90" s="5"/>
      <c r="V90" s="1"/>
      <c r="W90" s="1"/>
      <c r="X90" s="1"/>
      <c r="Y90" s="1"/>
      <c r="AA90" s="1"/>
      <c r="AB90" s="1"/>
      <c r="AC90" s="1"/>
      <c r="AD90" s="1"/>
      <c r="AE90" s="1"/>
      <c r="AF90" s="1"/>
      <c r="AG90" s="1"/>
    </row>
    <row r="91" spans="1:33" customFormat="1" x14ac:dyDescent="0.3">
      <c r="A91" s="1"/>
      <c r="B91" s="1"/>
      <c r="C91" s="1"/>
      <c r="D91" s="1"/>
      <c r="E91" s="2"/>
      <c r="H91" s="1"/>
      <c r="P91" s="1"/>
      <c r="Q91" s="1"/>
      <c r="R91" s="1"/>
      <c r="S91" s="1"/>
      <c r="T91" s="1"/>
      <c r="U91" s="5"/>
      <c r="V91" s="1"/>
      <c r="W91" s="1"/>
      <c r="X91" s="1"/>
      <c r="Y91" s="1"/>
      <c r="AA91" s="1"/>
      <c r="AB91" s="1"/>
      <c r="AC91" s="1"/>
      <c r="AD91" s="1"/>
      <c r="AE91" s="1"/>
      <c r="AF91" s="1"/>
      <c r="AG91" s="1"/>
    </row>
    <row r="92" spans="1:33" customFormat="1" x14ac:dyDescent="0.3">
      <c r="A92" s="1"/>
      <c r="B92" s="1"/>
      <c r="C92" s="1"/>
      <c r="D92" s="1"/>
      <c r="E92" s="2"/>
      <c r="H92" s="1"/>
      <c r="I92" s="1"/>
      <c r="J92" s="1"/>
      <c r="K92" s="1"/>
      <c r="L92" s="1"/>
      <c r="M92" s="3"/>
      <c r="P92" s="1"/>
      <c r="Q92" s="1"/>
      <c r="R92" s="1"/>
      <c r="S92" s="1"/>
      <c r="T92" s="1"/>
      <c r="U92" s="5"/>
      <c r="V92" s="1"/>
      <c r="W92" s="1"/>
      <c r="X92" s="1"/>
      <c r="Y92" s="1"/>
      <c r="AA92" s="1"/>
      <c r="AB92" s="1"/>
      <c r="AC92" s="1"/>
      <c r="AD92" s="1"/>
      <c r="AE92" s="1"/>
      <c r="AF92" s="1"/>
      <c r="AG92" s="1"/>
    </row>
    <row r="93" spans="1:33" customFormat="1" x14ac:dyDescent="0.3">
      <c r="A93" s="1"/>
      <c r="B93" s="1"/>
      <c r="C93" s="1"/>
      <c r="D93" s="1"/>
      <c r="E93" s="2"/>
      <c r="H93" s="1"/>
      <c r="I93" s="1"/>
      <c r="J93" s="1"/>
      <c r="K93" s="1"/>
      <c r="L93" s="1"/>
      <c r="M93" s="3"/>
      <c r="P93" s="1"/>
      <c r="Q93" s="1"/>
      <c r="R93" s="1"/>
      <c r="S93" s="1"/>
      <c r="T93" s="1"/>
      <c r="U93" s="5"/>
      <c r="V93" s="1"/>
      <c r="W93" s="1"/>
      <c r="X93" s="1"/>
      <c r="Y93" s="1"/>
      <c r="AA93" s="1"/>
      <c r="AB93" s="1"/>
      <c r="AC93" s="1"/>
      <c r="AD93" s="1"/>
      <c r="AE93" s="1"/>
      <c r="AF93" s="1"/>
      <c r="AG93" s="1"/>
    </row>
    <row r="94" spans="1:33" customFormat="1" x14ac:dyDescent="0.3">
      <c r="A94" s="1"/>
      <c r="B94" s="1"/>
      <c r="C94" s="1"/>
      <c r="D94" s="1"/>
      <c r="E94" s="2"/>
      <c r="H94" s="1"/>
      <c r="I94" s="1"/>
      <c r="J94" s="1"/>
      <c r="K94" s="1"/>
      <c r="L94" s="1"/>
      <c r="M94" s="3"/>
      <c r="P94" s="1"/>
      <c r="Q94" s="1"/>
      <c r="R94" s="1"/>
      <c r="S94" s="1"/>
      <c r="T94" s="1"/>
      <c r="U94" s="5"/>
      <c r="V94" s="1"/>
      <c r="W94" s="1"/>
      <c r="X94" s="1"/>
      <c r="Y94" s="1"/>
      <c r="AA94" s="1"/>
      <c r="AB94" s="1"/>
      <c r="AC94" s="1"/>
      <c r="AD94" s="1"/>
      <c r="AE94" s="1"/>
      <c r="AF94" s="1"/>
      <c r="AG94" s="1"/>
    </row>
    <row r="95" spans="1:33" customFormat="1" x14ac:dyDescent="0.3">
      <c r="A95" s="1"/>
      <c r="B95" s="1"/>
      <c r="C95" s="1"/>
      <c r="D95" s="1"/>
      <c r="E95" s="2"/>
      <c r="H95" s="1"/>
      <c r="I95" s="36"/>
      <c r="J95" s="36"/>
      <c r="K95" s="36"/>
      <c r="L95" s="36"/>
      <c r="M95" s="37"/>
      <c r="N95" s="38"/>
      <c r="P95" s="1"/>
      <c r="Q95" s="1"/>
      <c r="R95" s="1"/>
      <c r="S95" s="1"/>
      <c r="T95" s="1"/>
      <c r="U95" s="5"/>
      <c r="V95" s="1"/>
      <c r="W95" s="1"/>
      <c r="X95" s="1"/>
      <c r="Y95" s="1"/>
      <c r="AA95" s="1"/>
      <c r="AB95" s="1"/>
      <c r="AC95" s="1"/>
      <c r="AD95" s="1"/>
      <c r="AE95" s="1"/>
      <c r="AF95" s="1"/>
      <c r="AG95" s="1"/>
    </row>
    <row r="96" spans="1:33" customFormat="1" x14ac:dyDescent="0.3">
      <c r="A96" s="1"/>
      <c r="B96" s="1"/>
      <c r="C96" s="1"/>
      <c r="D96" s="1"/>
      <c r="E96" s="2"/>
      <c r="H96" s="1"/>
      <c r="I96" s="36"/>
      <c r="J96" s="36"/>
      <c r="K96" s="36"/>
      <c r="L96" s="36"/>
      <c r="M96" s="37"/>
      <c r="N96" s="38"/>
      <c r="P96" s="1"/>
      <c r="Q96" s="1"/>
      <c r="R96" s="1"/>
      <c r="S96" s="1"/>
      <c r="T96" s="1"/>
      <c r="U96" s="5"/>
      <c r="V96" s="1"/>
      <c r="W96" s="1"/>
      <c r="X96" s="1"/>
      <c r="Y96" s="1"/>
      <c r="AA96" s="1"/>
      <c r="AB96" s="1"/>
      <c r="AC96" s="1"/>
      <c r="AD96" s="1"/>
      <c r="AE96" s="1"/>
      <c r="AF96" s="1"/>
      <c r="AG96" s="1"/>
    </row>
    <row r="97" spans="1:33" customFormat="1" x14ac:dyDescent="0.3">
      <c r="A97" s="1"/>
      <c r="B97" s="1"/>
      <c r="C97" s="1"/>
      <c r="D97" s="1"/>
      <c r="E97" s="2"/>
      <c r="H97" s="1"/>
      <c r="I97" s="36"/>
      <c r="J97" s="36"/>
      <c r="K97" s="36"/>
      <c r="L97" s="36"/>
      <c r="M97" s="37"/>
      <c r="N97" s="38"/>
      <c r="P97" s="1"/>
      <c r="Q97" s="1"/>
      <c r="R97" s="1"/>
      <c r="S97" s="1"/>
      <c r="T97" s="1"/>
      <c r="U97" s="5"/>
      <c r="V97" s="1"/>
      <c r="W97" s="1"/>
      <c r="X97" s="1"/>
      <c r="Y97" s="1"/>
      <c r="AA97" s="1"/>
      <c r="AB97" s="1"/>
      <c r="AC97" s="1"/>
      <c r="AD97" s="1"/>
      <c r="AE97" s="1"/>
      <c r="AF97" s="1"/>
      <c r="AG97" s="1"/>
    </row>
    <row r="98" spans="1:33" customFormat="1" x14ac:dyDescent="0.3">
      <c r="A98" s="1"/>
      <c r="B98" s="1"/>
      <c r="C98" s="1"/>
      <c r="D98" s="1"/>
      <c r="E98" s="2"/>
      <c r="H98" s="1"/>
      <c r="I98" s="1"/>
      <c r="J98" s="1"/>
      <c r="K98" s="1"/>
      <c r="L98" s="1"/>
      <c r="M98" s="3"/>
      <c r="P98" s="1"/>
      <c r="Q98" s="1"/>
      <c r="R98" s="1"/>
      <c r="S98" s="1"/>
      <c r="T98" s="1"/>
      <c r="U98" s="5"/>
      <c r="V98" s="1"/>
      <c r="W98" s="1"/>
      <c r="X98" s="1"/>
      <c r="Y98" s="1"/>
      <c r="AA98" s="1"/>
      <c r="AB98" s="1"/>
      <c r="AC98" s="1"/>
      <c r="AD98" s="1"/>
      <c r="AE98" s="1"/>
      <c r="AF98" s="1"/>
      <c r="AG98" s="1"/>
    </row>
    <row r="99" spans="1:33" customFormat="1" x14ac:dyDescent="0.3">
      <c r="A99" s="1"/>
      <c r="B99" s="1"/>
      <c r="C99" s="1"/>
      <c r="D99" s="1"/>
      <c r="E99" s="2"/>
      <c r="H99" s="1"/>
      <c r="I99" s="1"/>
      <c r="J99" s="1"/>
      <c r="K99" s="1"/>
      <c r="L99" s="1"/>
      <c r="M99" s="3"/>
      <c r="P99" s="1"/>
      <c r="Q99" s="1"/>
      <c r="R99" s="1"/>
      <c r="S99" s="1"/>
      <c r="T99" s="1"/>
      <c r="U99" s="5"/>
      <c r="V99" s="1"/>
      <c r="W99" s="1"/>
      <c r="X99" s="1"/>
      <c r="Y99" s="1"/>
      <c r="AA99" s="1"/>
      <c r="AB99" s="1"/>
      <c r="AC99" s="1"/>
      <c r="AD99" s="1"/>
      <c r="AE99" s="1"/>
      <c r="AF99" s="1"/>
      <c r="AG99" s="1"/>
    </row>
    <row r="100" spans="1:33" customFormat="1" x14ac:dyDescent="0.3">
      <c r="A100" s="1"/>
      <c r="B100" s="1"/>
      <c r="C100" s="1"/>
      <c r="D100" s="1"/>
      <c r="E100" s="2"/>
      <c r="H100" s="1"/>
      <c r="I100" s="1"/>
      <c r="J100" s="1"/>
      <c r="K100" s="1"/>
      <c r="L100" s="1"/>
      <c r="M100" s="3"/>
      <c r="P100" s="1"/>
      <c r="Q100" s="1"/>
      <c r="R100" s="1"/>
      <c r="S100" s="1"/>
      <c r="T100" s="1"/>
      <c r="U100" s="5"/>
      <c r="V100" s="1"/>
      <c r="W100" s="1"/>
      <c r="X100" s="1"/>
      <c r="Y100" s="1"/>
      <c r="AA100" s="1"/>
      <c r="AB100" s="1"/>
      <c r="AC100" s="1"/>
      <c r="AD100" s="1"/>
      <c r="AE100" s="1"/>
      <c r="AF100" s="1"/>
      <c r="AG100" s="1"/>
    </row>
    <row r="101" spans="1:33" customFormat="1" x14ac:dyDescent="0.3">
      <c r="A101" s="1"/>
      <c r="B101" s="1"/>
      <c r="C101" s="1"/>
      <c r="D101" s="1"/>
      <c r="E101" s="2"/>
      <c r="H101" s="1"/>
      <c r="I101" s="1"/>
      <c r="J101" s="1"/>
      <c r="K101" s="1"/>
      <c r="L101" s="1"/>
      <c r="M101" s="3"/>
      <c r="P101" s="1"/>
      <c r="Q101" s="1"/>
      <c r="R101" s="1"/>
      <c r="S101" s="1"/>
      <c r="T101" s="1"/>
      <c r="U101" s="5"/>
      <c r="V101" s="1"/>
      <c r="W101" s="1"/>
      <c r="X101" s="1"/>
      <c r="Y101" s="1"/>
      <c r="AA101" s="1"/>
      <c r="AB101" s="1"/>
      <c r="AC101" s="1"/>
      <c r="AD101" s="1"/>
      <c r="AE101" s="1"/>
      <c r="AF101" s="1"/>
      <c r="AG101" s="1"/>
    </row>
  </sheetData>
  <mergeCells count="91">
    <mergeCell ref="Q20:Q22"/>
    <mergeCell ref="T20:T22"/>
    <mergeCell ref="B20:B22"/>
    <mergeCell ref="B23:B24"/>
    <mergeCell ref="O23:O24"/>
    <mergeCell ref="P23:P24"/>
    <mergeCell ref="Q23:Q24"/>
    <mergeCell ref="T23:T24"/>
    <mergeCell ref="I20:I22"/>
    <mergeCell ref="I23:I24"/>
    <mergeCell ref="B46:G46"/>
    <mergeCell ref="T43:T44"/>
    <mergeCell ref="I43:I44"/>
    <mergeCell ref="O43:O44"/>
    <mergeCell ref="B43:B44"/>
    <mergeCell ref="P43:P44"/>
    <mergeCell ref="Q43:Q44"/>
    <mergeCell ref="V46:W46"/>
    <mergeCell ref="K47:L47"/>
    <mergeCell ref="AA49:AE49"/>
    <mergeCell ref="AA51:AA59"/>
    <mergeCell ref="AB61:AC61"/>
    <mergeCell ref="V5:Y5"/>
    <mergeCell ref="T17:T19"/>
    <mergeCell ref="T7:T9"/>
    <mergeCell ref="Q7:Q9"/>
    <mergeCell ref="P7:P9"/>
    <mergeCell ref="B5:U5"/>
    <mergeCell ref="P15:P16"/>
    <mergeCell ref="Q15:Q16"/>
    <mergeCell ref="T15:T16"/>
    <mergeCell ref="B15:B16"/>
    <mergeCell ref="O15:O16"/>
    <mergeCell ref="I15:I16"/>
    <mergeCell ref="I7:I9"/>
    <mergeCell ref="B7:B9"/>
    <mergeCell ref="I11:I12"/>
    <mergeCell ref="B11:B12"/>
    <mergeCell ref="O7:O9"/>
    <mergeCell ref="Q11:Q12"/>
    <mergeCell ref="T11:T12"/>
    <mergeCell ref="O13:O14"/>
    <mergeCell ref="P13:P14"/>
    <mergeCell ref="Q13:Q14"/>
    <mergeCell ref="T13:T14"/>
    <mergeCell ref="P11:P12"/>
    <mergeCell ref="O11:O12"/>
    <mergeCell ref="B2:E4"/>
    <mergeCell ref="F2:V4"/>
    <mergeCell ref="W2:X2"/>
    <mergeCell ref="W3:X3"/>
    <mergeCell ref="W4:X4"/>
    <mergeCell ref="T27:T31"/>
    <mergeCell ref="O27:O31"/>
    <mergeCell ref="B27:B31"/>
    <mergeCell ref="I27:I31"/>
    <mergeCell ref="O25:O26"/>
    <mergeCell ref="P25:P26"/>
    <mergeCell ref="Q25:Q26"/>
    <mergeCell ref="T25:T26"/>
    <mergeCell ref="Q17:Q19"/>
    <mergeCell ref="T34:T36"/>
    <mergeCell ref="I40:I42"/>
    <mergeCell ref="O40:O42"/>
    <mergeCell ref="O38:O39"/>
    <mergeCell ref="P40:P42"/>
    <mergeCell ref="Q40:Q42"/>
    <mergeCell ref="T40:T42"/>
    <mergeCell ref="P38:P39"/>
    <mergeCell ref="Q38:Q39"/>
    <mergeCell ref="T38:T39"/>
    <mergeCell ref="I34:I36"/>
    <mergeCell ref="O34:O36"/>
    <mergeCell ref="Q34:Q36"/>
    <mergeCell ref="P27:P31"/>
    <mergeCell ref="Q27:Q31"/>
    <mergeCell ref="P34:P36"/>
    <mergeCell ref="I13:I14"/>
    <mergeCell ref="B13:B14"/>
    <mergeCell ref="B25:B26"/>
    <mergeCell ref="B40:B42"/>
    <mergeCell ref="B38:B39"/>
    <mergeCell ref="I38:I39"/>
    <mergeCell ref="I25:I26"/>
    <mergeCell ref="B34:B36"/>
    <mergeCell ref="B17:B19"/>
    <mergeCell ref="I17:I19"/>
    <mergeCell ref="O17:O19"/>
    <mergeCell ref="P17:P19"/>
    <mergeCell ref="P20:P22"/>
    <mergeCell ref="O20:O22"/>
  </mergeCells>
  <conditionalFormatting sqref="O7">
    <cfRule type="cellIs" dxfId="1787" priority="454" operator="greaterThan">
      <formula>0.95</formula>
    </cfRule>
    <cfRule type="cellIs" dxfId="1786" priority="473" operator="between">
      <formula>0.93</formula>
      <formula>0.96</formula>
    </cfRule>
    <cfRule type="cellIs" dxfId="1785" priority="474" operator="lessThan">
      <formula>0.93</formula>
    </cfRule>
    <cfRule type="cellIs" dxfId="1784" priority="464" operator="greaterThan">
      <formula>0.95</formula>
    </cfRule>
    <cfRule type="cellIs" dxfId="1783" priority="459" operator="lessThan">
      <formula>0.99</formula>
    </cfRule>
    <cfRule type="cellIs" dxfId="1782" priority="458" operator="lessThan">
      <formula>0.99</formula>
    </cfRule>
    <cfRule type="cellIs" dxfId="1781" priority="457" operator="greaterThan">
      <formula>0.95</formula>
    </cfRule>
    <cfRule type="cellIs" dxfId="1780" priority="456" operator="lessThan">
      <formula>0.93</formula>
    </cfRule>
    <cfRule type="cellIs" dxfId="1779" priority="455" operator="between">
      <formula>0.93</formula>
      <formula>0.96</formula>
    </cfRule>
    <cfRule type="cellIs" dxfId="1778" priority="462" operator="between">
      <formula>0.93</formula>
      <formula>0.96</formula>
    </cfRule>
    <cfRule type="cellIs" dxfId="1777" priority="453" operator="lessThan">
      <formula>0.95</formula>
    </cfRule>
    <cfRule type="cellIs" dxfId="1776" priority="452" operator="lessThan">
      <formula>0.99</formula>
    </cfRule>
    <cfRule type="cellIs" dxfId="1775" priority="451" operator="lessThan">
      <formula>0.95</formula>
    </cfRule>
    <cfRule type="cellIs" dxfId="1774" priority="465" operator="lessThan">
      <formula>0.95</formula>
    </cfRule>
    <cfRule type="cellIs" dxfId="1773" priority="466" operator="lessThan">
      <formula>1</formula>
    </cfRule>
    <cfRule type="cellIs" dxfId="1772" priority="461" operator="greaterThan">
      <formula>0.95</formula>
    </cfRule>
    <cfRule type="cellIs" dxfId="1771" priority="467" operator="lessThan">
      <formula>0.95</formula>
    </cfRule>
    <cfRule type="cellIs" dxfId="1770" priority="468" operator="lessThan">
      <formula>0.95</formula>
    </cfRule>
    <cfRule type="cellIs" dxfId="1769" priority="463" operator="lessThan">
      <formula>0.93</formula>
    </cfRule>
    <cfRule type="cellIs" dxfId="1768" priority="470" operator="lessThan">
      <formula>0.99</formula>
    </cfRule>
    <cfRule type="cellIs" dxfId="1767" priority="471" operator="lessThan">
      <formula>0.95</formula>
    </cfRule>
    <cfRule type="cellIs" dxfId="1766" priority="472" operator="greaterThan">
      <formula>0.95</formula>
    </cfRule>
    <cfRule type="cellIs" dxfId="1765" priority="475" operator="greaterThan">
      <formula>0.95</formula>
    </cfRule>
    <cfRule type="cellIs" dxfId="1764" priority="460" operator="lessThan">
      <formula>0.95</formula>
    </cfRule>
  </conditionalFormatting>
  <conditionalFormatting sqref="O10:O11">
    <cfRule type="cellIs" dxfId="1763" priority="435" operator="lessThan">
      <formula>0.95</formula>
    </cfRule>
    <cfRule type="cellIs" dxfId="1762" priority="450" operator="greaterThan">
      <formula>0.95</formula>
    </cfRule>
    <cfRule type="cellIs" dxfId="1761" priority="449" operator="lessThan">
      <formula>0.93</formula>
    </cfRule>
    <cfRule type="cellIs" dxfId="1760" priority="448" operator="between">
      <formula>0.93</formula>
      <formula>0.96</formula>
    </cfRule>
    <cfRule type="cellIs" dxfId="1759" priority="447" operator="greaterThan">
      <formula>0.95</formula>
    </cfRule>
    <cfRule type="cellIs" dxfId="1758" priority="445" operator="lessThan">
      <formula>0.99</formula>
    </cfRule>
    <cfRule type="cellIs" dxfId="1757" priority="443" operator="lessThan">
      <formula>0.95</formula>
    </cfRule>
    <cfRule type="cellIs" dxfId="1756" priority="442" operator="lessThan">
      <formula>0.95</formula>
    </cfRule>
    <cfRule type="cellIs" dxfId="1755" priority="441" operator="lessThan">
      <formula>1</formula>
    </cfRule>
    <cfRule type="cellIs" dxfId="1754" priority="440" operator="lessThan">
      <formula>0.95</formula>
    </cfRule>
    <cfRule type="cellIs" dxfId="1753" priority="439" operator="greaterThan">
      <formula>0.95</formula>
    </cfRule>
    <cfRule type="cellIs" dxfId="1752" priority="438" operator="lessThan">
      <formula>0.93</formula>
    </cfRule>
    <cfRule type="cellIs" dxfId="1751" priority="446" operator="lessThan">
      <formula>0.95</formula>
    </cfRule>
    <cfRule type="cellIs" dxfId="1750" priority="437" operator="between">
      <formula>0.93</formula>
      <formula>0.96</formula>
    </cfRule>
    <cfRule type="cellIs" dxfId="1749" priority="436" operator="greaterThan">
      <formula>0.95</formula>
    </cfRule>
    <cfRule type="cellIs" dxfId="1748" priority="426" operator="lessThan">
      <formula>0.95</formula>
    </cfRule>
    <cfRule type="cellIs" dxfId="1747" priority="427" operator="lessThan">
      <formula>0.99</formula>
    </cfRule>
    <cfRule type="cellIs" dxfId="1746" priority="428" operator="lessThan">
      <formula>0.95</formula>
    </cfRule>
    <cfRule type="cellIs" dxfId="1745" priority="429" operator="greaterThan">
      <formula>0.95</formula>
    </cfRule>
    <cfRule type="cellIs" dxfId="1744" priority="430" operator="between">
      <formula>0.93</formula>
      <formula>0.96</formula>
    </cfRule>
    <cfRule type="cellIs" dxfId="1743" priority="434" operator="lessThan">
      <formula>0.99</formula>
    </cfRule>
    <cfRule type="cellIs" dxfId="1742" priority="431" operator="lessThan">
      <formula>0.93</formula>
    </cfRule>
    <cfRule type="cellIs" dxfId="1741" priority="432" operator="greaterThan">
      <formula>0.95</formula>
    </cfRule>
    <cfRule type="cellIs" dxfId="1740" priority="433" operator="lessThan">
      <formula>0.99</formula>
    </cfRule>
  </conditionalFormatting>
  <conditionalFormatting sqref="O13">
    <cfRule type="cellIs" dxfId="1739" priority="38" operator="lessThan">
      <formula>0.93</formula>
    </cfRule>
    <cfRule type="cellIs" dxfId="1738" priority="50" operator="greaterThan">
      <formula>0.95</formula>
    </cfRule>
    <cfRule type="cellIs" dxfId="1737" priority="35" operator="lessThan">
      <formula>0.95</formula>
    </cfRule>
    <cfRule type="cellIs" dxfId="1736" priority="34" operator="lessThan">
      <formula>0.99</formula>
    </cfRule>
    <cfRule type="cellIs" dxfId="1735" priority="33" operator="lessThan">
      <formula>0.99</formula>
    </cfRule>
    <cfRule type="cellIs" dxfId="1734" priority="32" operator="greaterThan">
      <formula>0.95</formula>
    </cfRule>
    <cfRule type="cellIs" dxfId="1733" priority="31" operator="lessThan">
      <formula>0.93</formula>
    </cfRule>
    <cfRule type="cellIs" dxfId="1732" priority="30" operator="between">
      <formula>0.93</formula>
      <formula>0.96</formula>
    </cfRule>
    <cfRule type="cellIs" dxfId="1731" priority="29" operator="greaterThan">
      <formula>0.95</formula>
    </cfRule>
    <cfRule type="cellIs" dxfId="1730" priority="27" operator="lessThan">
      <formula>0.99</formula>
    </cfRule>
    <cfRule type="cellIs" dxfId="1729" priority="26" operator="lessThan">
      <formula>0.95</formula>
    </cfRule>
    <cfRule type="cellIs" dxfId="1728" priority="49" operator="lessThan">
      <formula>0.93</formula>
    </cfRule>
    <cfRule type="cellIs" dxfId="1727" priority="46" operator="lessThan">
      <formula>0.95</formula>
    </cfRule>
    <cfRule type="cellIs" dxfId="1726" priority="39" operator="greaterThan">
      <formula>0.95</formula>
    </cfRule>
    <cfRule type="cellIs" dxfId="1725" priority="28" operator="lessThan">
      <formula>0.95</formula>
    </cfRule>
    <cfRule type="cellIs" dxfId="1724" priority="40" operator="lessThan">
      <formula>0.95</formula>
    </cfRule>
    <cfRule type="cellIs" dxfId="1723" priority="41" operator="lessThan">
      <formula>1</formula>
    </cfRule>
    <cfRule type="cellIs" dxfId="1722" priority="42" operator="lessThan">
      <formula>0.95</formula>
    </cfRule>
    <cfRule type="cellIs" dxfId="1721" priority="43" operator="lessThan">
      <formula>0.95</formula>
    </cfRule>
    <cfRule type="cellIs" dxfId="1720" priority="36" operator="greaterThan">
      <formula>0.95</formula>
    </cfRule>
    <cfRule type="cellIs" dxfId="1719" priority="45" operator="lessThan">
      <formula>0.99</formula>
    </cfRule>
    <cfRule type="cellIs" dxfId="1718" priority="37" operator="between">
      <formula>0.93</formula>
      <formula>0.96</formula>
    </cfRule>
    <cfRule type="cellIs" dxfId="1717" priority="47" operator="greaterThan">
      <formula>0.95</formula>
    </cfRule>
    <cfRule type="cellIs" dxfId="1716" priority="48" operator="between">
      <formula>0.93</formula>
      <formula>0.96</formula>
    </cfRule>
  </conditionalFormatting>
  <conditionalFormatting sqref="O15 O20 O23">
    <cfRule type="cellIs" dxfId="1715" priority="287" operator="between">
      <formula>0.93</formula>
      <formula>0.96</formula>
    </cfRule>
    <cfRule type="cellIs" dxfId="1714" priority="300" operator="greaterThan">
      <formula>0.95</formula>
    </cfRule>
    <cfRule type="cellIs" dxfId="1713" priority="299" operator="lessThan">
      <formula>0.93</formula>
    </cfRule>
    <cfRule type="cellIs" dxfId="1712" priority="298" operator="between">
      <formula>0.93</formula>
      <formula>0.96</formula>
    </cfRule>
    <cfRule type="cellIs" dxfId="1711" priority="297" operator="greaterThan">
      <formula>0.95</formula>
    </cfRule>
    <cfRule type="cellIs" dxfId="1710" priority="296" operator="lessThan">
      <formula>0.95</formula>
    </cfRule>
    <cfRule type="cellIs" dxfId="1709" priority="295" operator="lessThan">
      <formula>0.99</formula>
    </cfRule>
    <cfRule type="cellIs" dxfId="1708" priority="293" operator="lessThan">
      <formula>0.95</formula>
    </cfRule>
    <cfRule type="cellIs" dxfId="1707" priority="292" operator="lessThan">
      <formula>0.95</formula>
    </cfRule>
    <cfRule type="cellIs" dxfId="1706" priority="291" operator="lessThan">
      <formula>1</formula>
    </cfRule>
    <cfRule type="cellIs" dxfId="1705" priority="290" operator="lessThan">
      <formula>0.95</formula>
    </cfRule>
    <cfRule type="cellIs" dxfId="1704" priority="289" operator="greaterThan">
      <formula>0.95</formula>
    </cfRule>
    <cfRule type="cellIs" dxfId="1703" priority="288" operator="lessThan">
      <formula>0.93</formula>
    </cfRule>
    <cfRule type="cellIs" dxfId="1702" priority="286" operator="greaterThan">
      <formula>0.95</formula>
    </cfRule>
    <cfRule type="cellIs" dxfId="1701" priority="285" operator="lessThan">
      <formula>0.95</formula>
    </cfRule>
    <cfRule type="cellIs" dxfId="1700" priority="284" operator="lessThan">
      <formula>0.99</formula>
    </cfRule>
    <cfRule type="cellIs" dxfId="1699" priority="283" operator="lessThan">
      <formula>0.99</formula>
    </cfRule>
    <cfRule type="cellIs" dxfId="1698" priority="282" operator="greaterThan">
      <formula>0.95</formula>
    </cfRule>
    <cfRule type="cellIs" dxfId="1697" priority="281" operator="lessThan">
      <formula>0.93</formula>
    </cfRule>
    <cfRule type="cellIs" dxfId="1696" priority="280" operator="between">
      <formula>0.93</formula>
      <formula>0.96</formula>
    </cfRule>
    <cfRule type="cellIs" dxfId="1695" priority="279" operator="greaterThan">
      <formula>0.95</formula>
    </cfRule>
    <cfRule type="cellIs" dxfId="1694" priority="278" operator="lessThan">
      <formula>0.95</formula>
    </cfRule>
    <cfRule type="cellIs" dxfId="1693" priority="277" operator="lessThan">
      <formula>0.99</formula>
    </cfRule>
    <cfRule type="cellIs" dxfId="1692" priority="276" operator="lessThan">
      <formula>0.95</formula>
    </cfRule>
  </conditionalFormatting>
  <conditionalFormatting sqref="O17">
    <cfRule type="cellIs" dxfId="1691" priority="73" operator="between">
      <formula>0.93</formula>
      <formula>0.96</formula>
    </cfRule>
    <cfRule type="cellIs" dxfId="1690" priority="67" operator="lessThan">
      <formula>0.95</formula>
    </cfRule>
    <cfRule type="cellIs" dxfId="1689" priority="57" operator="greaterThan">
      <formula>0.95</formula>
    </cfRule>
    <cfRule type="cellIs" dxfId="1688" priority="74" operator="lessThan">
      <formula>0.93</formula>
    </cfRule>
    <cfRule type="cellIs" dxfId="1687" priority="72" operator="greaterThan">
      <formula>0.95</formula>
    </cfRule>
    <cfRule type="cellIs" dxfId="1686" priority="71" operator="lessThan">
      <formula>0.95</formula>
    </cfRule>
    <cfRule type="cellIs" dxfId="1685" priority="70" operator="lessThan">
      <formula>0.99</formula>
    </cfRule>
    <cfRule type="cellIs" dxfId="1684" priority="68" operator="lessThan">
      <formula>0.95</formula>
    </cfRule>
    <cfRule type="cellIs" dxfId="1683" priority="66" operator="lessThan">
      <formula>1</formula>
    </cfRule>
    <cfRule type="cellIs" dxfId="1682" priority="65" operator="lessThan">
      <formula>0.95</formula>
    </cfRule>
    <cfRule type="cellIs" dxfId="1681" priority="64" operator="greaterThan">
      <formula>0.95</formula>
    </cfRule>
    <cfRule type="cellIs" dxfId="1680" priority="63" operator="lessThan">
      <formula>0.93</formula>
    </cfRule>
    <cfRule type="cellIs" dxfId="1679" priority="75" operator="greaterThan">
      <formula>0.95</formula>
    </cfRule>
    <cfRule type="cellIs" dxfId="1678" priority="62" operator="between">
      <formula>0.93</formula>
      <formula>0.96</formula>
    </cfRule>
    <cfRule type="cellIs" dxfId="1677" priority="61" operator="greaterThan">
      <formula>0.95</formula>
    </cfRule>
    <cfRule type="cellIs" dxfId="1676" priority="60" operator="lessThan">
      <formula>0.95</formula>
    </cfRule>
    <cfRule type="cellIs" dxfId="1675" priority="59" operator="lessThan">
      <formula>0.99</formula>
    </cfRule>
    <cfRule type="cellIs" dxfId="1674" priority="58" operator="lessThan">
      <formula>0.99</formula>
    </cfRule>
    <cfRule type="cellIs" dxfId="1673" priority="56" operator="lessThan">
      <formula>0.93</formula>
    </cfRule>
    <cfRule type="cellIs" dxfId="1672" priority="55" operator="between">
      <formula>0.93</formula>
      <formula>0.96</formula>
    </cfRule>
    <cfRule type="cellIs" dxfId="1671" priority="54" operator="greaterThan">
      <formula>0.95</formula>
    </cfRule>
    <cfRule type="cellIs" dxfId="1670" priority="53" operator="lessThan">
      <formula>0.95</formula>
    </cfRule>
    <cfRule type="cellIs" dxfId="1669" priority="52" operator="lessThan">
      <formula>0.99</formula>
    </cfRule>
    <cfRule type="cellIs" dxfId="1668" priority="51" operator="lessThan">
      <formula>0.95</formula>
    </cfRule>
  </conditionalFormatting>
  <conditionalFormatting sqref="O25">
    <cfRule type="cellIs" dxfId="1667" priority="8" operator="lessThan">
      <formula>0.99</formula>
    </cfRule>
    <cfRule type="cellIs" dxfId="1666" priority="3" operator="lessThan">
      <formula>0.95</formula>
    </cfRule>
    <cfRule type="cellIs" dxfId="1665" priority="4" operator="greaterThan">
      <formula>0.95</formula>
    </cfRule>
    <cfRule type="cellIs" dxfId="1664" priority="5" operator="between">
      <formula>0.93</formula>
      <formula>0.96</formula>
    </cfRule>
    <cfRule type="cellIs" dxfId="1663" priority="6" operator="lessThan">
      <formula>0.93</formula>
    </cfRule>
    <cfRule type="cellIs" dxfId="1662" priority="7" operator="greaterThan">
      <formula>0.95</formula>
    </cfRule>
    <cfRule type="cellIs" dxfId="1661" priority="14" operator="greaterThan">
      <formula>0.95</formula>
    </cfRule>
    <cfRule type="cellIs" dxfId="1660" priority="9" operator="lessThan">
      <formula>0.99</formula>
    </cfRule>
    <cfRule type="cellIs" dxfId="1659" priority="10" operator="lessThan">
      <formula>0.95</formula>
    </cfRule>
    <cfRule type="cellIs" dxfId="1658" priority="11" operator="greaterThan">
      <formula>0.95</formula>
    </cfRule>
    <cfRule type="cellIs" dxfId="1657" priority="12" operator="between">
      <formula>0.93</formula>
      <formula>0.96</formula>
    </cfRule>
    <cfRule type="cellIs" dxfId="1656" priority="13" operator="lessThan">
      <formula>0.93</formula>
    </cfRule>
    <cfRule type="cellIs" dxfId="1655" priority="2" operator="lessThan">
      <formula>0.99</formula>
    </cfRule>
    <cfRule type="cellIs" dxfId="1654" priority="15" operator="lessThan">
      <formula>0.95</formula>
    </cfRule>
    <cfRule type="cellIs" dxfId="1653" priority="16" operator="lessThan">
      <formula>1</formula>
    </cfRule>
    <cfRule type="cellIs" dxfId="1652" priority="17" operator="lessThan">
      <formula>0.95</formula>
    </cfRule>
    <cfRule type="cellIs" dxfId="1651" priority="18" operator="lessThan">
      <formula>0.95</formula>
    </cfRule>
    <cfRule type="cellIs" dxfId="1650" priority="21" operator="lessThan">
      <formula>0.95</formula>
    </cfRule>
    <cfRule type="cellIs" dxfId="1649" priority="20" operator="lessThan">
      <formula>0.99</formula>
    </cfRule>
    <cfRule type="cellIs" dxfId="1648" priority="22" operator="greaterThan">
      <formula>0.95</formula>
    </cfRule>
    <cfRule type="cellIs" dxfId="1647" priority="23" operator="between">
      <formula>0.93</formula>
      <formula>0.96</formula>
    </cfRule>
    <cfRule type="cellIs" dxfId="1646" priority="24" operator="lessThan">
      <formula>0.93</formula>
    </cfRule>
    <cfRule type="cellIs" dxfId="1645" priority="1" operator="lessThan">
      <formula>0.95</formula>
    </cfRule>
    <cfRule type="cellIs" dxfId="1644" priority="25" operator="greaterThan">
      <formula>0.95</formula>
    </cfRule>
  </conditionalFormatting>
  <conditionalFormatting sqref="O27">
    <cfRule type="cellIs" dxfId="1643" priority="263" operator="lessThan">
      <formula>0.93</formula>
    </cfRule>
    <cfRule type="cellIs" dxfId="1642" priority="262" operator="between">
      <formula>0.93</formula>
      <formula>0.96</formula>
    </cfRule>
    <cfRule type="cellIs" dxfId="1641" priority="261" operator="greaterThan">
      <formula>0.95</formula>
    </cfRule>
    <cfRule type="cellIs" dxfId="1640" priority="260" operator="lessThan">
      <formula>0.95</formula>
    </cfRule>
    <cfRule type="cellIs" dxfId="1639" priority="259" operator="lessThan">
      <formula>0.99</formula>
    </cfRule>
    <cfRule type="cellIs" dxfId="1638" priority="258" operator="lessThan">
      <formula>0.99</formula>
    </cfRule>
    <cfRule type="cellIs" dxfId="1637" priority="264" operator="greaterThan">
      <formula>0.95</formula>
    </cfRule>
    <cfRule type="cellIs" dxfId="1636" priority="257" operator="greaterThan">
      <formula>0.95</formula>
    </cfRule>
    <cfRule type="cellIs" dxfId="1635" priority="256" operator="lessThan">
      <formula>0.93</formula>
    </cfRule>
    <cfRule type="cellIs" dxfId="1634" priority="255" operator="between">
      <formula>0.93</formula>
      <formula>0.96</formula>
    </cfRule>
    <cfRule type="cellIs" dxfId="1633" priority="253" operator="lessThan">
      <formula>0.95</formula>
    </cfRule>
    <cfRule type="cellIs" dxfId="1632" priority="252" operator="lessThan">
      <formula>0.99</formula>
    </cfRule>
    <cfRule type="cellIs" dxfId="1631" priority="251" operator="lessThan">
      <formula>0.95</formula>
    </cfRule>
    <cfRule type="cellIs" dxfId="1630" priority="275" operator="greaterThan">
      <formula>0.95</formula>
    </cfRule>
    <cfRule type="cellIs" dxfId="1629" priority="274" operator="lessThan">
      <formula>0.93</formula>
    </cfRule>
    <cfRule type="cellIs" dxfId="1628" priority="273" operator="between">
      <formula>0.93</formula>
      <formula>0.96</formula>
    </cfRule>
    <cfRule type="cellIs" dxfId="1627" priority="272" operator="greaterThan">
      <formula>0.95</formula>
    </cfRule>
    <cfRule type="cellIs" dxfId="1626" priority="271" operator="lessThan">
      <formula>0.95</formula>
    </cfRule>
    <cfRule type="cellIs" dxfId="1625" priority="270" operator="lessThan">
      <formula>0.99</formula>
    </cfRule>
    <cfRule type="cellIs" dxfId="1624" priority="254" operator="greaterThan">
      <formula>0.95</formula>
    </cfRule>
    <cfRule type="cellIs" dxfId="1623" priority="268" operator="lessThan">
      <formula>0.95</formula>
    </cfRule>
    <cfRule type="cellIs" dxfId="1622" priority="267" operator="lessThan">
      <formula>0.95</formula>
    </cfRule>
    <cfRule type="cellIs" dxfId="1621" priority="266" operator="lessThan">
      <formula>1</formula>
    </cfRule>
    <cfRule type="cellIs" dxfId="1620" priority="265" operator="lessThan">
      <formula>0.95</formula>
    </cfRule>
  </conditionalFormatting>
  <conditionalFormatting sqref="O32:O33">
    <cfRule type="cellIs" dxfId="1619" priority="177" operator="lessThan">
      <formula>0.99</formula>
    </cfRule>
    <cfRule type="cellIs" dxfId="1618" priority="197" operator="greaterThan">
      <formula>0.95</formula>
    </cfRule>
    <cfRule type="cellIs" dxfId="1617" priority="198" operator="between">
      <formula>0.93</formula>
      <formula>0.96</formula>
    </cfRule>
    <cfRule type="cellIs" dxfId="1616" priority="178" operator="lessThan">
      <formula>0.95</formula>
    </cfRule>
    <cfRule type="cellIs" dxfId="1615" priority="179" operator="greaterThan">
      <formula>0.95</formula>
    </cfRule>
    <cfRule type="cellIs" dxfId="1614" priority="180" operator="between">
      <formula>0.93</formula>
      <formula>0.96</formula>
    </cfRule>
    <cfRule type="cellIs" dxfId="1613" priority="181" operator="lessThan">
      <formula>0.93</formula>
    </cfRule>
    <cfRule type="cellIs" dxfId="1612" priority="182" operator="greaterThan">
      <formula>0.95</formula>
    </cfRule>
    <cfRule type="cellIs" dxfId="1611" priority="183" operator="lessThan">
      <formula>0.99</formula>
    </cfRule>
    <cfRule type="cellIs" dxfId="1610" priority="184" operator="lessThan">
      <formula>0.99</formula>
    </cfRule>
    <cfRule type="cellIs" dxfId="1609" priority="185" operator="lessThan">
      <formula>0.95</formula>
    </cfRule>
    <cfRule type="cellIs" dxfId="1608" priority="186" operator="greaterThan">
      <formula>0.95</formula>
    </cfRule>
    <cfRule type="cellIs" dxfId="1607" priority="187" operator="between">
      <formula>0.93</formula>
      <formula>0.96</formula>
    </cfRule>
    <cfRule type="cellIs" dxfId="1606" priority="188" operator="lessThan">
      <formula>0.93</formula>
    </cfRule>
    <cfRule type="cellIs" dxfId="1605" priority="189" operator="greaterThan">
      <formula>0.95</formula>
    </cfRule>
    <cfRule type="cellIs" dxfId="1604" priority="190" operator="lessThan">
      <formula>0.95</formula>
    </cfRule>
    <cfRule type="cellIs" dxfId="1603" priority="191" operator="lessThan">
      <formula>1</formula>
    </cfRule>
    <cfRule type="cellIs" dxfId="1602" priority="192" operator="lessThan">
      <formula>0.95</formula>
    </cfRule>
    <cfRule type="cellIs" dxfId="1601" priority="176" operator="lessThan">
      <formula>0.95</formula>
    </cfRule>
  </conditionalFormatting>
  <conditionalFormatting sqref="O32:O34">
    <cfRule type="cellIs" dxfId="1600" priority="195" operator="lessThan">
      <formula>0.99</formula>
    </cfRule>
    <cfRule type="cellIs" dxfId="1599" priority="196" operator="lessThan">
      <formula>0.95</formula>
    </cfRule>
    <cfRule type="cellIs" dxfId="1598" priority="199" operator="lessThan">
      <formula>0.93</formula>
    </cfRule>
    <cfRule type="cellIs" dxfId="1597" priority="200" operator="greaterThan">
      <formula>0.95</formula>
    </cfRule>
    <cfRule type="cellIs" dxfId="1596" priority="193" operator="lessThan">
      <formula>0.95</formula>
    </cfRule>
  </conditionalFormatting>
  <conditionalFormatting sqref="O34">
    <cfRule type="cellIs" dxfId="1595" priority="218" operator="lessThan">
      <formula>0.95</formula>
    </cfRule>
    <cfRule type="cellIs" dxfId="1594" priority="220" operator="lessThan">
      <formula>0.99</formula>
    </cfRule>
    <cfRule type="cellIs" dxfId="1593" priority="221" operator="lessThan">
      <formula>0.95</formula>
    </cfRule>
    <cfRule type="cellIs" dxfId="1592" priority="222" operator="greaterThan">
      <formula>0.95</formula>
    </cfRule>
    <cfRule type="cellIs" dxfId="1591" priority="223" operator="between">
      <formula>0.93</formula>
      <formula>0.96</formula>
    </cfRule>
    <cfRule type="cellIs" dxfId="1590" priority="224" operator="lessThan">
      <formula>0.93</formula>
    </cfRule>
    <cfRule type="cellIs" dxfId="1589" priority="225" operator="greaterThan">
      <formula>0.95</formula>
    </cfRule>
    <cfRule type="cellIs" dxfId="1588" priority="205" operator="between">
      <formula>0.93</formula>
      <formula>0.96</formula>
    </cfRule>
    <cfRule type="cellIs" dxfId="1587" priority="207" operator="greaterThan">
      <formula>0.95</formula>
    </cfRule>
    <cfRule type="cellIs" dxfId="1586" priority="208" operator="lessThan">
      <formula>0.99</formula>
    </cfRule>
    <cfRule type="cellIs" dxfId="1585" priority="209" operator="lessThan">
      <formula>0.99</formula>
    </cfRule>
    <cfRule type="cellIs" dxfId="1584" priority="210" operator="lessThan">
      <formula>0.95</formula>
    </cfRule>
    <cfRule type="cellIs" dxfId="1583" priority="211" operator="greaterThan">
      <formula>0.95</formula>
    </cfRule>
    <cfRule type="cellIs" dxfId="1582" priority="212" operator="between">
      <formula>0.93</formula>
      <formula>0.96</formula>
    </cfRule>
    <cfRule type="cellIs" dxfId="1581" priority="213" operator="lessThan">
      <formula>0.93</formula>
    </cfRule>
    <cfRule type="cellIs" dxfId="1580" priority="214" operator="greaterThan">
      <formula>0.95</formula>
    </cfRule>
    <cfRule type="cellIs" dxfId="1579" priority="215" operator="lessThan">
      <formula>0.95</formula>
    </cfRule>
    <cfRule type="cellIs" dxfId="1578" priority="216" operator="lessThan">
      <formula>1</formula>
    </cfRule>
    <cfRule type="cellIs" dxfId="1577" priority="217" operator="lessThan">
      <formula>0.95</formula>
    </cfRule>
  </conditionalFormatting>
  <conditionalFormatting sqref="O37">
    <cfRule type="cellIs" dxfId="1576" priority="133" operator="lessThan">
      <formula>0.99</formula>
    </cfRule>
    <cfRule type="cellIs" dxfId="1575" priority="147" operator="greaterThan">
      <formula>0.95</formula>
    </cfRule>
    <cfRule type="cellIs" dxfId="1574" priority="146" operator="lessThan">
      <formula>0.95</formula>
    </cfRule>
    <cfRule type="cellIs" dxfId="1573" priority="145" operator="lessThan">
      <formula>0.99</formula>
    </cfRule>
    <cfRule type="cellIs" dxfId="1572" priority="140" operator="lessThan">
      <formula>0.95</formula>
    </cfRule>
    <cfRule type="cellIs" dxfId="1571" priority="143" operator="lessThan">
      <formula>0.95</formula>
    </cfRule>
    <cfRule type="cellIs" dxfId="1570" priority="138" operator="lessThan">
      <formula>0.93</formula>
    </cfRule>
    <cfRule type="cellIs" dxfId="1569" priority="130" operator="between">
      <formula>0.93</formula>
      <formula>0.96</formula>
    </cfRule>
    <cfRule type="cellIs" dxfId="1568" priority="132" operator="greaterThan">
      <formula>0.95</formula>
    </cfRule>
    <cfRule type="cellIs" dxfId="1567" priority="134" operator="lessThan">
      <formula>0.99</formula>
    </cfRule>
    <cfRule type="cellIs" dxfId="1566" priority="135" operator="lessThan">
      <formula>0.95</formula>
    </cfRule>
    <cfRule type="cellIs" dxfId="1565" priority="136" operator="greaterThan">
      <formula>0.95</formula>
    </cfRule>
    <cfRule type="cellIs" dxfId="1564" priority="139" operator="greaterThan">
      <formula>0.95</formula>
    </cfRule>
    <cfRule type="cellIs" dxfId="1563" priority="142" operator="lessThan">
      <formula>0.95</formula>
    </cfRule>
    <cfRule type="cellIs" dxfId="1562" priority="137" operator="between">
      <formula>0.93</formula>
      <formula>0.96</formula>
    </cfRule>
    <cfRule type="cellIs" dxfId="1561" priority="141" operator="lessThan">
      <formula>1</formula>
    </cfRule>
    <cfRule type="cellIs" dxfId="1560" priority="150" operator="greaterThan">
      <formula>0.95</formula>
    </cfRule>
    <cfRule type="cellIs" dxfId="1559" priority="149" operator="lessThan">
      <formula>0.93</formula>
    </cfRule>
    <cfRule type="cellIs" dxfId="1558" priority="148" operator="between">
      <formula>0.93</formula>
      <formula>0.96</formula>
    </cfRule>
  </conditionalFormatting>
  <conditionalFormatting sqref="O37:O38">
    <cfRule type="cellIs" dxfId="1557" priority="118" operator="lessThan">
      <formula>0.95</formula>
    </cfRule>
    <cfRule type="cellIs" dxfId="1556" priority="120" operator="lessThan">
      <formula>0.99</formula>
    </cfRule>
    <cfRule type="cellIs" dxfId="1555" priority="121" operator="lessThan">
      <formula>0.95</formula>
    </cfRule>
    <cfRule type="cellIs" dxfId="1554" priority="124" operator="lessThan">
      <formula>0.93</formula>
    </cfRule>
    <cfRule type="cellIs" dxfId="1553" priority="125" operator="greaterThan">
      <formula>0.95</formula>
    </cfRule>
  </conditionalFormatting>
  <conditionalFormatting sqref="O38">
    <cfRule type="cellIs" dxfId="1552" priority="112" operator="between">
      <formula>0.93</formula>
      <formula>0.96</formula>
    </cfRule>
    <cfRule type="cellIs" dxfId="1551" priority="111" operator="greaterThan">
      <formula>0.95</formula>
    </cfRule>
    <cfRule type="cellIs" dxfId="1550" priority="110" operator="lessThan">
      <formula>0.95</formula>
    </cfRule>
    <cfRule type="cellIs" dxfId="1549" priority="109" operator="lessThan">
      <formula>0.99</formula>
    </cfRule>
    <cfRule type="cellIs" dxfId="1548" priority="108" operator="lessThan">
      <formula>0.99</formula>
    </cfRule>
    <cfRule type="cellIs" dxfId="1547" priority="102" operator="lessThan">
      <formula>0.99</formula>
    </cfRule>
    <cfRule type="cellIs" dxfId="1546" priority="103" operator="lessThan">
      <formula>0.95</formula>
    </cfRule>
    <cfRule type="cellIs" dxfId="1545" priority="104" operator="greaterThan">
      <formula>0.95</formula>
    </cfRule>
    <cfRule type="cellIs" dxfId="1544" priority="105" operator="between">
      <formula>0.93</formula>
      <formula>0.96</formula>
    </cfRule>
    <cfRule type="cellIs" dxfId="1543" priority="101" operator="lessThan">
      <formula>0.95</formula>
    </cfRule>
    <cfRule type="cellIs" dxfId="1542" priority="106" operator="lessThan">
      <formula>0.93</formula>
    </cfRule>
    <cfRule type="cellIs" dxfId="1541" priority="107" operator="greaterThan">
      <formula>0.95</formula>
    </cfRule>
    <cfRule type="cellIs" dxfId="1540" priority="123" operator="between">
      <formula>0.93</formula>
      <formula>0.96</formula>
    </cfRule>
    <cfRule type="cellIs" dxfId="1539" priority="122" operator="greaterThan">
      <formula>0.95</formula>
    </cfRule>
    <cfRule type="cellIs" dxfId="1538" priority="117" operator="lessThan">
      <formula>0.95</formula>
    </cfRule>
    <cfRule type="cellIs" dxfId="1537" priority="116" operator="lessThan">
      <formula>1</formula>
    </cfRule>
    <cfRule type="cellIs" dxfId="1536" priority="115" operator="lessThan">
      <formula>0.95</formula>
    </cfRule>
    <cfRule type="cellIs" dxfId="1535" priority="114" operator="greaterThan">
      <formula>0.95</formula>
    </cfRule>
    <cfRule type="cellIs" dxfId="1534" priority="113" operator="lessThan">
      <formula>0.93</formula>
    </cfRule>
  </conditionalFormatting>
  <conditionalFormatting sqref="O40">
    <cfRule type="cellIs" dxfId="1533" priority="238" operator="lessThan">
      <formula>0.93</formula>
    </cfRule>
    <cfRule type="cellIs" dxfId="1532" priority="239" operator="greaterThan">
      <formula>0.95</formula>
    </cfRule>
    <cfRule type="cellIs" dxfId="1531" priority="240" operator="lessThan">
      <formula>0.95</formula>
    </cfRule>
    <cfRule type="cellIs" dxfId="1530" priority="241" operator="lessThan">
      <formula>1</formula>
    </cfRule>
    <cfRule type="cellIs" dxfId="1529" priority="242" operator="lessThan">
      <formula>0.95</formula>
    </cfRule>
    <cfRule type="cellIs" dxfId="1528" priority="233" operator="lessThan">
      <formula>0.99</formula>
    </cfRule>
    <cfRule type="cellIs" dxfId="1527" priority="226" operator="lessThan">
      <formula>0.95</formula>
    </cfRule>
    <cfRule type="cellIs" dxfId="1526" priority="246" operator="lessThan">
      <formula>0.95</formula>
    </cfRule>
    <cfRule type="cellIs" dxfId="1525" priority="227" operator="lessThan">
      <formula>0.99</formula>
    </cfRule>
    <cfRule type="cellIs" dxfId="1524" priority="231" operator="lessThan">
      <formula>0.93</formula>
    </cfRule>
    <cfRule type="cellIs" dxfId="1523" priority="243" operator="lessThan">
      <formula>0.95</formula>
    </cfRule>
    <cfRule type="cellIs" dxfId="1522" priority="237" operator="between">
      <formula>0.93</formula>
      <formula>0.96</formula>
    </cfRule>
    <cfRule type="cellIs" dxfId="1521" priority="250" operator="greaterThan">
      <formula>0.95</formula>
    </cfRule>
    <cfRule type="cellIs" dxfId="1520" priority="245" operator="lessThan">
      <formula>0.99</formula>
    </cfRule>
    <cfRule type="cellIs" dxfId="1519" priority="230" operator="between">
      <formula>0.93</formula>
      <formula>0.96</formula>
    </cfRule>
    <cfRule type="cellIs" dxfId="1518" priority="249" operator="lessThan">
      <formula>0.93</formula>
    </cfRule>
    <cfRule type="cellIs" dxfId="1517" priority="236" operator="greaterThan">
      <formula>0.95</formula>
    </cfRule>
    <cfRule type="cellIs" dxfId="1516" priority="235" operator="lessThan">
      <formula>0.95</formula>
    </cfRule>
    <cfRule type="cellIs" dxfId="1515" priority="234" operator="lessThan">
      <formula>0.99</formula>
    </cfRule>
    <cfRule type="cellIs" dxfId="1514" priority="232" operator="greaterThan">
      <formula>0.95</formula>
    </cfRule>
    <cfRule type="cellIs" dxfId="1513" priority="248" operator="between">
      <formula>0.93</formula>
      <formula>0.96</formula>
    </cfRule>
    <cfRule type="cellIs" dxfId="1512" priority="247" operator="greaterThan">
      <formula>0.95</formula>
    </cfRule>
    <cfRule type="cellIs" dxfId="1511" priority="229" operator="greaterThan">
      <formula>0.95</formula>
    </cfRule>
    <cfRule type="cellIs" dxfId="1510" priority="228" operator="lessThan">
      <formula>0.95</formula>
    </cfRule>
  </conditionalFormatting>
  <conditionalFormatting sqref="O43">
    <cfRule type="cellIs" dxfId="1509" priority="85" operator="lessThan">
      <formula>0.95</formula>
    </cfRule>
    <cfRule type="cellIs" dxfId="1508" priority="84" operator="lessThan">
      <formula>0.99</formula>
    </cfRule>
    <cfRule type="cellIs" dxfId="1507" priority="83" operator="lessThan">
      <formula>0.99</formula>
    </cfRule>
    <cfRule type="cellIs" dxfId="1506" priority="81" operator="lessThan">
      <formula>0.93</formula>
    </cfRule>
    <cfRule type="cellIs" dxfId="1505" priority="80" operator="between">
      <formula>0.93</formula>
      <formula>0.96</formula>
    </cfRule>
    <cfRule type="cellIs" dxfId="1504" priority="79" operator="greaterThan">
      <formula>0.95</formula>
    </cfRule>
    <cfRule type="cellIs" dxfId="1503" priority="78" operator="lessThan">
      <formula>0.95</formula>
    </cfRule>
    <cfRule type="cellIs" dxfId="1502" priority="77" operator="lessThan">
      <formula>0.99</formula>
    </cfRule>
    <cfRule type="cellIs" dxfId="1501" priority="76" operator="lessThan">
      <formula>0.95</formula>
    </cfRule>
    <cfRule type="cellIs" dxfId="1500" priority="82" operator="greaterThan">
      <formula>0.95</formula>
    </cfRule>
    <cfRule type="cellIs" dxfId="1499" priority="100" operator="greaterThan">
      <formula>0.95</formula>
    </cfRule>
    <cfRule type="cellIs" dxfId="1498" priority="99" operator="lessThan">
      <formula>0.93</formula>
    </cfRule>
    <cfRule type="cellIs" dxfId="1497" priority="98" operator="between">
      <formula>0.93</formula>
      <formula>0.96</formula>
    </cfRule>
    <cfRule type="cellIs" dxfId="1496" priority="97" operator="greaterThan">
      <formula>0.95</formula>
    </cfRule>
    <cfRule type="cellIs" dxfId="1495" priority="96" operator="lessThan">
      <formula>0.95</formula>
    </cfRule>
    <cfRule type="cellIs" dxfId="1494" priority="95" operator="lessThan">
      <formula>0.99</formula>
    </cfRule>
    <cfRule type="cellIs" dxfId="1493" priority="93" operator="lessThan">
      <formula>0.95</formula>
    </cfRule>
    <cfRule type="cellIs" dxfId="1492" priority="92" operator="lessThan">
      <formula>0.95</formula>
    </cfRule>
    <cfRule type="cellIs" dxfId="1491" priority="91" operator="lessThan">
      <formula>1</formula>
    </cfRule>
    <cfRule type="cellIs" dxfId="1490" priority="90" operator="lessThan">
      <formula>0.95</formula>
    </cfRule>
    <cfRule type="cellIs" dxfId="1489" priority="89" operator="greaterThan">
      <formula>0.95</formula>
    </cfRule>
    <cfRule type="cellIs" dxfId="1488" priority="88" operator="lessThan">
      <formula>0.93</formula>
    </cfRule>
    <cfRule type="cellIs" dxfId="1487" priority="87" operator="between">
      <formula>0.93</formula>
      <formula>0.96</formula>
    </cfRule>
    <cfRule type="cellIs" dxfId="1486" priority="86" operator="greaterThan">
      <formula>0.95</formula>
    </cfRule>
  </conditionalFormatting>
  <conditionalFormatting sqref="O45">
    <cfRule type="cellIs" dxfId="1485" priority="338" operator="lessThan">
      <formula>0.93</formula>
    </cfRule>
    <cfRule type="cellIs" dxfId="1484" priority="337" operator="between">
      <formula>0.93</formula>
      <formula>0.96</formula>
    </cfRule>
    <cfRule type="cellIs" dxfId="1483" priority="336" operator="greaterThan">
      <formula>0.95</formula>
    </cfRule>
    <cfRule type="cellIs" dxfId="1482" priority="335" operator="lessThan">
      <formula>0.95</formula>
    </cfRule>
    <cfRule type="cellIs" dxfId="1481" priority="334" operator="lessThan">
      <formula>0.99</formula>
    </cfRule>
    <cfRule type="cellIs" dxfId="1480" priority="331" operator="lessThan">
      <formula>0.93</formula>
    </cfRule>
    <cfRule type="cellIs" dxfId="1479" priority="333" operator="lessThan">
      <formula>0.99</formula>
    </cfRule>
    <cfRule type="cellIs" dxfId="1478" priority="332" operator="greaterThan">
      <formula>0.95</formula>
    </cfRule>
    <cfRule type="cellIs" dxfId="1477" priority="343" operator="lessThan">
      <formula>0.95</formula>
    </cfRule>
    <cfRule type="cellIs" dxfId="1476" priority="339" operator="greaterThan">
      <formula>0.95</formula>
    </cfRule>
    <cfRule type="cellIs" dxfId="1475" priority="340" operator="lessThan">
      <formula>0.95</formula>
    </cfRule>
    <cfRule type="cellIs" dxfId="1474" priority="341" operator="lessThan">
      <formula>1</formula>
    </cfRule>
    <cfRule type="cellIs" dxfId="1473" priority="345" operator="lessThan">
      <formula>0.99</formula>
    </cfRule>
    <cfRule type="cellIs" dxfId="1472" priority="346" operator="lessThan">
      <formula>0.95</formula>
    </cfRule>
    <cfRule type="cellIs" dxfId="1471" priority="347" operator="greaterThan">
      <formula>0.95</formula>
    </cfRule>
    <cfRule type="cellIs" dxfId="1470" priority="348" operator="between">
      <formula>0.93</formula>
      <formula>0.96</formula>
    </cfRule>
    <cfRule type="cellIs" dxfId="1469" priority="342" operator="lessThan">
      <formula>0.95</formula>
    </cfRule>
    <cfRule type="cellIs" dxfId="1468" priority="349" operator="lessThan">
      <formula>0.93</formula>
    </cfRule>
    <cfRule type="cellIs" dxfId="1467" priority="326" operator="lessThan">
      <formula>0.95</formula>
    </cfRule>
    <cfRule type="cellIs" dxfId="1466" priority="350" operator="greaterThan">
      <formula>0.95</formula>
    </cfRule>
    <cfRule type="cellIs" dxfId="1465" priority="330" operator="between">
      <formula>0.93</formula>
      <formula>0.96</formula>
    </cfRule>
    <cfRule type="cellIs" dxfId="1464" priority="329" operator="greaterThan">
      <formula>0.95</formula>
    </cfRule>
    <cfRule type="cellIs" dxfId="1463" priority="328" operator="lessThan">
      <formula>0.95</formula>
    </cfRule>
    <cfRule type="cellIs" dxfId="1462" priority="327" operator="lessThan">
      <formula>0.99</formula>
    </cfRule>
  </conditionalFormatting>
  <conditionalFormatting sqref="O46">
    <cfRule type="cellIs" dxfId="1461" priority="491" operator="greaterThan">
      <formula>0.95</formula>
    </cfRule>
    <cfRule type="cellIs" dxfId="1460" priority="483" operator="lessThan">
      <formula>0.9</formula>
    </cfRule>
    <cfRule type="cellIs" dxfId="1459" priority="476" operator="lessThan">
      <formula>0.94</formula>
    </cfRule>
    <cfRule type="cellIs" dxfId="1458" priority="477" operator="lessThan">
      <formula>0.99</formula>
    </cfRule>
    <cfRule type="cellIs" dxfId="1457" priority="478" operator="lessThan">
      <formula>0.95</formula>
    </cfRule>
    <cfRule type="cellIs" dxfId="1456" priority="479" operator="lessThan">
      <formula>0.95</formula>
    </cfRule>
    <cfRule type="cellIs" dxfId="1455" priority="480" operator="lessThan">
      <formula>1</formula>
    </cfRule>
    <cfRule type="cellIs" dxfId="1454" priority="481" operator="lessThan">
      <formula>0.94</formula>
    </cfRule>
    <cfRule type="cellIs" dxfId="1453" priority="482" operator="lessThan">
      <formula>0.95</formula>
    </cfRule>
    <cfRule type="cellIs" dxfId="1452" priority="484" operator="lessThan">
      <formula>0.95</formula>
    </cfRule>
    <cfRule type="cellIs" dxfId="1451" priority="485" operator="lessThan">
      <formula>0.95</formula>
    </cfRule>
    <cfRule type="cellIs" dxfId="1450" priority="486" operator="lessThan">
      <formula>0.99</formula>
    </cfRule>
    <cfRule type="cellIs" dxfId="1449" priority="487" operator="lessThan">
      <formula>0.95</formula>
    </cfRule>
    <cfRule type="cellIs" dxfId="1448" priority="488" operator="greaterThan">
      <formula>0.95</formula>
    </cfRule>
    <cfRule type="cellIs" dxfId="1447" priority="489" operator="between">
      <formula>0.93</formula>
      <formula>0.96</formula>
    </cfRule>
    <cfRule type="cellIs" dxfId="1446" priority="490" operator="lessThan">
      <formula>0.93</formula>
    </cfRule>
  </conditionalFormatting>
  <pageMargins left="0.7" right="0.7" top="0.75" bottom="0.75" header="0.3" footer="0.3"/>
  <pageSetup scale="58" orientation="landscape" r:id="rId1"/>
  <rowBreaks count="1" manualBreakCount="1">
    <brk id="47" max="16383" man="1"/>
  </rowBreaks>
  <colBreaks count="1" manualBreakCount="1">
    <brk id="2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104"/>
  <sheetViews>
    <sheetView zoomScale="80" zoomScaleNormal="80" workbookViewId="0">
      <selection activeCell="B10" sqref="B10:H11"/>
    </sheetView>
  </sheetViews>
  <sheetFormatPr defaultColWidth="9.109375" defaultRowHeight="14.4" x14ac:dyDescent="0.3"/>
  <cols>
    <col min="1" max="1" width="3.88671875" style="1" customWidth="1"/>
    <col min="2" max="2" width="8" style="1" bestFit="1" customWidth="1"/>
    <col min="3" max="3" width="5.33203125" style="1" bestFit="1" customWidth="1"/>
    <col min="4" max="4" width="5.33203125" style="1" customWidth="1"/>
    <col min="5" max="5" width="9" style="2" bestFit="1" customWidth="1"/>
    <col min="6" max="6" width="20.44140625" customWidth="1"/>
    <col min="7" max="7" width="17.33203125" bestFit="1" customWidth="1"/>
    <col min="8" max="8" width="10.109375" style="1" customWidth="1"/>
    <col min="9" max="10" width="7.44140625" style="1" bestFit="1" customWidth="1"/>
    <col min="11" max="11" width="8" style="1" bestFit="1" customWidth="1"/>
    <col min="12" max="12" width="7" style="1" bestFit="1" customWidth="1"/>
    <col min="13" max="13" width="7.44140625" style="3" bestFit="1" customWidth="1"/>
    <col min="14" max="14" width="8.33203125" style="3" bestFit="1" customWidth="1"/>
    <col min="15" max="15" width="11" style="4" customWidth="1"/>
    <col min="16" max="16" width="6.33203125" style="1" bestFit="1" customWidth="1"/>
    <col min="17" max="17" width="8.5546875" style="1" bestFit="1" customWidth="1"/>
    <col min="18" max="19" width="6" style="1" hidden="1" customWidth="1"/>
    <col min="20" max="20" width="15.6640625" style="1" bestFit="1" customWidth="1"/>
    <col min="21" max="21" width="44" style="5" customWidth="1"/>
    <col min="22" max="22" width="20.44140625" style="1" customWidth="1"/>
    <col min="23" max="23" width="15.5546875" style="1" customWidth="1"/>
    <col min="24" max="24" width="7" style="1" customWidth="1"/>
    <col min="25" max="25" width="15.5546875" style="1" customWidth="1"/>
    <col min="26" max="26" width="17.5546875" bestFit="1" customWidth="1"/>
    <col min="27" max="27" width="10.88671875" style="1" customWidth="1"/>
    <col min="28" max="28" width="15.44140625" style="1" bestFit="1" customWidth="1"/>
    <col min="29" max="29" width="16.5546875" style="1" customWidth="1"/>
    <col min="30" max="30" width="11.44140625" style="1" customWidth="1"/>
    <col min="31" max="31" width="11.109375" style="1" bestFit="1" customWidth="1"/>
    <col min="32" max="32" width="16.33203125" style="1" customWidth="1"/>
    <col min="33" max="16384" width="9.109375" style="1"/>
  </cols>
  <sheetData>
    <row r="1" spans="1:27" ht="15" thickBot="1" x14ac:dyDescent="0.35"/>
    <row r="2" spans="1:27" customFormat="1" ht="15" customHeight="1" x14ac:dyDescent="0.3">
      <c r="A2" s="1"/>
      <c r="B2" s="98"/>
      <c r="C2" s="99"/>
      <c r="D2" s="99"/>
      <c r="E2" s="99"/>
      <c r="F2" s="102" t="s">
        <v>0</v>
      </c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5" t="s">
        <v>1</v>
      </c>
      <c r="X2" s="105"/>
      <c r="Y2" s="6" t="s">
        <v>2</v>
      </c>
    </row>
    <row r="3" spans="1:27" customFormat="1" ht="15" customHeight="1" x14ac:dyDescent="0.3">
      <c r="A3" s="1"/>
      <c r="B3" s="100"/>
      <c r="C3" s="97"/>
      <c r="D3" s="97"/>
      <c r="E3" s="97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6" t="s">
        <v>3</v>
      </c>
      <c r="X3" s="106"/>
      <c r="Y3" s="7" t="s">
        <v>4</v>
      </c>
    </row>
    <row r="4" spans="1:27" customFormat="1" ht="15.75" customHeight="1" thickBot="1" x14ac:dyDescent="0.35">
      <c r="A4" s="1"/>
      <c r="B4" s="101"/>
      <c r="C4" s="87"/>
      <c r="D4" s="87"/>
      <c r="E4" s="87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7" t="s">
        <v>5</v>
      </c>
      <c r="X4" s="107"/>
      <c r="Y4" s="8" t="s">
        <v>6</v>
      </c>
    </row>
    <row r="5" spans="1:27" ht="40.5" customHeight="1" thickBot="1" x14ac:dyDescent="0.35">
      <c r="B5" s="113" t="s">
        <v>133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5"/>
      <c r="V5" s="109" t="s">
        <v>7</v>
      </c>
      <c r="W5" s="110"/>
      <c r="X5" s="110"/>
      <c r="Y5" s="111"/>
    </row>
    <row r="6" spans="1:27" ht="29.4" thickBot="1" x14ac:dyDescent="0.35">
      <c r="B6" s="9" t="s">
        <v>8</v>
      </c>
      <c r="C6" s="10" t="s">
        <v>9</v>
      </c>
      <c r="D6" s="10" t="s">
        <v>10</v>
      </c>
      <c r="E6" s="10" t="s">
        <v>11</v>
      </c>
      <c r="F6" s="11" t="s">
        <v>12</v>
      </c>
      <c r="G6" s="11" t="s">
        <v>13</v>
      </c>
      <c r="H6" s="10" t="s">
        <v>14</v>
      </c>
      <c r="I6" s="11" t="s">
        <v>15</v>
      </c>
      <c r="J6" s="11" t="s">
        <v>16</v>
      </c>
      <c r="K6" s="10" t="s">
        <v>17</v>
      </c>
      <c r="L6" s="11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1" t="s">
        <v>26</v>
      </c>
      <c r="U6" s="12" t="s">
        <v>27</v>
      </c>
      <c r="V6" s="66" t="s">
        <v>12</v>
      </c>
      <c r="W6" s="11" t="s">
        <v>13</v>
      </c>
      <c r="X6" s="11" t="s">
        <v>28</v>
      </c>
      <c r="Y6" s="67" t="s">
        <v>29</v>
      </c>
    </row>
    <row r="7" spans="1:27" customFormat="1" ht="17.25" customHeight="1" x14ac:dyDescent="0.3">
      <c r="A7" s="1"/>
      <c r="B7" s="129" t="s">
        <v>30</v>
      </c>
      <c r="C7" s="13" t="s">
        <v>31</v>
      </c>
      <c r="D7" s="13" t="s">
        <v>32</v>
      </c>
      <c r="E7" s="16" t="s">
        <v>33</v>
      </c>
      <c r="F7" s="13" t="s">
        <v>34</v>
      </c>
      <c r="G7" s="13" t="s">
        <v>35</v>
      </c>
      <c r="H7" s="14"/>
      <c r="I7" s="130">
        <v>500</v>
      </c>
      <c r="J7" s="15"/>
      <c r="K7" s="16">
        <v>150</v>
      </c>
      <c r="L7" s="16"/>
      <c r="M7" s="16">
        <v>50</v>
      </c>
      <c r="N7" s="16">
        <f t="shared" ref="N7:N48" si="0">K7+M7</f>
        <v>200</v>
      </c>
      <c r="O7" s="132" t="s">
        <v>48</v>
      </c>
      <c r="P7" s="99">
        <v>25</v>
      </c>
      <c r="Q7" s="99">
        <v>10</v>
      </c>
      <c r="R7" s="16">
        <f t="shared" ref="R7:R14" si="1">(M7+L7)/Q7</f>
        <v>5</v>
      </c>
      <c r="S7" s="17">
        <f t="shared" ref="S7:S14" si="2">R7/P7</f>
        <v>0.2</v>
      </c>
      <c r="T7" s="99" t="s">
        <v>36</v>
      </c>
      <c r="U7" s="13"/>
      <c r="V7" s="55" t="s">
        <v>37</v>
      </c>
      <c r="W7" s="55" t="s">
        <v>38</v>
      </c>
      <c r="X7" s="55"/>
      <c r="Y7" s="56">
        <v>45</v>
      </c>
      <c r="AA7" s="1"/>
    </row>
    <row r="8" spans="1:27" customFormat="1" ht="17.25" customHeight="1" x14ac:dyDescent="0.3">
      <c r="A8" s="1"/>
      <c r="B8" s="128"/>
      <c r="C8" s="21" t="s">
        <v>31</v>
      </c>
      <c r="D8" s="21" t="s">
        <v>32</v>
      </c>
      <c r="E8" s="24" t="s">
        <v>33</v>
      </c>
      <c r="F8" s="21" t="s">
        <v>37</v>
      </c>
      <c r="G8" s="21" t="s">
        <v>38</v>
      </c>
      <c r="H8" s="22"/>
      <c r="I8" s="131"/>
      <c r="J8" s="23"/>
      <c r="K8" s="24"/>
      <c r="L8" s="24"/>
      <c r="M8" s="24">
        <v>45</v>
      </c>
      <c r="N8" s="24">
        <f t="shared" si="0"/>
        <v>45</v>
      </c>
      <c r="O8" s="96"/>
      <c r="P8" s="97"/>
      <c r="Q8" s="97"/>
      <c r="R8" s="24"/>
      <c r="S8" s="25"/>
      <c r="T8" s="97"/>
      <c r="U8" s="21"/>
      <c r="V8" s="19" t="s">
        <v>39</v>
      </c>
      <c r="W8" s="19" t="s">
        <v>38</v>
      </c>
      <c r="X8" s="19">
        <v>2800</v>
      </c>
      <c r="Y8" s="20">
        <v>3000</v>
      </c>
      <c r="AA8" s="1"/>
    </row>
    <row r="9" spans="1:27" customFormat="1" ht="17.25" customHeight="1" x14ac:dyDescent="0.3">
      <c r="A9" s="1"/>
      <c r="B9" s="40" t="s">
        <v>40</v>
      </c>
      <c r="C9" s="21" t="s">
        <v>31</v>
      </c>
      <c r="D9" s="21" t="s">
        <v>32</v>
      </c>
      <c r="E9" s="24" t="s">
        <v>33</v>
      </c>
      <c r="F9" s="21" t="s">
        <v>41</v>
      </c>
      <c r="G9" s="21" t="s">
        <v>42</v>
      </c>
      <c r="H9" s="22">
        <v>2700</v>
      </c>
      <c r="I9" s="24">
        <v>2800</v>
      </c>
      <c r="J9" s="23">
        <v>2700</v>
      </c>
      <c r="K9" s="24"/>
      <c r="L9" s="24"/>
      <c r="M9" s="24">
        <v>2650</v>
      </c>
      <c r="N9" s="24">
        <f t="shared" si="0"/>
        <v>2650</v>
      </c>
      <c r="O9" s="41">
        <f>(M9+L9)/I9</f>
        <v>0.9464285714285714</v>
      </c>
      <c r="P9" s="24">
        <v>61</v>
      </c>
      <c r="Q9" s="24">
        <v>10</v>
      </c>
      <c r="R9" s="24">
        <f t="shared" si="1"/>
        <v>265</v>
      </c>
      <c r="S9" s="25">
        <f t="shared" si="2"/>
        <v>4.3442622950819674</v>
      </c>
      <c r="T9" s="24" t="s">
        <v>43</v>
      </c>
      <c r="U9" s="21" t="s">
        <v>135</v>
      </c>
      <c r="V9" s="19" t="s">
        <v>39</v>
      </c>
      <c r="W9" s="19" t="s">
        <v>137</v>
      </c>
      <c r="X9" s="19">
        <v>3000</v>
      </c>
      <c r="Y9" s="20">
        <v>2800</v>
      </c>
      <c r="AA9" s="1"/>
    </row>
    <row r="10" spans="1:27" customFormat="1" ht="17.25" customHeight="1" x14ac:dyDescent="0.3">
      <c r="A10" s="1"/>
      <c r="B10" s="128" t="s">
        <v>46</v>
      </c>
      <c r="C10" s="21" t="s">
        <v>31</v>
      </c>
      <c r="D10" s="21" t="s">
        <v>32</v>
      </c>
      <c r="E10" s="24" t="s">
        <v>33</v>
      </c>
      <c r="F10" s="24" t="s">
        <v>47</v>
      </c>
      <c r="G10" s="21" t="s">
        <v>42</v>
      </c>
      <c r="H10" s="22"/>
      <c r="I10" s="97">
        <v>2800</v>
      </c>
      <c r="J10" s="23"/>
      <c r="K10" s="24"/>
      <c r="L10" s="24"/>
      <c r="M10" s="24">
        <v>150</v>
      </c>
      <c r="N10" s="24">
        <f t="shared" si="0"/>
        <v>150</v>
      </c>
      <c r="O10" s="96">
        <f>(M10+M11+L11)/I10</f>
        <v>0.9642857142857143</v>
      </c>
      <c r="P10" s="97">
        <v>62</v>
      </c>
      <c r="Q10" s="97">
        <v>10</v>
      </c>
      <c r="R10" s="24">
        <f t="shared" si="1"/>
        <v>15</v>
      </c>
      <c r="S10" s="25">
        <f t="shared" si="2"/>
        <v>0.24193548387096775</v>
      </c>
      <c r="T10" s="97" t="s">
        <v>49</v>
      </c>
      <c r="U10" s="21"/>
      <c r="V10" s="19" t="s">
        <v>39</v>
      </c>
      <c r="W10" s="19" t="s">
        <v>146</v>
      </c>
      <c r="X10" s="19"/>
      <c r="Y10" s="20">
        <v>100</v>
      </c>
      <c r="AA10" s="1"/>
    </row>
    <row r="11" spans="1:27" customFormat="1" ht="17.25" customHeight="1" x14ac:dyDescent="0.3">
      <c r="A11" s="1"/>
      <c r="B11" s="128"/>
      <c r="C11" s="21" t="s">
        <v>31</v>
      </c>
      <c r="D11" s="21" t="s">
        <v>32</v>
      </c>
      <c r="E11" s="24" t="s">
        <v>33</v>
      </c>
      <c r="F11" s="24" t="s">
        <v>110</v>
      </c>
      <c r="G11" s="21" t="s">
        <v>38</v>
      </c>
      <c r="H11" s="22">
        <v>2500</v>
      </c>
      <c r="I11" s="97"/>
      <c r="J11" s="23">
        <v>2500</v>
      </c>
      <c r="K11" s="24"/>
      <c r="L11" s="24">
        <v>100</v>
      </c>
      <c r="M11" s="24">
        <v>2450</v>
      </c>
      <c r="N11" s="24">
        <f t="shared" si="0"/>
        <v>2450</v>
      </c>
      <c r="O11" s="96"/>
      <c r="P11" s="97"/>
      <c r="Q11" s="97"/>
      <c r="R11" s="24"/>
      <c r="S11" s="25"/>
      <c r="T11" s="97"/>
      <c r="U11" s="21"/>
      <c r="V11" s="19" t="s">
        <v>39</v>
      </c>
      <c r="W11" s="19" t="s">
        <v>114</v>
      </c>
      <c r="X11" s="19"/>
      <c r="Y11" s="20">
        <v>500</v>
      </c>
      <c r="AA11" s="1"/>
    </row>
    <row r="12" spans="1:27" customFormat="1" x14ac:dyDescent="0.3">
      <c r="A12" s="1"/>
      <c r="B12" s="128" t="s">
        <v>52</v>
      </c>
      <c r="C12" s="21" t="s">
        <v>31</v>
      </c>
      <c r="D12" s="21" t="s">
        <v>32</v>
      </c>
      <c r="E12" s="24" t="s">
        <v>33</v>
      </c>
      <c r="F12" s="24" t="s">
        <v>111</v>
      </c>
      <c r="G12" s="21" t="s">
        <v>38</v>
      </c>
      <c r="H12" s="22">
        <v>2300</v>
      </c>
      <c r="I12" s="97">
        <v>2800</v>
      </c>
      <c r="J12" s="23">
        <v>2300</v>
      </c>
      <c r="K12" s="24"/>
      <c r="L12" s="24">
        <v>700</v>
      </c>
      <c r="M12" s="24">
        <v>2000</v>
      </c>
      <c r="N12" s="24">
        <f t="shared" si="0"/>
        <v>2000</v>
      </c>
      <c r="O12" s="96">
        <f>(M12+M13+L12)/I12</f>
        <v>1</v>
      </c>
      <c r="P12" s="97">
        <v>60</v>
      </c>
      <c r="Q12" s="97">
        <v>10</v>
      </c>
      <c r="R12" s="24"/>
      <c r="S12" s="25"/>
      <c r="T12" s="97" t="s">
        <v>53</v>
      </c>
      <c r="U12" s="21"/>
      <c r="V12" s="19" t="s">
        <v>45</v>
      </c>
      <c r="W12" s="19" t="s">
        <v>38</v>
      </c>
      <c r="X12" s="19"/>
      <c r="Y12" s="20">
        <v>2250</v>
      </c>
      <c r="AA12" s="1"/>
    </row>
    <row r="13" spans="1:27" customFormat="1" x14ac:dyDescent="0.3">
      <c r="A13" s="1"/>
      <c r="B13" s="128"/>
      <c r="C13" s="21" t="s">
        <v>31</v>
      </c>
      <c r="D13" s="21" t="s">
        <v>32</v>
      </c>
      <c r="E13" s="24" t="s">
        <v>33</v>
      </c>
      <c r="F13" s="24" t="s">
        <v>45</v>
      </c>
      <c r="G13" s="21" t="s">
        <v>38</v>
      </c>
      <c r="H13" s="22"/>
      <c r="I13" s="97"/>
      <c r="J13" s="23"/>
      <c r="K13" s="24">
        <v>2150</v>
      </c>
      <c r="L13" s="24"/>
      <c r="M13" s="24">
        <v>100</v>
      </c>
      <c r="N13" s="24">
        <f t="shared" si="0"/>
        <v>2250</v>
      </c>
      <c r="O13" s="96"/>
      <c r="P13" s="97"/>
      <c r="Q13" s="97"/>
      <c r="R13" s="24"/>
      <c r="S13" s="25"/>
      <c r="T13" s="97"/>
      <c r="U13" s="21"/>
      <c r="V13" s="19" t="s">
        <v>110</v>
      </c>
      <c r="W13" s="19" t="s">
        <v>38</v>
      </c>
      <c r="X13" s="19">
        <v>2500</v>
      </c>
      <c r="Y13" s="20">
        <v>2450</v>
      </c>
      <c r="AA13" s="1"/>
    </row>
    <row r="14" spans="1:27" customFormat="1" ht="17.25" customHeight="1" x14ac:dyDescent="0.3">
      <c r="A14" s="1"/>
      <c r="B14" s="90" t="s">
        <v>54</v>
      </c>
      <c r="C14" s="21" t="s">
        <v>31</v>
      </c>
      <c r="D14" s="21" t="s">
        <v>32</v>
      </c>
      <c r="E14" s="24" t="s">
        <v>33</v>
      </c>
      <c r="F14" s="24" t="s">
        <v>50</v>
      </c>
      <c r="G14" s="21" t="s">
        <v>38</v>
      </c>
      <c r="H14" s="22">
        <v>2600</v>
      </c>
      <c r="I14" s="87">
        <v>3000</v>
      </c>
      <c r="J14" s="23">
        <v>2600</v>
      </c>
      <c r="K14" s="24"/>
      <c r="L14" s="24"/>
      <c r="M14" s="24">
        <v>2500</v>
      </c>
      <c r="N14" s="24">
        <f t="shared" si="0"/>
        <v>2500</v>
      </c>
      <c r="O14" s="96">
        <f>(M15+M14+L16)/I14</f>
        <v>0.95</v>
      </c>
      <c r="P14" s="87">
        <v>68</v>
      </c>
      <c r="Q14" s="87">
        <v>10</v>
      </c>
      <c r="R14" s="24">
        <f t="shared" si="1"/>
        <v>250</v>
      </c>
      <c r="S14" s="25">
        <f t="shared" si="2"/>
        <v>3.6764705882352939</v>
      </c>
      <c r="T14" s="87" t="s">
        <v>55</v>
      </c>
      <c r="U14" s="21" t="s">
        <v>144</v>
      </c>
      <c r="V14" s="19" t="s">
        <v>50</v>
      </c>
      <c r="W14" s="19" t="s">
        <v>38</v>
      </c>
      <c r="X14" s="19">
        <v>2600</v>
      </c>
      <c r="Y14" s="20">
        <v>2500</v>
      </c>
      <c r="AA14" s="1"/>
    </row>
    <row r="15" spans="1:27" customFormat="1" ht="17.25" customHeight="1" x14ac:dyDescent="0.3">
      <c r="A15" s="1"/>
      <c r="B15" s="92"/>
      <c r="C15" s="21" t="s">
        <v>31</v>
      </c>
      <c r="D15" s="21" t="s">
        <v>32</v>
      </c>
      <c r="E15" s="24" t="s">
        <v>33</v>
      </c>
      <c r="F15" s="21" t="s">
        <v>56</v>
      </c>
      <c r="G15" s="21" t="s">
        <v>38</v>
      </c>
      <c r="H15" s="22"/>
      <c r="I15" s="88"/>
      <c r="J15" s="23"/>
      <c r="K15" s="24"/>
      <c r="L15" s="24"/>
      <c r="M15" s="24">
        <v>150</v>
      </c>
      <c r="N15" s="24">
        <f t="shared" si="0"/>
        <v>150</v>
      </c>
      <c r="O15" s="96"/>
      <c r="P15" s="88"/>
      <c r="Q15" s="88"/>
      <c r="R15" s="24"/>
      <c r="S15" s="25"/>
      <c r="T15" s="88"/>
      <c r="U15" s="21"/>
      <c r="V15" s="19" t="s">
        <v>51</v>
      </c>
      <c r="W15" s="19" t="s">
        <v>38</v>
      </c>
      <c r="X15" s="19">
        <v>1000</v>
      </c>
      <c r="Y15" s="20">
        <v>1850</v>
      </c>
      <c r="AA15" s="1"/>
    </row>
    <row r="16" spans="1:27" customFormat="1" ht="17.25" customHeight="1" x14ac:dyDescent="0.3">
      <c r="A16" s="1"/>
      <c r="B16" s="91"/>
      <c r="C16" s="21" t="s">
        <v>31</v>
      </c>
      <c r="D16" s="21" t="s">
        <v>32</v>
      </c>
      <c r="E16" s="24" t="s">
        <v>33</v>
      </c>
      <c r="F16" s="21" t="s">
        <v>143</v>
      </c>
      <c r="G16" s="21" t="s">
        <v>44</v>
      </c>
      <c r="H16" s="22"/>
      <c r="I16" s="89"/>
      <c r="J16" s="23"/>
      <c r="K16" s="24"/>
      <c r="L16" s="24">
        <v>200</v>
      </c>
      <c r="M16" s="24"/>
      <c r="N16" s="24">
        <f t="shared" si="0"/>
        <v>0</v>
      </c>
      <c r="O16" s="96"/>
      <c r="P16" s="89"/>
      <c r="Q16" s="89"/>
      <c r="R16" s="24"/>
      <c r="S16" s="25"/>
      <c r="T16" s="89"/>
      <c r="U16" s="21"/>
      <c r="V16" s="19" t="s">
        <v>51</v>
      </c>
      <c r="W16" s="19" t="s">
        <v>42</v>
      </c>
      <c r="X16" s="19">
        <v>900</v>
      </c>
      <c r="Y16" s="20">
        <v>1350</v>
      </c>
      <c r="AA16" s="1"/>
    </row>
    <row r="17" spans="1:27" customFormat="1" ht="17.25" customHeight="1" x14ac:dyDescent="0.3">
      <c r="A17" s="1"/>
      <c r="B17" s="40" t="s">
        <v>117</v>
      </c>
      <c r="C17" s="21" t="s">
        <v>31</v>
      </c>
      <c r="D17" s="21" t="s">
        <v>32</v>
      </c>
      <c r="E17" s="24" t="s">
        <v>33</v>
      </c>
      <c r="F17" s="21" t="s">
        <v>118</v>
      </c>
      <c r="G17" s="21" t="s">
        <v>96</v>
      </c>
      <c r="H17" s="22">
        <v>1000</v>
      </c>
      <c r="I17" s="24">
        <v>1500</v>
      </c>
      <c r="J17" s="23">
        <v>1000</v>
      </c>
      <c r="K17" s="24"/>
      <c r="L17" s="24">
        <v>950</v>
      </c>
      <c r="M17" s="24"/>
      <c r="N17" s="24">
        <f t="shared" si="0"/>
        <v>0</v>
      </c>
      <c r="O17" s="41">
        <f>(M17+L17)/I17</f>
        <v>0.6333333333333333</v>
      </c>
      <c r="P17" s="24">
        <v>45</v>
      </c>
      <c r="Q17" s="24">
        <v>10</v>
      </c>
      <c r="R17" s="24"/>
      <c r="S17" s="25"/>
      <c r="T17" s="24" t="s">
        <v>119</v>
      </c>
      <c r="U17" s="21" t="s">
        <v>136</v>
      </c>
      <c r="V17" s="19" t="s">
        <v>118</v>
      </c>
      <c r="W17" s="19" t="s">
        <v>96</v>
      </c>
      <c r="X17" s="19">
        <v>1000</v>
      </c>
      <c r="Y17" s="20">
        <v>0</v>
      </c>
      <c r="AA17" s="1"/>
    </row>
    <row r="18" spans="1:27" customFormat="1" ht="17.25" customHeight="1" x14ac:dyDescent="0.3">
      <c r="A18" s="1"/>
      <c r="B18" s="128" t="s">
        <v>57</v>
      </c>
      <c r="C18" s="21" t="s">
        <v>31</v>
      </c>
      <c r="D18" s="21" t="s">
        <v>32</v>
      </c>
      <c r="E18" s="24" t="s">
        <v>33</v>
      </c>
      <c r="F18" s="24" t="s">
        <v>112</v>
      </c>
      <c r="G18" s="21" t="s">
        <v>113</v>
      </c>
      <c r="H18" s="22">
        <v>2500</v>
      </c>
      <c r="I18" s="97">
        <v>2800</v>
      </c>
      <c r="J18" s="23">
        <v>2500</v>
      </c>
      <c r="K18" s="24"/>
      <c r="L18" s="24"/>
      <c r="M18" s="24">
        <v>2400</v>
      </c>
      <c r="N18" s="24">
        <f t="shared" si="0"/>
        <v>2400</v>
      </c>
      <c r="O18" s="96">
        <f>(M18+M19+L19)/I18</f>
        <v>0.875</v>
      </c>
      <c r="P18" s="97">
        <v>68</v>
      </c>
      <c r="Q18" s="97">
        <v>10</v>
      </c>
      <c r="R18" s="24"/>
      <c r="S18" s="25"/>
      <c r="T18" s="97" t="s">
        <v>59</v>
      </c>
      <c r="U18" s="21" t="s">
        <v>145</v>
      </c>
      <c r="V18" s="19" t="s">
        <v>138</v>
      </c>
      <c r="W18" s="19" t="s">
        <v>44</v>
      </c>
      <c r="X18" s="19">
        <v>1700</v>
      </c>
      <c r="Y18" s="20">
        <v>1350</v>
      </c>
      <c r="AA18" s="1"/>
    </row>
    <row r="19" spans="1:27" customFormat="1" ht="17.25" customHeight="1" x14ac:dyDescent="0.3">
      <c r="A19" s="1"/>
      <c r="B19" s="128"/>
      <c r="C19" s="21" t="s">
        <v>31</v>
      </c>
      <c r="D19" s="21" t="s">
        <v>32</v>
      </c>
      <c r="E19" s="24" t="s">
        <v>33</v>
      </c>
      <c r="F19" s="24" t="s">
        <v>58</v>
      </c>
      <c r="G19" s="21" t="s">
        <v>38</v>
      </c>
      <c r="H19" s="22"/>
      <c r="I19" s="97"/>
      <c r="J19" s="23"/>
      <c r="K19" s="24"/>
      <c r="L19" s="24">
        <v>50</v>
      </c>
      <c r="M19" s="24"/>
      <c r="N19" s="24">
        <f t="shared" si="0"/>
        <v>0</v>
      </c>
      <c r="O19" s="96"/>
      <c r="P19" s="97"/>
      <c r="Q19" s="97"/>
      <c r="R19" s="24"/>
      <c r="S19" s="25"/>
      <c r="T19" s="97"/>
      <c r="U19" s="21"/>
      <c r="V19" s="19" t="s">
        <v>107</v>
      </c>
      <c r="W19" s="19" t="s">
        <v>141</v>
      </c>
      <c r="X19" s="19"/>
      <c r="Y19" s="20">
        <v>50</v>
      </c>
      <c r="AA19" s="1"/>
    </row>
    <row r="20" spans="1:27" customFormat="1" x14ac:dyDescent="0.3">
      <c r="A20" s="1"/>
      <c r="B20" s="128" t="s">
        <v>60</v>
      </c>
      <c r="C20" s="21" t="s">
        <v>31</v>
      </c>
      <c r="D20" s="21" t="s">
        <v>32</v>
      </c>
      <c r="E20" s="24" t="s">
        <v>33</v>
      </c>
      <c r="F20" s="21" t="s">
        <v>61</v>
      </c>
      <c r="G20" s="21" t="s">
        <v>103</v>
      </c>
      <c r="H20" s="22">
        <v>1300</v>
      </c>
      <c r="I20" s="97">
        <v>2800</v>
      </c>
      <c r="J20" s="23">
        <v>1300</v>
      </c>
      <c r="K20" s="24"/>
      <c r="L20" s="24"/>
      <c r="M20" s="24">
        <v>2700</v>
      </c>
      <c r="N20" s="24">
        <f t="shared" si="0"/>
        <v>2700</v>
      </c>
      <c r="O20" s="96">
        <f>(M21+M20+L20+L21)/I20</f>
        <v>0.9821428571428571</v>
      </c>
      <c r="P20" s="97">
        <v>58</v>
      </c>
      <c r="Q20" s="97">
        <v>10</v>
      </c>
      <c r="R20" s="24"/>
      <c r="S20" s="25"/>
      <c r="T20" s="97" t="s">
        <v>63</v>
      </c>
      <c r="U20" s="21"/>
      <c r="V20" s="19" t="s">
        <v>107</v>
      </c>
      <c r="W20" s="19" t="s">
        <v>139</v>
      </c>
      <c r="X20" s="19"/>
      <c r="Y20" s="20">
        <v>100</v>
      </c>
      <c r="AA20" s="1"/>
    </row>
    <row r="21" spans="1:27" customFormat="1" x14ac:dyDescent="0.3">
      <c r="A21" s="1"/>
      <c r="B21" s="128"/>
      <c r="C21" s="21" t="s">
        <v>31</v>
      </c>
      <c r="D21" s="21" t="s">
        <v>32</v>
      </c>
      <c r="E21" s="24" t="s">
        <v>33</v>
      </c>
      <c r="F21" s="21" t="s">
        <v>61</v>
      </c>
      <c r="G21" s="21" t="s">
        <v>62</v>
      </c>
      <c r="H21" s="22"/>
      <c r="I21" s="97"/>
      <c r="J21" s="23"/>
      <c r="K21" s="24"/>
      <c r="L21" s="24"/>
      <c r="M21" s="24">
        <v>50</v>
      </c>
      <c r="N21" s="24">
        <f t="shared" si="0"/>
        <v>50</v>
      </c>
      <c r="O21" s="96"/>
      <c r="P21" s="97"/>
      <c r="Q21" s="97"/>
      <c r="R21" s="24"/>
      <c r="S21" s="25"/>
      <c r="T21" s="97"/>
      <c r="U21" s="21"/>
      <c r="V21" s="19" t="s">
        <v>41</v>
      </c>
      <c r="W21" s="19" t="s">
        <v>42</v>
      </c>
      <c r="X21" s="19">
        <v>2700</v>
      </c>
      <c r="Y21" s="20">
        <v>2650</v>
      </c>
      <c r="AA21" s="1"/>
    </row>
    <row r="22" spans="1:27" customFormat="1" x14ac:dyDescent="0.3">
      <c r="A22" s="1"/>
      <c r="B22" s="128" t="s">
        <v>64</v>
      </c>
      <c r="C22" s="21" t="s">
        <v>31</v>
      </c>
      <c r="D22" s="21" t="s">
        <v>65</v>
      </c>
      <c r="E22" s="24" t="s">
        <v>33</v>
      </c>
      <c r="F22" s="21" t="s">
        <v>39</v>
      </c>
      <c r="G22" s="21" t="s">
        <v>38</v>
      </c>
      <c r="H22" s="22">
        <v>2800</v>
      </c>
      <c r="I22" s="97">
        <v>3300</v>
      </c>
      <c r="J22" s="23">
        <v>2800</v>
      </c>
      <c r="K22" s="24"/>
      <c r="L22" s="24"/>
      <c r="M22" s="24">
        <v>2900</v>
      </c>
      <c r="N22" s="24">
        <f t="shared" si="0"/>
        <v>2900</v>
      </c>
      <c r="O22" s="96">
        <f>(M23+M22+L22+L23)/I22</f>
        <v>0.90909090909090906</v>
      </c>
      <c r="P22" s="97">
        <v>62</v>
      </c>
      <c r="Q22" s="97">
        <v>10</v>
      </c>
      <c r="R22" s="24"/>
      <c r="S22" s="25"/>
      <c r="T22" s="97" t="s">
        <v>66</v>
      </c>
      <c r="U22" s="21"/>
      <c r="V22" s="19" t="s">
        <v>142</v>
      </c>
      <c r="W22" s="19" t="s">
        <v>44</v>
      </c>
      <c r="X22" s="19"/>
      <c r="Y22" s="20">
        <v>200</v>
      </c>
      <c r="AA22" s="1"/>
    </row>
    <row r="23" spans="1:27" customFormat="1" x14ac:dyDescent="0.3">
      <c r="A23" s="1"/>
      <c r="B23" s="128"/>
      <c r="C23" s="21" t="s">
        <v>31</v>
      </c>
      <c r="D23" s="21" t="s">
        <v>65</v>
      </c>
      <c r="E23" s="24" t="s">
        <v>33</v>
      </c>
      <c r="F23" s="21" t="s">
        <v>39</v>
      </c>
      <c r="G23" s="21" t="s">
        <v>137</v>
      </c>
      <c r="H23" s="22"/>
      <c r="I23" s="97"/>
      <c r="J23" s="23"/>
      <c r="K23" s="24"/>
      <c r="L23" s="24"/>
      <c r="M23" s="24">
        <v>100</v>
      </c>
      <c r="N23" s="24">
        <f t="shared" si="0"/>
        <v>100</v>
      </c>
      <c r="O23" s="96"/>
      <c r="P23" s="97"/>
      <c r="Q23" s="97"/>
      <c r="R23" s="24"/>
      <c r="S23" s="25"/>
      <c r="T23" s="97"/>
      <c r="U23" s="21"/>
      <c r="V23" s="19" t="s">
        <v>56</v>
      </c>
      <c r="W23" s="19" t="s">
        <v>38</v>
      </c>
      <c r="X23" s="19"/>
      <c r="Y23" s="20">
        <v>150</v>
      </c>
      <c r="AA23" s="1"/>
    </row>
    <row r="24" spans="1:27" customFormat="1" ht="17.25" customHeight="1" x14ac:dyDescent="0.3">
      <c r="A24" s="1"/>
      <c r="B24" s="128" t="s">
        <v>97</v>
      </c>
      <c r="C24" s="21" t="s">
        <v>31</v>
      </c>
      <c r="D24" s="21" t="s">
        <v>65</v>
      </c>
      <c r="E24" s="24" t="s">
        <v>33</v>
      </c>
      <c r="F24" s="21" t="s">
        <v>67</v>
      </c>
      <c r="G24" s="21" t="s">
        <v>38</v>
      </c>
      <c r="H24" s="22">
        <v>2700</v>
      </c>
      <c r="I24" s="97">
        <v>3000</v>
      </c>
      <c r="J24" s="23">
        <v>2700</v>
      </c>
      <c r="K24" s="24"/>
      <c r="L24" s="24"/>
      <c r="M24" s="24">
        <v>2700</v>
      </c>
      <c r="N24" s="24">
        <f t="shared" si="0"/>
        <v>2700</v>
      </c>
      <c r="O24" s="96">
        <f>(M25+M24+M27+M26)/I24</f>
        <v>0.98333333333333328</v>
      </c>
      <c r="P24" s="97">
        <v>62</v>
      </c>
      <c r="Q24" s="97">
        <v>10</v>
      </c>
      <c r="R24" s="24"/>
      <c r="S24" s="25"/>
      <c r="T24" s="97" t="s">
        <v>102</v>
      </c>
      <c r="U24" s="21"/>
      <c r="V24" s="19" t="s">
        <v>58</v>
      </c>
      <c r="W24" s="19" t="s">
        <v>38</v>
      </c>
      <c r="X24" s="19"/>
      <c r="Y24" s="20">
        <v>0</v>
      </c>
      <c r="AA24" s="1"/>
    </row>
    <row r="25" spans="1:27" customFormat="1" ht="17.25" customHeight="1" x14ac:dyDescent="0.3">
      <c r="A25" s="1"/>
      <c r="B25" s="128"/>
      <c r="C25" s="21" t="s">
        <v>31</v>
      </c>
      <c r="D25" s="21" t="s">
        <v>65</v>
      </c>
      <c r="E25" s="24" t="s">
        <v>33</v>
      </c>
      <c r="F25" s="21" t="s">
        <v>67</v>
      </c>
      <c r="G25" s="21" t="s">
        <v>104</v>
      </c>
      <c r="H25" s="22"/>
      <c r="I25" s="97"/>
      <c r="J25" s="23"/>
      <c r="K25" s="24"/>
      <c r="L25" s="24"/>
      <c r="M25" s="24">
        <v>50</v>
      </c>
      <c r="N25" s="24">
        <f t="shared" si="0"/>
        <v>50</v>
      </c>
      <c r="O25" s="96"/>
      <c r="P25" s="97"/>
      <c r="Q25" s="97"/>
      <c r="R25" s="24"/>
      <c r="S25" s="25"/>
      <c r="T25" s="97"/>
      <c r="U25" s="21"/>
      <c r="V25" s="19" t="s">
        <v>140</v>
      </c>
      <c r="W25" s="19" t="s">
        <v>38</v>
      </c>
      <c r="X25" s="19"/>
      <c r="Y25" s="20">
        <v>50</v>
      </c>
      <c r="AA25" s="1"/>
    </row>
    <row r="26" spans="1:27" customFormat="1" ht="17.25" customHeight="1" x14ac:dyDescent="0.3">
      <c r="A26" s="1"/>
      <c r="B26" s="128"/>
      <c r="C26" s="21" t="s">
        <v>31</v>
      </c>
      <c r="D26" s="21" t="s">
        <v>65</v>
      </c>
      <c r="E26" s="24" t="s">
        <v>33</v>
      </c>
      <c r="F26" s="21" t="s">
        <v>142</v>
      </c>
      <c r="G26" s="21" t="s">
        <v>44</v>
      </c>
      <c r="H26" s="22"/>
      <c r="I26" s="97"/>
      <c r="J26" s="23"/>
      <c r="K26" s="24"/>
      <c r="L26" s="24"/>
      <c r="M26" s="24">
        <v>200</v>
      </c>
      <c r="N26" s="24">
        <f t="shared" si="0"/>
        <v>200</v>
      </c>
      <c r="O26" s="96"/>
      <c r="P26" s="97"/>
      <c r="Q26" s="97"/>
      <c r="R26" s="24"/>
      <c r="S26" s="25"/>
      <c r="T26" s="97"/>
      <c r="U26" s="21"/>
      <c r="V26" s="19" t="s">
        <v>34</v>
      </c>
      <c r="W26" s="19" t="s">
        <v>38</v>
      </c>
      <c r="X26" s="19"/>
      <c r="Y26" s="20">
        <v>50</v>
      </c>
      <c r="AA26" s="1"/>
    </row>
    <row r="27" spans="1:27" customFormat="1" ht="17.25" customHeight="1" x14ac:dyDescent="0.3">
      <c r="A27" s="1"/>
      <c r="B27" s="128"/>
      <c r="C27" s="21" t="s">
        <v>31</v>
      </c>
      <c r="D27" s="21" t="s">
        <v>65</v>
      </c>
      <c r="E27" s="24" t="s">
        <v>33</v>
      </c>
      <c r="F27" s="21" t="s">
        <v>39</v>
      </c>
      <c r="G27" s="21" t="s">
        <v>38</v>
      </c>
      <c r="H27" s="22"/>
      <c r="I27" s="97"/>
      <c r="J27" s="23"/>
      <c r="K27" s="24">
        <v>50</v>
      </c>
      <c r="L27" s="24"/>
      <c r="M27" s="24"/>
      <c r="N27" s="24">
        <f t="shared" si="0"/>
        <v>50</v>
      </c>
      <c r="O27" s="96"/>
      <c r="P27" s="97"/>
      <c r="Q27" s="97"/>
      <c r="R27" s="24"/>
      <c r="S27" s="25"/>
      <c r="T27" s="97"/>
      <c r="U27" s="21"/>
      <c r="V27" s="19" t="s">
        <v>34</v>
      </c>
      <c r="W27" s="19" t="s">
        <v>35</v>
      </c>
      <c r="X27" s="19"/>
      <c r="Y27" s="20">
        <v>1400</v>
      </c>
      <c r="AA27" s="1"/>
    </row>
    <row r="28" spans="1:27" customFormat="1" x14ac:dyDescent="0.3">
      <c r="A28" s="1"/>
      <c r="B28" s="128" t="s">
        <v>98</v>
      </c>
      <c r="C28" s="21" t="s">
        <v>31</v>
      </c>
      <c r="D28" s="21" t="s">
        <v>65</v>
      </c>
      <c r="E28" s="24" t="s">
        <v>33</v>
      </c>
      <c r="F28" s="21" t="s">
        <v>90</v>
      </c>
      <c r="G28" s="21" t="s">
        <v>38</v>
      </c>
      <c r="H28" s="22">
        <v>2700</v>
      </c>
      <c r="I28" s="87">
        <v>3000</v>
      </c>
      <c r="J28" s="23">
        <v>2700</v>
      </c>
      <c r="K28" s="24">
        <v>500</v>
      </c>
      <c r="L28" s="24"/>
      <c r="M28" s="24">
        <v>2800</v>
      </c>
      <c r="N28" s="24">
        <f t="shared" si="0"/>
        <v>3300</v>
      </c>
      <c r="O28" s="96">
        <f>(M28+M29+M30)/I28</f>
        <v>0.96666666666666667</v>
      </c>
      <c r="P28" s="97">
        <v>70</v>
      </c>
      <c r="Q28" s="97">
        <v>10</v>
      </c>
      <c r="R28" s="24"/>
      <c r="S28" s="25"/>
      <c r="T28" s="97" t="s">
        <v>101</v>
      </c>
      <c r="U28" s="21"/>
      <c r="V28" s="19" t="s">
        <v>34</v>
      </c>
      <c r="W28" s="19" t="s">
        <v>42</v>
      </c>
      <c r="X28" s="19"/>
      <c r="Y28" s="20">
        <v>250</v>
      </c>
      <c r="AA28" s="1"/>
    </row>
    <row r="29" spans="1:27" customFormat="1" x14ac:dyDescent="0.3">
      <c r="A29" s="1"/>
      <c r="B29" s="128"/>
      <c r="C29" s="21" t="s">
        <v>31</v>
      </c>
      <c r="D29" s="21" t="s">
        <v>65</v>
      </c>
      <c r="E29" s="24" t="s">
        <v>33</v>
      </c>
      <c r="F29" s="21" t="s">
        <v>90</v>
      </c>
      <c r="G29" s="21" t="s">
        <v>44</v>
      </c>
      <c r="H29" s="22"/>
      <c r="I29" s="88"/>
      <c r="J29" s="23"/>
      <c r="K29" s="24"/>
      <c r="L29" s="24"/>
      <c r="M29" s="24">
        <v>50</v>
      </c>
      <c r="N29" s="24">
        <f t="shared" si="0"/>
        <v>50</v>
      </c>
      <c r="O29" s="96"/>
      <c r="P29" s="97"/>
      <c r="Q29" s="97"/>
      <c r="R29" s="24"/>
      <c r="S29" s="25"/>
      <c r="T29" s="97"/>
      <c r="U29" s="21"/>
      <c r="V29" s="19" t="s">
        <v>61</v>
      </c>
      <c r="W29" s="19" t="s">
        <v>103</v>
      </c>
      <c r="X29" s="19">
        <v>1300</v>
      </c>
      <c r="Y29" s="20">
        <v>2700</v>
      </c>
      <c r="AA29" s="1"/>
    </row>
    <row r="30" spans="1:27" customFormat="1" x14ac:dyDescent="0.3">
      <c r="A30" s="1"/>
      <c r="B30" s="128"/>
      <c r="C30" s="21" t="s">
        <v>31</v>
      </c>
      <c r="D30" s="21" t="s">
        <v>65</v>
      </c>
      <c r="E30" s="24" t="s">
        <v>33</v>
      </c>
      <c r="F30" s="21" t="s">
        <v>90</v>
      </c>
      <c r="G30" s="21" t="s">
        <v>42</v>
      </c>
      <c r="H30" s="22"/>
      <c r="I30" s="89"/>
      <c r="J30" s="23"/>
      <c r="K30" s="24"/>
      <c r="L30" s="24"/>
      <c r="M30" s="24">
        <v>50</v>
      </c>
      <c r="N30" s="24">
        <f t="shared" si="0"/>
        <v>50</v>
      </c>
      <c r="O30" s="96"/>
      <c r="P30" s="97"/>
      <c r="Q30" s="97"/>
      <c r="R30" s="24"/>
      <c r="S30" s="25"/>
      <c r="T30" s="97"/>
      <c r="U30" s="21"/>
      <c r="V30" s="19" t="s">
        <v>61</v>
      </c>
      <c r="W30" s="19" t="s">
        <v>62</v>
      </c>
      <c r="X30" s="19"/>
      <c r="Y30" s="20">
        <v>50</v>
      </c>
      <c r="AA30" s="1"/>
    </row>
    <row r="31" spans="1:27" customFormat="1" ht="17.25" customHeight="1" x14ac:dyDescent="0.3">
      <c r="A31" s="1"/>
      <c r="B31" s="128" t="s">
        <v>99</v>
      </c>
      <c r="C31" s="21" t="s">
        <v>31</v>
      </c>
      <c r="D31" s="21" t="s">
        <v>65</v>
      </c>
      <c r="E31" s="24" t="s">
        <v>33</v>
      </c>
      <c r="F31" s="21" t="s">
        <v>34</v>
      </c>
      <c r="G31" s="21" t="s">
        <v>35</v>
      </c>
      <c r="H31" s="22"/>
      <c r="I31" s="97">
        <v>1200</v>
      </c>
      <c r="J31" s="23"/>
      <c r="K31" s="24"/>
      <c r="L31" s="24"/>
      <c r="M31" s="24">
        <v>800</v>
      </c>
      <c r="N31" s="24">
        <f t="shared" si="0"/>
        <v>800</v>
      </c>
      <c r="O31" s="96">
        <f>(M31+M32+M33+M34+M35)/I31</f>
        <v>0.875</v>
      </c>
      <c r="P31" s="97">
        <v>64</v>
      </c>
      <c r="Q31" s="97">
        <v>10</v>
      </c>
      <c r="R31" s="24"/>
      <c r="S31" s="25"/>
      <c r="T31" s="97" t="s">
        <v>59</v>
      </c>
      <c r="U31" s="21" t="s">
        <v>150</v>
      </c>
      <c r="V31" s="19" t="s">
        <v>111</v>
      </c>
      <c r="W31" s="19" t="s">
        <v>38</v>
      </c>
      <c r="X31" s="19">
        <v>2300</v>
      </c>
      <c r="Y31" s="20">
        <v>2000</v>
      </c>
      <c r="AA31" s="1"/>
    </row>
    <row r="32" spans="1:27" customFormat="1" ht="17.25" customHeight="1" x14ac:dyDescent="0.3">
      <c r="A32" s="1"/>
      <c r="B32" s="128"/>
      <c r="C32" s="21" t="s">
        <v>31</v>
      </c>
      <c r="D32" s="21" t="s">
        <v>65</v>
      </c>
      <c r="E32" s="24" t="s">
        <v>33</v>
      </c>
      <c r="F32" s="21" t="s">
        <v>34</v>
      </c>
      <c r="G32" s="21" t="s">
        <v>38</v>
      </c>
      <c r="H32" s="22"/>
      <c r="I32" s="97"/>
      <c r="J32" s="23"/>
      <c r="K32" s="24"/>
      <c r="L32" s="24"/>
      <c r="M32" s="24">
        <v>50</v>
      </c>
      <c r="N32" s="24">
        <f t="shared" si="0"/>
        <v>50</v>
      </c>
      <c r="O32" s="96"/>
      <c r="P32" s="97"/>
      <c r="Q32" s="97"/>
      <c r="R32" s="24"/>
      <c r="S32" s="25"/>
      <c r="T32" s="97"/>
      <c r="U32" s="21" t="s">
        <v>150</v>
      </c>
      <c r="V32" s="19" t="s">
        <v>112</v>
      </c>
      <c r="W32" s="19" t="s">
        <v>113</v>
      </c>
      <c r="X32" s="19">
        <v>2500</v>
      </c>
      <c r="Y32" s="20">
        <v>2400</v>
      </c>
      <c r="AA32" s="1"/>
    </row>
    <row r="33" spans="1:27" customFormat="1" ht="17.25" customHeight="1" x14ac:dyDescent="0.3">
      <c r="A33" s="1"/>
      <c r="B33" s="128"/>
      <c r="C33" s="21" t="s">
        <v>31</v>
      </c>
      <c r="D33" s="21" t="s">
        <v>65</v>
      </c>
      <c r="E33" s="24" t="s">
        <v>33</v>
      </c>
      <c r="F33" s="21" t="s">
        <v>107</v>
      </c>
      <c r="G33" s="21" t="s">
        <v>139</v>
      </c>
      <c r="H33" s="22"/>
      <c r="I33" s="97"/>
      <c r="J33" s="23"/>
      <c r="K33" s="24"/>
      <c r="L33" s="24"/>
      <c r="M33" s="24">
        <v>100</v>
      </c>
      <c r="N33" s="24">
        <f t="shared" si="0"/>
        <v>100</v>
      </c>
      <c r="O33" s="96"/>
      <c r="P33" s="97"/>
      <c r="Q33" s="97"/>
      <c r="R33" s="24"/>
      <c r="S33" s="25"/>
      <c r="T33" s="97"/>
      <c r="U33" s="21" t="s">
        <v>150</v>
      </c>
      <c r="V33" s="19" t="s">
        <v>67</v>
      </c>
      <c r="W33" s="19" t="s">
        <v>38</v>
      </c>
      <c r="X33" s="19">
        <v>5500</v>
      </c>
      <c r="Y33" s="20">
        <v>5650</v>
      </c>
      <c r="AA33" s="1"/>
    </row>
    <row r="34" spans="1:27" customFormat="1" ht="17.25" customHeight="1" x14ac:dyDescent="0.3">
      <c r="A34" s="1"/>
      <c r="B34" s="128"/>
      <c r="C34" s="21" t="s">
        <v>31</v>
      </c>
      <c r="D34" s="21" t="s">
        <v>65</v>
      </c>
      <c r="E34" s="24" t="s">
        <v>33</v>
      </c>
      <c r="F34" s="21" t="s">
        <v>107</v>
      </c>
      <c r="G34" s="21" t="s">
        <v>141</v>
      </c>
      <c r="H34" s="22"/>
      <c r="I34" s="97"/>
      <c r="J34" s="23"/>
      <c r="K34" s="24"/>
      <c r="L34" s="24"/>
      <c r="M34" s="24">
        <v>50</v>
      </c>
      <c r="N34" s="24">
        <f t="shared" si="0"/>
        <v>50</v>
      </c>
      <c r="O34" s="96"/>
      <c r="P34" s="97"/>
      <c r="Q34" s="97"/>
      <c r="R34" s="24"/>
      <c r="S34" s="25"/>
      <c r="T34" s="97"/>
      <c r="U34" s="21" t="s">
        <v>150</v>
      </c>
      <c r="V34" s="19" t="s">
        <v>67</v>
      </c>
      <c r="W34" s="19" t="s">
        <v>44</v>
      </c>
      <c r="X34" s="19"/>
      <c r="Y34" s="20">
        <v>100</v>
      </c>
      <c r="AA34" s="1"/>
    </row>
    <row r="35" spans="1:27" customFormat="1" ht="17.25" customHeight="1" x14ac:dyDescent="0.3">
      <c r="A35" s="1"/>
      <c r="B35" s="128"/>
      <c r="C35" s="21" t="s">
        <v>31</v>
      </c>
      <c r="D35" s="21" t="s">
        <v>65</v>
      </c>
      <c r="E35" s="24" t="s">
        <v>33</v>
      </c>
      <c r="F35" s="21" t="s">
        <v>140</v>
      </c>
      <c r="G35" s="21" t="s">
        <v>38</v>
      </c>
      <c r="H35" s="22"/>
      <c r="I35" s="97"/>
      <c r="J35" s="23"/>
      <c r="K35" s="24"/>
      <c r="L35" s="24"/>
      <c r="M35" s="24">
        <v>50</v>
      </c>
      <c r="N35" s="24">
        <f t="shared" si="0"/>
        <v>50</v>
      </c>
      <c r="O35" s="96"/>
      <c r="P35" s="97"/>
      <c r="Q35" s="97"/>
      <c r="R35" s="24"/>
      <c r="S35" s="25"/>
      <c r="T35" s="97"/>
      <c r="U35" s="21" t="s">
        <v>150</v>
      </c>
      <c r="V35" s="19" t="s">
        <v>67</v>
      </c>
      <c r="W35" s="19" t="s">
        <v>91</v>
      </c>
      <c r="X35" s="19"/>
      <c r="Y35" s="20">
        <v>50</v>
      </c>
      <c r="AA35" s="1"/>
    </row>
    <row r="36" spans="1:27" customFormat="1" ht="17.25" customHeight="1" x14ac:dyDescent="0.3">
      <c r="A36" s="1"/>
      <c r="B36" s="128" t="s">
        <v>68</v>
      </c>
      <c r="C36" s="21" t="s">
        <v>31</v>
      </c>
      <c r="D36" s="21" t="s">
        <v>65</v>
      </c>
      <c r="E36" s="24" t="s">
        <v>33</v>
      </c>
      <c r="F36" s="21" t="s">
        <v>39</v>
      </c>
      <c r="G36" s="21" t="s">
        <v>137</v>
      </c>
      <c r="H36" s="22">
        <v>3000</v>
      </c>
      <c r="I36" s="97">
        <v>3200</v>
      </c>
      <c r="J36" s="23">
        <v>3000</v>
      </c>
      <c r="K36" s="24"/>
      <c r="L36" s="24"/>
      <c r="M36" s="24">
        <v>2800</v>
      </c>
      <c r="N36" s="24">
        <f t="shared" si="0"/>
        <v>2800</v>
      </c>
      <c r="O36" s="96">
        <f>(M37+M36+L36+M38)/I36</f>
        <v>1</v>
      </c>
      <c r="P36" s="97">
        <v>62</v>
      </c>
      <c r="Q36" s="97">
        <v>10</v>
      </c>
      <c r="R36" s="24"/>
      <c r="S36" s="25"/>
      <c r="T36" s="97" t="s">
        <v>69</v>
      </c>
      <c r="U36" s="21"/>
      <c r="V36" s="19" t="s">
        <v>67</v>
      </c>
      <c r="W36" s="19" t="s">
        <v>104</v>
      </c>
      <c r="X36" s="19"/>
      <c r="Y36" s="20">
        <v>50</v>
      </c>
      <c r="AA36" s="1"/>
    </row>
    <row r="37" spans="1:27" customFormat="1" ht="17.25" customHeight="1" x14ac:dyDescent="0.3">
      <c r="A37" s="1"/>
      <c r="B37" s="128"/>
      <c r="C37" s="21" t="s">
        <v>31</v>
      </c>
      <c r="D37" s="21" t="s">
        <v>65</v>
      </c>
      <c r="E37" s="24" t="s">
        <v>33</v>
      </c>
      <c r="F37" s="21" t="s">
        <v>39</v>
      </c>
      <c r="G37" s="21" t="s">
        <v>114</v>
      </c>
      <c r="H37" s="22"/>
      <c r="I37" s="97"/>
      <c r="J37" s="23"/>
      <c r="K37" s="24">
        <v>150</v>
      </c>
      <c r="L37" s="24"/>
      <c r="M37" s="24">
        <v>350</v>
      </c>
      <c r="N37" s="24">
        <f t="shared" si="0"/>
        <v>500</v>
      </c>
      <c r="O37" s="96"/>
      <c r="P37" s="97"/>
      <c r="Q37" s="97"/>
      <c r="R37" s="24"/>
      <c r="S37" s="25"/>
      <c r="T37" s="97"/>
      <c r="U37" s="21"/>
      <c r="V37" s="19" t="s">
        <v>67</v>
      </c>
      <c r="W37" s="19" t="s">
        <v>148</v>
      </c>
      <c r="X37" s="19"/>
      <c r="Y37" s="20">
        <v>50</v>
      </c>
      <c r="AA37" s="1"/>
    </row>
    <row r="38" spans="1:27" customFormat="1" ht="17.25" customHeight="1" x14ac:dyDescent="0.3">
      <c r="A38" s="1"/>
      <c r="B38" s="128"/>
      <c r="C38" s="21" t="s">
        <v>31</v>
      </c>
      <c r="D38" s="21" t="s">
        <v>65</v>
      </c>
      <c r="E38" s="24" t="s">
        <v>33</v>
      </c>
      <c r="F38" s="21" t="s">
        <v>39</v>
      </c>
      <c r="G38" s="21" t="s">
        <v>38</v>
      </c>
      <c r="H38" s="22"/>
      <c r="I38" s="97"/>
      <c r="J38" s="23"/>
      <c r="K38" s="24"/>
      <c r="L38" s="24"/>
      <c r="M38" s="24">
        <v>50</v>
      </c>
      <c r="N38" s="24">
        <f t="shared" si="0"/>
        <v>50</v>
      </c>
      <c r="O38" s="96"/>
      <c r="P38" s="97"/>
      <c r="Q38" s="97"/>
      <c r="R38" s="24"/>
      <c r="S38" s="25"/>
      <c r="T38" s="97"/>
      <c r="U38" s="21"/>
      <c r="V38" s="19" t="s">
        <v>147</v>
      </c>
      <c r="W38" s="19" t="s">
        <v>38</v>
      </c>
      <c r="X38" s="19"/>
      <c r="Y38" s="20">
        <v>950</v>
      </c>
      <c r="AA38" s="1"/>
    </row>
    <row r="39" spans="1:27" customFormat="1" ht="17.25" customHeight="1" x14ac:dyDescent="0.3">
      <c r="A39" s="1"/>
      <c r="B39" s="128" t="s">
        <v>70</v>
      </c>
      <c r="C39" s="21" t="s">
        <v>31</v>
      </c>
      <c r="D39" s="21" t="s">
        <v>71</v>
      </c>
      <c r="E39" s="24" t="s">
        <v>33</v>
      </c>
      <c r="F39" s="21" t="s">
        <v>51</v>
      </c>
      <c r="G39" s="21" t="s">
        <v>42</v>
      </c>
      <c r="H39" s="22">
        <v>900</v>
      </c>
      <c r="I39" s="97">
        <v>3000</v>
      </c>
      <c r="J39" s="23">
        <v>900</v>
      </c>
      <c r="K39" s="24"/>
      <c r="L39" s="24"/>
      <c r="M39" s="24">
        <v>1350</v>
      </c>
      <c r="N39" s="24">
        <f t="shared" si="0"/>
        <v>1350</v>
      </c>
      <c r="O39" s="96">
        <f>(M39+M40+L40)/I39</f>
        <v>0.9</v>
      </c>
      <c r="P39" s="97">
        <v>60</v>
      </c>
      <c r="Q39" s="97">
        <v>10</v>
      </c>
      <c r="R39" s="24"/>
      <c r="S39" s="25"/>
      <c r="T39" s="97" t="s">
        <v>72</v>
      </c>
      <c r="U39" s="136" t="s">
        <v>151</v>
      </c>
      <c r="V39" s="19" t="s">
        <v>90</v>
      </c>
      <c r="W39" s="19" t="s">
        <v>38</v>
      </c>
      <c r="X39" s="19">
        <v>2700</v>
      </c>
      <c r="Y39" s="20">
        <v>3300</v>
      </c>
      <c r="AA39" s="1"/>
    </row>
    <row r="40" spans="1:27" customFormat="1" ht="17.25" customHeight="1" x14ac:dyDescent="0.3">
      <c r="A40" s="1"/>
      <c r="B40" s="128"/>
      <c r="C40" s="21" t="s">
        <v>31</v>
      </c>
      <c r="D40" s="21" t="s">
        <v>71</v>
      </c>
      <c r="E40" s="24" t="s">
        <v>33</v>
      </c>
      <c r="F40" s="21" t="s">
        <v>147</v>
      </c>
      <c r="G40" s="21" t="s">
        <v>38</v>
      </c>
      <c r="H40" s="22"/>
      <c r="I40" s="97"/>
      <c r="J40" s="23"/>
      <c r="K40" s="24"/>
      <c r="L40" s="24">
        <v>400</v>
      </c>
      <c r="M40" s="24">
        <v>950</v>
      </c>
      <c r="N40" s="24">
        <f t="shared" si="0"/>
        <v>950</v>
      </c>
      <c r="O40" s="96"/>
      <c r="P40" s="97"/>
      <c r="Q40" s="97"/>
      <c r="R40" s="24"/>
      <c r="S40" s="25"/>
      <c r="T40" s="97"/>
      <c r="U40" s="118"/>
      <c r="V40" s="19" t="s">
        <v>90</v>
      </c>
      <c r="W40" s="19" t="s">
        <v>44</v>
      </c>
      <c r="X40" s="19"/>
      <c r="Y40" s="20">
        <v>50</v>
      </c>
      <c r="AA40" s="1"/>
    </row>
    <row r="41" spans="1:27" ht="17.25" customHeight="1" x14ac:dyDescent="0.3">
      <c r="B41" s="128" t="s">
        <v>73</v>
      </c>
      <c r="C41" s="21" t="s">
        <v>31</v>
      </c>
      <c r="D41" s="21" t="s">
        <v>71</v>
      </c>
      <c r="E41" s="24" t="s">
        <v>33</v>
      </c>
      <c r="F41" s="21" t="s">
        <v>51</v>
      </c>
      <c r="G41" s="21" t="s">
        <v>38</v>
      </c>
      <c r="H41" s="22">
        <v>1000</v>
      </c>
      <c r="I41" s="97">
        <v>3200</v>
      </c>
      <c r="J41" s="23">
        <v>1000</v>
      </c>
      <c r="K41" s="24">
        <v>300</v>
      </c>
      <c r="L41" s="24"/>
      <c r="M41" s="24">
        <v>1550</v>
      </c>
      <c r="N41" s="24">
        <f t="shared" si="0"/>
        <v>1850</v>
      </c>
      <c r="O41" s="96">
        <f>(M41+M42+L42)/I41</f>
        <v>0.90625</v>
      </c>
      <c r="P41" s="97">
        <v>58</v>
      </c>
      <c r="Q41" s="97">
        <v>10</v>
      </c>
      <c r="R41" s="24"/>
      <c r="S41" s="25"/>
      <c r="T41" s="97" t="s">
        <v>74</v>
      </c>
      <c r="U41" s="21" t="s">
        <v>149</v>
      </c>
      <c r="V41" s="19" t="s">
        <v>90</v>
      </c>
      <c r="W41" s="19" t="s">
        <v>42</v>
      </c>
      <c r="X41" s="19"/>
      <c r="Y41" s="20">
        <v>50</v>
      </c>
    </row>
    <row r="42" spans="1:27" ht="17.25" customHeight="1" x14ac:dyDescent="0.3">
      <c r="B42" s="128"/>
      <c r="C42" s="21" t="s">
        <v>31</v>
      </c>
      <c r="D42" s="21" t="s">
        <v>71</v>
      </c>
      <c r="E42" s="24" t="s">
        <v>33</v>
      </c>
      <c r="F42" s="21" t="s">
        <v>138</v>
      </c>
      <c r="G42" s="21" t="s">
        <v>44</v>
      </c>
      <c r="H42" s="22">
        <v>1700</v>
      </c>
      <c r="I42" s="97"/>
      <c r="J42" s="23">
        <v>1700</v>
      </c>
      <c r="K42" s="24"/>
      <c r="L42" s="24"/>
      <c r="M42" s="24">
        <v>1350</v>
      </c>
      <c r="N42" s="24">
        <f t="shared" si="0"/>
        <v>1350</v>
      </c>
      <c r="O42" s="96"/>
      <c r="P42" s="97"/>
      <c r="Q42" s="97"/>
      <c r="R42" s="24"/>
      <c r="S42" s="25"/>
      <c r="T42" s="97"/>
      <c r="U42" s="21"/>
      <c r="V42" s="19" t="s">
        <v>143</v>
      </c>
      <c r="W42" s="19" t="s">
        <v>44</v>
      </c>
      <c r="X42" s="19"/>
      <c r="Y42" s="20">
        <v>0</v>
      </c>
    </row>
    <row r="43" spans="1:27" ht="17.25" customHeight="1" x14ac:dyDescent="0.3">
      <c r="B43" s="128" t="s">
        <v>100</v>
      </c>
      <c r="C43" s="21" t="s">
        <v>31</v>
      </c>
      <c r="D43" s="21" t="s">
        <v>71</v>
      </c>
      <c r="E43" s="24" t="s">
        <v>33</v>
      </c>
      <c r="F43" s="21" t="s">
        <v>34</v>
      </c>
      <c r="G43" s="21" t="s">
        <v>35</v>
      </c>
      <c r="H43" s="22"/>
      <c r="I43" s="97">
        <v>600</v>
      </c>
      <c r="J43" s="23"/>
      <c r="K43" s="24"/>
      <c r="L43" s="24"/>
      <c r="M43" s="24">
        <v>400</v>
      </c>
      <c r="N43" s="24">
        <f t="shared" si="0"/>
        <v>400</v>
      </c>
      <c r="O43" s="96">
        <f>(M43+M44)/I43</f>
        <v>1.0833333333333333</v>
      </c>
      <c r="P43" s="97">
        <v>65</v>
      </c>
      <c r="Q43" s="97">
        <v>10</v>
      </c>
      <c r="R43" s="24"/>
      <c r="S43" s="25"/>
      <c r="T43" s="97" t="s">
        <v>134</v>
      </c>
      <c r="U43" s="21"/>
      <c r="V43" s="19" t="s">
        <v>47</v>
      </c>
      <c r="W43" s="19" t="s">
        <v>42</v>
      </c>
      <c r="X43" s="19"/>
      <c r="Y43" s="20">
        <v>150</v>
      </c>
    </row>
    <row r="44" spans="1:27" ht="17.25" customHeight="1" x14ac:dyDescent="0.3">
      <c r="B44" s="128"/>
      <c r="C44" s="21" t="s">
        <v>31</v>
      </c>
      <c r="D44" s="21" t="s">
        <v>71</v>
      </c>
      <c r="E44" s="24" t="s">
        <v>33</v>
      </c>
      <c r="F44" s="21" t="s">
        <v>34</v>
      </c>
      <c r="G44" s="21" t="s">
        <v>42</v>
      </c>
      <c r="H44" s="22"/>
      <c r="I44" s="97"/>
      <c r="J44" s="23"/>
      <c r="K44" s="24"/>
      <c r="L44" s="24"/>
      <c r="M44" s="24">
        <v>250</v>
      </c>
      <c r="N44" s="24">
        <f t="shared" si="0"/>
        <v>250</v>
      </c>
      <c r="O44" s="96"/>
      <c r="P44" s="97"/>
      <c r="Q44" s="97"/>
      <c r="R44" s="24"/>
      <c r="S44" s="25"/>
      <c r="T44" s="97"/>
      <c r="U44" s="21"/>
      <c r="V44" s="19"/>
      <c r="W44" s="19"/>
      <c r="X44" s="19"/>
      <c r="Y44" s="20"/>
    </row>
    <row r="45" spans="1:27" x14ac:dyDescent="0.3">
      <c r="B45" s="128" t="s">
        <v>75</v>
      </c>
      <c r="C45" s="21" t="s">
        <v>31</v>
      </c>
      <c r="D45" s="21" t="s">
        <v>71</v>
      </c>
      <c r="E45" s="24" t="s">
        <v>33</v>
      </c>
      <c r="F45" s="21" t="s">
        <v>67</v>
      </c>
      <c r="G45" s="21" t="s">
        <v>38</v>
      </c>
      <c r="H45" s="22">
        <v>2800</v>
      </c>
      <c r="I45" s="97">
        <v>3200</v>
      </c>
      <c r="J45" s="23">
        <v>2800</v>
      </c>
      <c r="K45" s="24"/>
      <c r="L45" s="24"/>
      <c r="M45" s="24">
        <v>2950</v>
      </c>
      <c r="N45" s="24">
        <f t="shared" si="0"/>
        <v>2950</v>
      </c>
      <c r="O45" s="96">
        <f>(M45+M46+M47+M48)/I45</f>
        <v>0.984375</v>
      </c>
      <c r="P45" s="97">
        <v>62</v>
      </c>
      <c r="Q45" s="97">
        <v>10</v>
      </c>
      <c r="R45" s="24"/>
      <c r="S45" s="25"/>
      <c r="T45" s="97" t="s">
        <v>76</v>
      </c>
      <c r="U45" s="21"/>
      <c r="V45" s="19"/>
      <c r="W45" s="19"/>
      <c r="X45" s="19"/>
      <c r="Y45" s="20"/>
    </row>
    <row r="46" spans="1:27" x14ac:dyDescent="0.3">
      <c r="B46" s="128"/>
      <c r="C46" s="21" t="s">
        <v>31</v>
      </c>
      <c r="D46" s="21" t="s">
        <v>71</v>
      </c>
      <c r="E46" s="24" t="s">
        <v>33</v>
      </c>
      <c r="F46" s="21" t="s">
        <v>67</v>
      </c>
      <c r="G46" s="21" t="s">
        <v>148</v>
      </c>
      <c r="H46" s="22"/>
      <c r="I46" s="97"/>
      <c r="J46" s="23"/>
      <c r="K46" s="24"/>
      <c r="L46" s="24"/>
      <c r="M46" s="24">
        <v>50</v>
      </c>
      <c r="N46" s="24">
        <f t="shared" si="0"/>
        <v>50</v>
      </c>
      <c r="O46" s="96"/>
      <c r="P46" s="97"/>
      <c r="Q46" s="97"/>
      <c r="R46" s="24"/>
      <c r="S46" s="25"/>
      <c r="T46" s="97"/>
      <c r="U46" s="21"/>
      <c r="V46" s="19"/>
      <c r="W46" s="19"/>
      <c r="X46" s="19"/>
      <c r="Y46" s="20"/>
    </row>
    <row r="47" spans="1:27" x14ac:dyDescent="0.3">
      <c r="B47" s="128"/>
      <c r="C47" s="21" t="s">
        <v>31</v>
      </c>
      <c r="D47" s="21" t="s">
        <v>71</v>
      </c>
      <c r="E47" s="24" t="s">
        <v>33</v>
      </c>
      <c r="F47" s="21" t="s">
        <v>67</v>
      </c>
      <c r="G47" s="21" t="s">
        <v>91</v>
      </c>
      <c r="H47" s="22"/>
      <c r="I47" s="97"/>
      <c r="J47" s="23"/>
      <c r="K47" s="24"/>
      <c r="L47" s="24"/>
      <c r="M47" s="24">
        <v>50</v>
      </c>
      <c r="N47" s="24">
        <f t="shared" si="0"/>
        <v>50</v>
      </c>
      <c r="O47" s="96"/>
      <c r="P47" s="97"/>
      <c r="Q47" s="97"/>
      <c r="R47" s="24"/>
      <c r="S47" s="25"/>
      <c r="T47" s="97"/>
      <c r="U47" s="21"/>
      <c r="V47" s="19"/>
      <c r="W47" s="19"/>
      <c r="X47" s="19"/>
      <c r="Y47" s="20"/>
    </row>
    <row r="48" spans="1:27" x14ac:dyDescent="0.3">
      <c r="B48" s="128"/>
      <c r="C48" s="21" t="s">
        <v>31</v>
      </c>
      <c r="D48" s="21" t="s">
        <v>71</v>
      </c>
      <c r="E48" s="24" t="s">
        <v>33</v>
      </c>
      <c r="F48" s="21" t="s">
        <v>67</v>
      </c>
      <c r="G48" s="21" t="s">
        <v>44</v>
      </c>
      <c r="H48" s="22"/>
      <c r="I48" s="97"/>
      <c r="J48" s="23"/>
      <c r="K48" s="24"/>
      <c r="L48" s="24"/>
      <c r="M48" s="24">
        <v>100</v>
      </c>
      <c r="N48" s="24">
        <f t="shared" si="0"/>
        <v>100</v>
      </c>
      <c r="O48" s="96"/>
      <c r="P48" s="97"/>
      <c r="Q48" s="97"/>
      <c r="R48" s="24"/>
      <c r="S48" s="25"/>
      <c r="T48" s="97"/>
      <c r="U48" s="21"/>
      <c r="V48" s="19"/>
      <c r="W48" s="19"/>
      <c r="X48" s="19"/>
      <c r="Y48" s="20"/>
    </row>
    <row r="49" spans="1:32" ht="25.5" customHeight="1" thickBot="1" x14ac:dyDescent="0.35">
      <c r="B49" s="133" t="s">
        <v>77</v>
      </c>
      <c r="C49" s="134"/>
      <c r="D49" s="134"/>
      <c r="E49" s="134"/>
      <c r="F49" s="134"/>
      <c r="G49" s="134"/>
      <c r="H49" s="68">
        <f t="shared" ref="H49:M49" si="3">SUM(H7:H48)</f>
        <v>32500</v>
      </c>
      <c r="I49" s="68">
        <f t="shared" si="3"/>
        <v>42700</v>
      </c>
      <c r="J49" s="68">
        <f t="shared" si="3"/>
        <v>32500</v>
      </c>
      <c r="K49" s="68">
        <f t="shared" si="3"/>
        <v>3300</v>
      </c>
      <c r="L49" s="68">
        <f t="shared" si="3"/>
        <v>2400</v>
      </c>
      <c r="M49" s="68">
        <f t="shared" si="3"/>
        <v>37345</v>
      </c>
      <c r="N49" s="68">
        <f>SUM(N7:N48)</f>
        <v>40645</v>
      </c>
      <c r="O49" s="27">
        <f>(M49+L49)/I49</f>
        <v>0.93079625292740042</v>
      </c>
      <c r="P49" s="68">
        <f>SUM(P7:P48)</f>
        <v>1012</v>
      </c>
      <c r="Q49" s="68">
        <f>SUM(Q7:Q48)</f>
        <v>170</v>
      </c>
      <c r="R49" s="68"/>
      <c r="S49" s="68"/>
      <c r="T49" s="68"/>
      <c r="U49" s="69"/>
      <c r="V49" s="135" t="s">
        <v>78</v>
      </c>
      <c r="W49" s="135"/>
      <c r="X49" s="70">
        <f>SUM(X7:X45)</f>
        <v>32500</v>
      </c>
      <c r="Y49" s="71">
        <f>SUM(Y7:Y45)</f>
        <v>40645</v>
      </c>
      <c r="Z49" s="28"/>
    </row>
    <row r="50" spans="1:32" ht="16.2" thickBot="1" x14ac:dyDescent="0.35">
      <c r="B50" s="29"/>
      <c r="C50" s="30"/>
      <c r="D50" s="30"/>
      <c r="E50" s="30"/>
      <c r="F50" s="30"/>
      <c r="G50" s="30"/>
      <c r="H50" s="30"/>
      <c r="I50" s="30"/>
      <c r="J50" s="30"/>
      <c r="K50" s="122">
        <f>M49+L49</f>
        <v>39745</v>
      </c>
      <c r="L50" s="123"/>
      <c r="M50" s="29"/>
      <c r="N50" s="30"/>
      <c r="O50" s="30"/>
      <c r="P50" s="30"/>
      <c r="Q50" s="30"/>
      <c r="R50" s="30"/>
      <c r="S50" s="30"/>
      <c r="T50" s="30"/>
      <c r="U50" s="31"/>
      <c r="V50" s="28"/>
      <c r="W50" s="28"/>
      <c r="X50" s="28"/>
      <c r="Y50" s="28"/>
      <c r="Z50" s="28"/>
    </row>
    <row r="51" spans="1:32" x14ac:dyDescent="0.3">
      <c r="V51"/>
      <c r="W51"/>
      <c r="X51"/>
      <c r="Y51"/>
      <c r="Z51" s="28"/>
    </row>
    <row r="52" spans="1:32" customFormat="1" ht="15.6" x14ac:dyDescent="0.3">
      <c r="A52" s="1"/>
      <c r="B52" s="1"/>
      <c r="C52" s="1"/>
      <c r="D52" s="1"/>
      <c r="E52" s="2"/>
      <c r="H52" s="1"/>
      <c r="I52" s="1"/>
      <c r="J52" s="1"/>
      <c r="K52" s="1"/>
      <c r="L52" s="1"/>
      <c r="M52" s="3"/>
      <c r="N52" s="3"/>
      <c r="O52" s="4"/>
      <c r="P52" s="1"/>
      <c r="Q52" s="1"/>
      <c r="R52" s="1"/>
      <c r="S52" s="1"/>
      <c r="T52" s="1"/>
      <c r="AA52" s="124" t="s">
        <v>79</v>
      </c>
      <c r="AB52" s="124"/>
      <c r="AC52" s="124"/>
      <c r="AD52" s="124"/>
      <c r="AE52" s="124"/>
      <c r="AF52" s="32">
        <f ca="1">TODAY()</f>
        <v>45813</v>
      </c>
    </row>
    <row r="53" spans="1:32" customFormat="1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K53" s="2"/>
      <c r="L53" s="2"/>
      <c r="P53" s="1"/>
      <c r="AA53" s="33" t="s">
        <v>80</v>
      </c>
      <c r="AB53" s="33" t="s">
        <v>81</v>
      </c>
      <c r="AC53" s="33" t="s">
        <v>13</v>
      </c>
      <c r="AD53" s="33" t="s">
        <v>82</v>
      </c>
      <c r="AE53" s="34" t="s">
        <v>83</v>
      </c>
      <c r="AF53" s="33" t="s">
        <v>84</v>
      </c>
    </row>
    <row r="54" spans="1:32" customFormat="1" ht="17.25" customHeight="1" x14ac:dyDescent="0.3">
      <c r="A54" s="1"/>
      <c r="B54" s="1"/>
      <c r="C54" s="1"/>
      <c r="D54" s="1"/>
      <c r="E54" s="2"/>
      <c r="H54" s="1"/>
      <c r="I54" s="1"/>
      <c r="K54" s="2"/>
      <c r="P54" s="1"/>
      <c r="AA54" s="87" t="s">
        <v>85</v>
      </c>
      <c r="AB54" s="24" t="s">
        <v>86</v>
      </c>
      <c r="AC54" s="24" t="s">
        <v>38</v>
      </c>
      <c r="AD54" s="24"/>
      <c r="AE54" s="21">
        <v>600</v>
      </c>
      <c r="AF54" s="24">
        <f>AD54+AE54</f>
        <v>600</v>
      </c>
    </row>
    <row r="55" spans="1:32" customFormat="1" ht="15.75" customHeight="1" x14ac:dyDescent="0.3">
      <c r="A55" s="1"/>
      <c r="B55" s="1"/>
      <c r="C55" s="1"/>
      <c r="D55" s="1"/>
      <c r="E55" s="2"/>
      <c r="H55" s="1"/>
      <c r="I55" s="1"/>
      <c r="K55" s="2"/>
      <c r="L55" s="2"/>
      <c r="M55" s="2"/>
      <c r="P55" s="1"/>
      <c r="AA55" s="88"/>
      <c r="AB55" s="24" t="s">
        <v>39</v>
      </c>
      <c r="AC55" s="24" t="s">
        <v>38</v>
      </c>
      <c r="AD55" s="24"/>
      <c r="AE55" s="21">
        <v>250</v>
      </c>
      <c r="AF55" s="24">
        <f t="shared" ref="AF55:AF63" si="4">AD55+AE55</f>
        <v>250</v>
      </c>
    </row>
    <row r="56" spans="1:32" customFormat="1" ht="15.75" customHeight="1" x14ac:dyDescent="0.3">
      <c r="A56" s="1"/>
      <c r="B56" s="1"/>
      <c r="C56" s="1"/>
      <c r="D56" s="1"/>
      <c r="E56" s="2"/>
      <c r="H56" s="1"/>
      <c r="I56" s="1"/>
      <c r="K56" s="2"/>
      <c r="L56" s="2"/>
      <c r="M56" s="2"/>
      <c r="P56" s="1"/>
      <c r="AA56" s="88"/>
      <c r="AB56" s="24" t="s">
        <v>39</v>
      </c>
      <c r="AC56" s="24" t="s">
        <v>87</v>
      </c>
      <c r="AD56" s="24"/>
      <c r="AE56" s="21">
        <v>100</v>
      </c>
      <c r="AF56" s="24">
        <f t="shared" si="4"/>
        <v>100</v>
      </c>
    </row>
    <row r="57" spans="1:32" customFormat="1" ht="15.75" customHeight="1" x14ac:dyDescent="0.3">
      <c r="A57" s="1"/>
      <c r="B57" s="1"/>
      <c r="C57" s="1"/>
      <c r="D57" s="1"/>
      <c r="E57" s="2"/>
      <c r="H57" s="1"/>
      <c r="I57" s="1"/>
      <c r="K57" s="2"/>
      <c r="L57" s="2"/>
      <c r="M57" s="2"/>
      <c r="P57" s="1"/>
      <c r="AA57" s="88"/>
      <c r="AB57" s="24" t="s">
        <v>88</v>
      </c>
      <c r="AC57" s="24" t="s">
        <v>38</v>
      </c>
      <c r="AD57" s="24">
        <v>150</v>
      </c>
      <c r="AE57" s="21">
        <v>100</v>
      </c>
      <c r="AF57" s="24">
        <f t="shared" si="4"/>
        <v>250</v>
      </c>
    </row>
    <row r="58" spans="1:32" ht="18.75" customHeight="1" x14ac:dyDescent="0.3">
      <c r="I58"/>
      <c r="J58"/>
      <c r="K58"/>
      <c r="L58"/>
      <c r="M58" s="2"/>
      <c r="N58"/>
      <c r="O58"/>
      <c r="Q58"/>
      <c r="R58"/>
      <c r="S58"/>
      <c r="T58"/>
      <c r="U58"/>
      <c r="V58"/>
      <c r="W58"/>
      <c r="X58"/>
      <c r="Y58"/>
      <c r="AA58" s="88"/>
      <c r="AB58" s="24" t="s">
        <v>88</v>
      </c>
      <c r="AC58" s="24" t="s">
        <v>89</v>
      </c>
      <c r="AD58" s="24"/>
      <c r="AE58" s="21">
        <v>200</v>
      </c>
      <c r="AF58" s="24">
        <f t="shared" si="4"/>
        <v>200</v>
      </c>
    </row>
    <row r="59" spans="1:32" ht="18.75" customHeight="1" x14ac:dyDescent="0.3">
      <c r="I59"/>
      <c r="J59"/>
      <c r="K59"/>
      <c r="L59"/>
      <c r="M59" s="2"/>
      <c r="N59"/>
      <c r="O59"/>
      <c r="Q59"/>
      <c r="R59"/>
      <c r="S59"/>
      <c r="T59"/>
      <c r="U59"/>
      <c r="V59"/>
      <c r="W59"/>
      <c r="X59"/>
      <c r="Y59"/>
      <c r="AA59" s="88"/>
      <c r="AB59" s="24" t="s">
        <v>90</v>
      </c>
      <c r="AC59" s="24" t="s">
        <v>91</v>
      </c>
      <c r="AD59" s="24">
        <v>100</v>
      </c>
      <c r="AE59" s="21"/>
      <c r="AF59" s="24">
        <f t="shared" si="4"/>
        <v>100</v>
      </c>
    </row>
    <row r="60" spans="1:32" ht="18.75" customHeight="1" x14ac:dyDescent="0.3">
      <c r="I60"/>
      <c r="J60"/>
      <c r="K60"/>
      <c r="L60"/>
      <c r="M60" s="2"/>
      <c r="N60"/>
      <c r="O60"/>
      <c r="Q60"/>
      <c r="R60"/>
      <c r="S60"/>
      <c r="T60"/>
      <c r="U60"/>
      <c r="V60"/>
      <c r="W60"/>
      <c r="X60"/>
      <c r="Y60"/>
      <c r="AA60" s="88"/>
      <c r="AB60" s="24" t="s">
        <v>92</v>
      </c>
      <c r="AC60" s="24" t="s">
        <v>93</v>
      </c>
      <c r="AD60" s="24">
        <v>150</v>
      </c>
      <c r="AE60" s="21"/>
      <c r="AF60" s="24">
        <f t="shared" si="4"/>
        <v>150</v>
      </c>
    </row>
    <row r="61" spans="1:32" ht="18.75" customHeight="1" x14ac:dyDescent="0.3">
      <c r="I61"/>
      <c r="J61"/>
      <c r="K61"/>
      <c r="L61"/>
      <c r="M61" s="2"/>
      <c r="N61"/>
      <c r="O61"/>
      <c r="Q61"/>
      <c r="R61"/>
      <c r="S61"/>
      <c r="T61"/>
      <c r="U61"/>
      <c r="V61"/>
      <c r="W61"/>
      <c r="X61"/>
      <c r="Y61"/>
      <c r="AA61" s="88"/>
      <c r="AB61" s="24" t="s">
        <v>90</v>
      </c>
      <c r="AC61" s="24" t="s">
        <v>94</v>
      </c>
      <c r="AD61" s="24">
        <v>50</v>
      </c>
      <c r="AE61" s="21"/>
      <c r="AF61" s="24">
        <f t="shared" si="4"/>
        <v>50</v>
      </c>
    </row>
    <row r="62" spans="1:32" ht="18.75" customHeight="1" x14ac:dyDescent="0.3">
      <c r="I62"/>
      <c r="J62"/>
      <c r="K62"/>
      <c r="L62"/>
      <c r="M62" s="2"/>
      <c r="N62"/>
      <c r="O62"/>
      <c r="Q62"/>
      <c r="R62"/>
      <c r="S62"/>
      <c r="T62"/>
      <c r="U62"/>
      <c r="V62"/>
      <c r="W62"/>
      <c r="X62"/>
      <c r="Y62"/>
      <c r="AA62" s="88"/>
      <c r="AB62" s="21" t="s">
        <v>95</v>
      </c>
      <c r="AC62" s="21" t="s">
        <v>38</v>
      </c>
      <c r="AD62" s="24">
        <v>150</v>
      </c>
      <c r="AE62" s="21">
        <v>50</v>
      </c>
      <c r="AF62" s="24">
        <f t="shared" si="4"/>
        <v>200</v>
      </c>
    </row>
    <row r="63" spans="1:32" ht="18.75" customHeight="1" x14ac:dyDescent="0.3">
      <c r="I63"/>
      <c r="J63"/>
      <c r="K63"/>
      <c r="L63"/>
      <c r="M63" s="2"/>
      <c r="N63"/>
      <c r="O63"/>
      <c r="Q63"/>
      <c r="R63"/>
      <c r="S63"/>
      <c r="T63"/>
      <c r="U63"/>
      <c r="V63"/>
      <c r="W63"/>
      <c r="X63"/>
      <c r="Y63"/>
      <c r="AA63" s="35" t="s">
        <v>68</v>
      </c>
      <c r="AB63" s="24" t="s">
        <v>88</v>
      </c>
      <c r="AC63" s="24" t="s">
        <v>42</v>
      </c>
      <c r="AD63" s="24">
        <v>400</v>
      </c>
      <c r="AE63" s="21"/>
      <c r="AF63" s="24">
        <f t="shared" si="4"/>
        <v>400</v>
      </c>
    </row>
    <row r="64" spans="1:32" ht="18.75" customHeight="1" x14ac:dyDescent="0.3">
      <c r="I64"/>
      <c r="J64"/>
      <c r="K64"/>
      <c r="L64"/>
      <c r="M64" s="2"/>
      <c r="N64"/>
      <c r="O64"/>
      <c r="Q64"/>
      <c r="R64"/>
      <c r="S64"/>
      <c r="T64"/>
      <c r="U64"/>
      <c r="V64"/>
      <c r="W64"/>
      <c r="X64"/>
      <c r="Y64"/>
      <c r="AA64" s="39"/>
      <c r="AB64" s="125"/>
      <c r="AC64" s="125"/>
      <c r="AD64" s="39">
        <f>SUM(AD54:AD63)</f>
        <v>1000</v>
      </c>
      <c r="AE64" s="39">
        <f>SUM(AE54:AE62)</f>
        <v>1300</v>
      </c>
      <c r="AF64" s="39">
        <f>SUM(AF54:AF63)</f>
        <v>2300</v>
      </c>
    </row>
    <row r="65" spans="9:27" ht="18.75" customHeight="1" x14ac:dyDescent="0.3">
      <c r="I65"/>
      <c r="J65"/>
      <c r="K65"/>
      <c r="L65"/>
      <c r="M65" s="2"/>
      <c r="N65"/>
      <c r="O65"/>
      <c r="Q65"/>
      <c r="R65"/>
      <c r="S65"/>
      <c r="T65"/>
      <c r="U65"/>
      <c r="V65"/>
      <c r="W65"/>
      <c r="X65"/>
      <c r="Y65"/>
      <c r="AA65"/>
    </row>
    <row r="66" spans="9:27" ht="18.75" customHeight="1" x14ac:dyDescent="0.3">
      <c r="I66"/>
      <c r="J66"/>
      <c r="K66"/>
      <c r="L66"/>
      <c r="M66" s="2"/>
      <c r="N66"/>
      <c r="O66"/>
      <c r="Q66"/>
      <c r="R66"/>
      <c r="S66"/>
      <c r="T66"/>
      <c r="U66"/>
      <c r="V66"/>
      <c r="W66"/>
      <c r="X66"/>
      <c r="Y66"/>
      <c r="AA66"/>
    </row>
    <row r="67" spans="9:27" ht="15.75" customHeight="1" x14ac:dyDescent="0.3">
      <c r="I67" s="2"/>
      <c r="J67" s="2"/>
      <c r="K67"/>
      <c r="L67"/>
      <c r="M67" s="2"/>
      <c r="N67"/>
      <c r="O67"/>
      <c r="Q67"/>
      <c r="R67"/>
      <c r="S67"/>
      <c r="T67"/>
      <c r="U67"/>
      <c r="V67"/>
      <c r="W67"/>
      <c r="X67"/>
      <c r="Y67"/>
      <c r="AA67"/>
    </row>
    <row r="68" spans="9:27" x14ac:dyDescent="0.3">
      <c r="I68" s="2"/>
      <c r="J68" s="2"/>
      <c r="K68"/>
      <c r="L68"/>
      <c r="M68" s="2"/>
      <c r="N68"/>
      <c r="O68"/>
      <c r="Q68"/>
      <c r="R68"/>
      <c r="S68"/>
      <c r="T68"/>
      <c r="U68"/>
      <c r="V68" s="5"/>
      <c r="W68" s="5"/>
      <c r="X68" s="5"/>
      <c r="Y68"/>
      <c r="AA68"/>
    </row>
    <row r="69" spans="9:27" x14ac:dyDescent="0.3">
      <c r="I69" s="2"/>
      <c r="J69" s="2"/>
      <c r="K69"/>
      <c r="L69"/>
      <c r="M69" s="2"/>
      <c r="N69"/>
      <c r="O69"/>
      <c r="Q69"/>
      <c r="R69"/>
      <c r="S69"/>
      <c r="T69"/>
      <c r="U69"/>
      <c r="V69"/>
      <c r="W69"/>
      <c r="X69"/>
      <c r="Y69"/>
      <c r="Z69" s="5"/>
      <c r="AA69"/>
    </row>
    <row r="70" spans="9:27" x14ac:dyDescent="0.3">
      <c r="I70" s="2"/>
      <c r="J70" s="2"/>
      <c r="K70"/>
      <c r="L70"/>
      <c r="M70" s="2"/>
      <c r="N70"/>
      <c r="O70"/>
      <c r="Q70"/>
      <c r="R70"/>
      <c r="S70"/>
      <c r="T70"/>
      <c r="U70"/>
      <c r="V70"/>
      <c r="W70"/>
      <c r="X70"/>
      <c r="Y70"/>
      <c r="AA70"/>
    </row>
    <row r="71" spans="9:27" x14ac:dyDescent="0.3">
      <c r="I71" s="2"/>
      <c r="J71" s="2"/>
      <c r="K71"/>
      <c r="L71"/>
      <c r="M71" s="2"/>
      <c r="N71"/>
      <c r="O71"/>
      <c r="Q71"/>
      <c r="R71"/>
      <c r="S71"/>
      <c r="T71"/>
      <c r="U71"/>
      <c r="V71"/>
      <c r="W71"/>
      <c r="X71"/>
      <c r="Y71"/>
      <c r="Z71" s="1"/>
      <c r="AA71"/>
    </row>
    <row r="72" spans="9:27" x14ac:dyDescent="0.3">
      <c r="I72" s="2"/>
      <c r="J72" s="2"/>
      <c r="K72"/>
      <c r="L72"/>
      <c r="M72" s="2"/>
      <c r="N72"/>
      <c r="O72"/>
      <c r="Q72"/>
      <c r="R72"/>
      <c r="S72"/>
      <c r="T72"/>
      <c r="U72"/>
      <c r="V72"/>
      <c r="W72"/>
      <c r="X72"/>
      <c r="Y72"/>
      <c r="Z72" s="1"/>
    </row>
    <row r="73" spans="9:27" x14ac:dyDescent="0.3">
      <c r="I73" s="2"/>
      <c r="J73" s="2"/>
      <c r="K73"/>
      <c r="L73"/>
      <c r="M73" s="2"/>
      <c r="N73"/>
      <c r="O73"/>
      <c r="Q73"/>
      <c r="R73"/>
      <c r="S73"/>
      <c r="V73"/>
      <c r="W73"/>
      <c r="X73"/>
      <c r="Y73"/>
    </row>
    <row r="74" spans="9:27" x14ac:dyDescent="0.3">
      <c r="I74" s="2"/>
      <c r="J74" s="2"/>
      <c r="K74"/>
      <c r="L74"/>
      <c r="M74" s="2"/>
      <c r="N74"/>
      <c r="O74"/>
      <c r="Q74"/>
      <c r="R74"/>
      <c r="S74"/>
      <c r="V74"/>
      <c r="W74"/>
      <c r="X74"/>
      <c r="Y74"/>
    </row>
    <row r="75" spans="9:27" x14ac:dyDescent="0.3">
      <c r="I75" s="2"/>
      <c r="J75" s="2"/>
      <c r="K75"/>
      <c r="L75"/>
      <c r="M75" s="2"/>
      <c r="N75"/>
      <c r="O75"/>
      <c r="Q75"/>
      <c r="R75"/>
      <c r="S75"/>
      <c r="V75"/>
      <c r="W75"/>
      <c r="X75"/>
    </row>
    <row r="76" spans="9:27" x14ac:dyDescent="0.3">
      <c r="I76" s="2"/>
      <c r="J76" s="2"/>
      <c r="K76"/>
      <c r="L76"/>
      <c r="M76" s="2"/>
      <c r="N76"/>
      <c r="O76"/>
      <c r="Q76"/>
      <c r="R76"/>
      <c r="S76"/>
    </row>
    <row r="77" spans="9:27" x14ac:dyDescent="0.3">
      <c r="I77" s="2"/>
      <c r="J77" s="2"/>
      <c r="K77"/>
      <c r="L77"/>
      <c r="M77" s="2"/>
      <c r="N77"/>
      <c r="O77"/>
      <c r="Q77"/>
      <c r="R77"/>
      <c r="S77"/>
    </row>
    <row r="78" spans="9:27" x14ac:dyDescent="0.3">
      <c r="I78" s="2"/>
      <c r="J78" s="2"/>
      <c r="K78"/>
      <c r="L78"/>
      <c r="M78" s="2"/>
      <c r="N78"/>
      <c r="O78"/>
      <c r="Q78"/>
      <c r="R78"/>
      <c r="S78"/>
    </row>
    <row r="79" spans="9:27" x14ac:dyDescent="0.3">
      <c r="I79" s="2"/>
      <c r="J79" s="2"/>
      <c r="K79"/>
      <c r="L79"/>
      <c r="M79" s="2"/>
      <c r="N79"/>
      <c r="O79"/>
      <c r="Q79"/>
      <c r="R79"/>
      <c r="S79"/>
    </row>
    <row r="80" spans="9:27" x14ac:dyDescent="0.3">
      <c r="I80" s="2"/>
      <c r="J80" s="2"/>
      <c r="K80"/>
      <c r="L80"/>
      <c r="M80" s="2"/>
      <c r="N80"/>
      <c r="O80"/>
      <c r="Q80"/>
      <c r="R80"/>
      <c r="S80"/>
    </row>
    <row r="81" spans="1:33" x14ac:dyDescent="0.3">
      <c r="I81" s="2"/>
      <c r="J81" s="2"/>
      <c r="K81"/>
      <c r="L81"/>
      <c r="M81" s="2"/>
      <c r="N81"/>
      <c r="O81"/>
      <c r="Q81"/>
      <c r="R81"/>
      <c r="S81"/>
    </row>
    <row r="82" spans="1:33" s="3" customFormat="1" x14ac:dyDescent="0.3">
      <c r="A82" s="1"/>
      <c r="B82" s="1"/>
      <c r="C82" s="1"/>
      <c r="D82" s="1"/>
      <c r="E82" s="2"/>
      <c r="F82"/>
      <c r="G82"/>
      <c r="H82" s="1"/>
      <c r="I82" s="2"/>
      <c r="J82"/>
      <c r="K82"/>
      <c r="L82"/>
      <c r="M82"/>
      <c r="N82"/>
      <c r="O82"/>
      <c r="P82" s="1"/>
      <c r="Q82"/>
      <c r="R82"/>
      <c r="S82"/>
      <c r="T82" s="1"/>
      <c r="U82" s="5"/>
      <c r="V82" s="1"/>
      <c r="W82" s="1"/>
      <c r="X82" s="1"/>
      <c r="Y82" s="1"/>
      <c r="Z82"/>
      <c r="AA82" s="1"/>
      <c r="AB82" s="1"/>
      <c r="AC82" s="1"/>
      <c r="AD82" s="1"/>
      <c r="AE82" s="1"/>
      <c r="AF82" s="1"/>
    </row>
    <row r="83" spans="1:33" s="3" customFormat="1" x14ac:dyDescent="0.3">
      <c r="A83" s="1"/>
      <c r="B83" s="1"/>
      <c r="C83" s="1"/>
      <c r="D83" s="1"/>
      <c r="E83" s="2"/>
      <c r="F83"/>
      <c r="G83"/>
      <c r="H83" s="1"/>
      <c r="I83"/>
      <c r="J83"/>
      <c r="K83"/>
      <c r="L83"/>
      <c r="M83"/>
      <c r="N83"/>
      <c r="O83" s="2"/>
      <c r="P83" s="1"/>
      <c r="Q83"/>
      <c r="R83"/>
      <c r="S83"/>
      <c r="T83" s="1"/>
      <c r="U83" s="5"/>
      <c r="V83" s="1"/>
      <c r="W83" s="1"/>
      <c r="X83" s="1"/>
      <c r="Y83" s="1"/>
      <c r="Z83"/>
      <c r="AA83" s="1"/>
      <c r="AB83" s="1"/>
      <c r="AC83" s="1"/>
      <c r="AD83" s="1"/>
      <c r="AE83" s="1"/>
      <c r="AF83" s="1"/>
    </row>
    <row r="84" spans="1:33" s="3" customFormat="1" x14ac:dyDescent="0.3">
      <c r="A84" s="1"/>
      <c r="B84" s="1"/>
      <c r="C84" s="1"/>
      <c r="D84" s="1"/>
      <c r="E84" s="2"/>
      <c r="F84"/>
      <c r="G84"/>
      <c r="H84" s="1"/>
      <c r="I84"/>
      <c r="J84"/>
      <c r="K84"/>
      <c r="L84"/>
      <c r="M84"/>
      <c r="N84"/>
      <c r="O84" s="2"/>
      <c r="P84" s="1"/>
      <c r="Q84"/>
      <c r="R84"/>
      <c r="S84"/>
      <c r="T84" s="1"/>
      <c r="U84" s="5"/>
      <c r="V84" s="1"/>
      <c r="W84" s="1"/>
      <c r="X84" s="1"/>
      <c r="Y84" s="1"/>
      <c r="Z84"/>
      <c r="AA84" s="5"/>
      <c r="AB84" s="5"/>
      <c r="AC84" s="5"/>
      <c r="AD84" s="5"/>
      <c r="AE84" s="5"/>
      <c r="AF84" s="1"/>
    </row>
    <row r="85" spans="1:33" s="3" customFormat="1" x14ac:dyDescent="0.3">
      <c r="A85" s="1"/>
      <c r="B85" s="1"/>
      <c r="C85" s="1"/>
      <c r="D85" s="1"/>
      <c r="E85" s="2"/>
      <c r="F85"/>
      <c r="G85"/>
      <c r="H85" s="1"/>
      <c r="I85"/>
      <c r="J85"/>
      <c r="K85"/>
      <c r="L85"/>
      <c r="M85"/>
      <c r="N85"/>
      <c r="O85" s="2"/>
      <c r="P85" s="1"/>
      <c r="Q85"/>
      <c r="R85"/>
      <c r="S85"/>
      <c r="T85" s="1"/>
      <c r="U85" s="5"/>
      <c r="V85" s="1"/>
      <c r="W85" s="1"/>
      <c r="X85" s="1"/>
      <c r="Y85" s="1"/>
      <c r="Z85"/>
      <c r="AA85" s="1"/>
      <c r="AB85" s="1"/>
      <c r="AC85" s="1"/>
      <c r="AD85" s="1"/>
      <c r="AE85" s="1"/>
      <c r="AF85" s="1"/>
    </row>
    <row r="86" spans="1:33" s="3" customFormat="1" x14ac:dyDescent="0.3">
      <c r="A86" s="1"/>
      <c r="B86" s="1"/>
      <c r="C86" s="1"/>
      <c r="D86" s="1"/>
      <c r="E86" s="2"/>
      <c r="F86"/>
      <c r="G86"/>
      <c r="H86" s="1"/>
      <c r="I86"/>
      <c r="J86"/>
      <c r="K86"/>
      <c r="L86"/>
      <c r="M86"/>
      <c r="N86"/>
      <c r="O86" s="2"/>
      <c r="P86" s="1"/>
      <c r="Q86"/>
      <c r="R86"/>
      <c r="S86"/>
      <c r="T86" s="1"/>
      <c r="U86" s="5"/>
      <c r="V86" s="1"/>
      <c r="W86" s="1"/>
      <c r="X86" s="1"/>
      <c r="Y86" s="1"/>
      <c r="Z86"/>
    </row>
    <row r="87" spans="1:33" s="3" customFormat="1" x14ac:dyDescent="0.3">
      <c r="A87" s="1"/>
      <c r="B87" s="1"/>
      <c r="C87" s="1"/>
      <c r="D87" s="1"/>
      <c r="E87" s="2"/>
      <c r="F87"/>
      <c r="G87"/>
      <c r="H87" s="1"/>
      <c r="I87"/>
      <c r="J87"/>
      <c r="K87"/>
      <c r="L87"/>
      <c r="M87"/>
      <c r="N87"/>
      <c r="O87" s="2"/>
      <c r="P87" s="1"/>
      <c r="Q87"/>
      <c r="R87"/>
      <c r="S87"/>
      <c r="T87" s="1"/>
      <c r="U87" s="5"/>
      <c r="V87" s="1"/>
      <c r="W87" s="1"/>
      <c r="X87" s="1"/>
      <c r="Y87" s="1"/>
      <c r="Z87"/>
    </row>
    <row r="88" spans="1:33" x14ac:dyDescent="0.3">
      <c r="I88"/>
      <c r="J88"/>
      <c r="K88"/>
      <c r="L88"/>
      <c r="M88"/>
      <c r="N88"/>
      <c r="O88" s="2"/>
      <c r="Q88"/>
      <c r="R88"/>
      <c r="S88"/>
      <c r="AA88" s="3"/>
      <c r="AB88" s="3"/>
      <c r="AC88" s="3"/>
      <c r="AD88" s="3"/>
      <c r="AE88" s="3"/>
      <c r="AF88" s="3"/>
    </row>
    <row r="89" spans="1:33" x14ac:dyDescent="0.3">
      <c r="I89"/>
      <c r="J89"/>
      <c r="K89"/>
      <c r="L89"/>
      <c r="M89"/>
      <c r="N89"/>
      <c r="O89" s="2"/>
      <c r="Q89"/>
      <c r="R89"/>
      <c r="S89"/>
      <c r="AA89" s="3"/>
      <c r="AB89" s="3"/>
      <c r="AC89" s="3"/>
      <c r="AD89" s="3"/>
      <c r="AE89" s="3"/>
      <c r="AF89" s="3"/>
    </row>
    <row r="90" spans="1:33" customFormat="1" x14ac:dyDescent="0.3">
      <c r="A90" s="1"/>
      <c r="B90" s="1"/>
      <c r="C90" s="1"/>
      <c r="D90" s="1"/>
      <c r="E90" s="2"/>
      <c r="H90" s="1"/>
      <c r="P90" s="1"/>
      <c r="T90" s="1"/>
      <c r="U90" s="5"/>
      <c r="V90" s="1"/>
      <c r="W90" s="1"/>
      <c r="X90" s="1"/>
      <c r="Y90" s="1"/>
      <c r="AA90" s="3"/>
      <c r="AB90" s="3"/>
      <c r="AC90" s="3"/>
      <c r="AD90" s="3"/>
      <c r="AE90" s="3"/>
      <c r="AF90" s="3"/>
      <c r="AG90" s="1"/>
    </row>
    <row r="91" spans="1:33" customFormat="1" x14ac:dyDescent="0.3">
      <c r="A91" s="1"/>
      <c r="B91" s="1"/>
      <c r="C91" s="1"/>
      <c r="D91" s="1"/>
      <c r="E91" s="2"/>
      <c r="H91" s="1"/>
      <c r="P91" s="1"/>
      <c r="T91" s="1"/>
      <c r="U91" s="5"/>
      <c r="V91" s="1"/>
      <c r="W91" s="1"/>
      <c r="X91" s="1"/>
      <c r="Y91" s="1"/>
      <c r="AA91" s="1"/>
      <c r="AB91" s="3"/>
      <c r="AC91" s="3"/>
      <c r="AD91" s="3"/>
      <c r="AE91" s="3"/>
      <c r="AF91" s="3"/>
      <c r="AG91" s="1"/>
    </row>
    <row r="92" spans="1:33" customFormat="1" x14ac:dyDescent="0.3">
      <c r="A92" s="1"/>
      <c r="B92" s="1"/>
      <c r="C92" s="1"/>
      <c r="D92" s="1"/>
      <c r="E92" s="2"/>
      <c r="H92" s="1"/>
      <c r="P92" s="1"/>
      <c r="Q92" s="1"/>
      <c r="R92" s="1"/>
      <c r="S92" s="1"/>
      <c r="T92" s="1"/>
      <c r="U92" s="5"/>
      <c r="V92" s="1"/>
      <c r="W92" s="1"/>
      <c r="X92" s="1"/>
      <c r="Y92" s="1"/>
      <c r="AA92" s="1"/>
      <c r="AB92" s="1"/>
      <c r="AC92" s="1"/>
      <c r="AD92" s="1"/>
      <c r="AE92" s="1"/>
      <c r="AF92" s="1"/>
      <c r="AG92" s="1"/>
    </row>
    <row r="93" spans="1:33" customFormat="1" x14ac:dyDescent="0.3">
      <c r="A93" s="1"/>
      <c r="B93" s="1"/>
      <c r="C93" s="1"/>
      <c r="D93" s="1"/>
      <c r="E93" s="2"/>
      <c r="H93" s="1"/>
      <c r="P93" s="1"/>
      <c r="Q93" s="1"/>
      <c r="R93" s="1"/>
      <c r="S93" s="1"/>
      <c r="T93" s="1"/>
      <c r="U93" s="5"/>
      <c r="V93" s="1"/>
      <c r="W93" s="1"/>
      <c r="X93" s="1"/>
      <c r="Y93" s="1"/>
      <c r="AA93" s="1"/>
      <c r="AB93" s="1"/>
      <c r="AC93" s="1"/>
      <c r="AD93" s="1"/>
      <c r="AE93" s="1"/>
      <c r="AF93" s="1"/>
      <c r="AG93" s="1"/>
    </row>
    <row r="94" spans="1:33" customFormat="1" x14ac:dyDescent="0.3">
      <c r="A94" s="1"/>
      <c r="B94" s="1"/>
      <c r="C94" s="1"/>
      <c r="D94" s="1"/>
      <c r="E94" s="2"/>
      <c r="H94" s="1"/>
      <c r="P94" s="1"/>
      <c r="Q94" s="1"/>
      <c r="R94" s="1"/>
      <c r="S94" s="1"/>
      <c r="T94" s="1"/>
      <c r="U94" s="5"/>
      <c r="V94" s="1"/>
      <c r="W94" s="1"/>
      <c r="X94" s="1"/>
      <c r="Y94" s="1"/>
      <c r="AA94" s="1"/>
      <c r="AB94" s="1"/>
      <c r="AC94" s="1"/>
      <c r="AD94" s="1"/>
      <c r="AE94" s="1"/>
      <c r="AF94" s="1"/>
      <c r="AG94" s="1"/>
    </row>
    <row r="95" spans="1:33" customFormat="1" x14ac:dyDescent="0.3">
      <c r="A95" s="1"/>
      <c r="B95" s="1"/>
      <c r="C95" s="1"/>
      <c r="D95" s="1"/>
      <c r="E95" s="2"/>
      <c r="H95" s="1"/>
      <c r="I95" s="1"/>
      <c r="J95" s="1"/>
      <c r="K95" s="1"/>
      <c r="L95" s="1"/>
      <c r="M95" s="3"/>
      <c r="P95" s="1"/>
      <c r="Q95" s="1"/>
      <c r="R95" s="1"/>
      <c r="S95" s="1"/>
      <c r="T95" s="1"/>
      <c r="U95" s="5"/>
      <c r="V95" s="1"/>
      <c r="W95" s="1"/>
      <c r="X95" s="1"/>
      <c r="Y95" s="1"/>
      <c r="AA95" s="1"/>
      <c r="AB95" s="1"/>
      <c r="AC95" s="1"/>
      <c r="AD95" s="1"/>
      <c r="AE95" s="1"/>
      <c r="AF95" s="1"/>
      <c r="AG95" s="1"/>
    </row>
    <row r="96" spans="1:33" customFormat="1" x14ac:dyDescent="0.3">
      <c r="A96" s="1"/>
      <c r="B96" s="1"/>
      <c r="C96" s="1"/>
      <c r="D96" s="1"/>
      <c r="E96" s="2"/>
      <c r="H96" s="1"/>
      <c r="I96" s="1"/>
      <c r="J96" s="1"/>
      <c r="K96" s="1"/>
      <c r="L96" s="1"/>
      <c r="M96" s="3"/>
      <c r="P96" s="1"/>
      <c r="Q96" s="1"/>
      <c r="R96" s="1"/>
      <c r="S96" s="1"/>
      <c r="T96" s="1"/>
      <c r="U96" s="5"/>
      <c r="V96" s="1"/>
      <c r="W96" s="1"/>
      <c r="X96" s="1"/>
      <c r="Y96" s="1"/>
      <c r="AA96" s="1"/>
      <c r="AB96" s="1"/>
      <c r="AC96" s="1"/>
      <c r="AD96" s="1"/>
      <c r="AE96" s="1"/>
      <c r="AF96" s="1"/>
      <c r="AG96" s="1"/>
    </row>
    <row r="97" spans="1:33" customFormat="1" x14ac:dyDescent="0.3">
      <c r="A97" s="1"/>
      <c r="B97" s="1"/>
      <c r="C97" s="1"/>
      <c r="D97" s="1"/>
      <c r="E97" s="2"/>
      <c r="H97" s="1"/>
      <c r="I97" s="1"/>
      <c r="J97" s="1"/>
      <c r="K97" s="1"/>
      <c r="L97" s="1"/>
      <c r="M97" s="3"/>
      <c r="P97" s="1"/>
      <c r="Q97" s="1"/>
      <c r="R97" s="1"/>
      <c r="S97" s="1"/>
      <c r="T97" s="1"/>
      <c r="U97" s="5"/>
      <c r="V97" s="1"/>
      <c r="W97" s="1"/>
      <c r="X97" s="1"/>
      <c r="Y97" s="1"/>
      <c r="AA97" s="1"/>
      <c r="AB97" s="1"/>
      <c r="AC97" s="1"/>
      <c r="AD97" s="1"/>
      <c r="AE97" s="1"/>
      <c r="AF97" s="1"/>
      <c r="AG97" s="1"/>
    </row>
    <row r="98" spans="1:33" customFormat="1" x14ac:dyDescent="0.3">
      <c r="A98" s="1"/>
      <c r="B98" s="1"/>
      <c r="C98" s="1"/>
      <c r="D98" s="1"/>
      <c r="E98" s="2"/>
      <c r="H98" s="1"/>
      <c r="I98" s="36"/>
      <c r="J98" s="36"/>
      <c r="K98" s="36"/>
      <c r="L98" s="36"/>
      <c r="M98" s="37"/>
      <c r="N98" s="38"/>
      <c r="P98" s="1"/>
      <c r="Q98" s="1"/>
      <c r="R98" s="1"/>
      <c r="S98" s="1"/>
      <c r="T98" s="1"/>
      <c r="U98" s="5"/>
      <c r="V98" s="1"/>
      <c r="W98" s="1"/>
      <c r="X98" s="1"/>
      <c r="Y98" s="1"/>
      <c r="AA98" s="1"/>
      <c r="AB98" s="1"/>
      <c r="AC98" s="1"/>
      <c r="AD98" s="1"/>
      <c r="AE98" s="1"/>
      <c r="AF98" s="1"/>
      <c r="AG98" s="1"/>
    </row>
    <row r="99" spans="1:33" customFormat="1" x14ac:dyDescent="0.3">
      <c r="A99" s="1"/>
      <c r="B99" s="1"/>
      <c r="C99" s="1"/>
      <c r="D99" s="1"/>
      <c r="E99" s="2"/>
      <c r="H99" s="1"/>
      <c r="I99" s="36"/>
      <c r="J99" s="36"/>
      <c r="K99" s="36"/>
      <c r="L99" s="36"/>
      <c r="M99" s="37"/>
      <c r="N99" s="38"/>
      <c r="P99" s="1"/>
      <c r="Q99" s="1"/>
      <c r="R99" s="1"/>
      <c r="S99" s="1"/>
      <c r="T99" s="1"/>
      <c r="U99" s="5"/>
      <c r="V99" s="1"/>
      <c r="W99" s="1"/>
      <c r="X99" s="1"/>
      <c r="Y99" s="1"/>
      <c r="AA99" s="1"/>
      <c r="AB99" s="1"/>
      <c r="AC99" s="1"/>
      <c r="AD99" s="1"/>
      <c r="AE99" s="1"/>
      <c r="AF99" s="1"/>
      <c r="AG99" s="1"/>
    </row>
    <row r="100" spans="1:33" customFormat="1" x14ac:dyDescent="0.3">
      <c r="A100" s="1"/>
      <c r="B100" s="1"/>
      <c r="C100" s="1"/>
      <c r="D100" s="1"/>
      <c r="E100" s="2"/>
      <c r="H100" s="1"/>
      <c r="I100" s="36"/>
      <c r="J100" s="36"/>
      <c r="K100" s="36"/>
      <c r="L100" s="36"/>
      <c r="M100" s="37"/>
      <c r="N100" s="38"/>
      <c r="P100" s="1"/>
      <c r="Q100" s="1"/>
      <c r="R100" s="1"/>
      <c r="S100" s="1"/>
      <c r="T100" s="1"/>
      <c r="U100" s="5"/>
      <c r="V100" s="1"/>
      <c r="W100" s="1"/>
      <c r="X100" s="1"/>
      <c r="Y100" s="1"/>
      <c r="AA100" s="1"/>
      <c r="AB100" s="1"/>
      <c r="AC100" s="1"/>
      <c r="AD100" s="1"/>
      <c r="AE100" s="1"/>
      <c r="AF100" s="1"/>
      <c r="AG100" s="1"/>
    </row>
    <row r="101" spans="1:33" customFormat="1" x14ac:dyDescent="0.3">
      <c r="A101" s="1"/>
      <c r="B101" s="1"/>
      <c r="C101" s="1"/>
      <c r="D101" s="1"/>
      <c r="E101" s="2"/>
      <c r="H101" s="1"/>
      <c r="I101" s="1"/>
      <c r="J101" s="1"/>
      <c r="K101" s="1"/>
      <c r="L101" s="1"/>
      <c r="M101" s="3"/>
      <c r="P101" s="1"/>
      <c r="Q101" s="1"/>
      <c r="R101" s="1"/>
      <c r="S101" s="1"/>
      <c r="T101" s="1"/>
      <c r="U101" s="5"/>
      <c r="V101" s="1"/>
      <c r="W101" s="1"/>
      <c r="X101" s="1"/>
      <c r="Y101" s="1"/>
      <c r="AA101" s="1"/>
      <c r="AB101" s="1"/>
      <c r="AC101" s="1"/>
      <c r="AD101" s="1"/>
      <c r="AE101" s="1"/>
      <c r="AF101" s="1"/>
      <c r="AG101" s="1"/>
    </row>
    <row r="102" spans="1:33" customFormat="1" x14ac:dyDescent="0.3">
      <c r="A102" s="1"/>
      <c r="B102" s="1"/>
      <c r="C102" s="1"/>
      <c r="D102" s="1"/>
      <c r="E102" s="2"/>
      <c r="H102" s="1"/>
      <c r="I102" s="1"/>
      <c r="J102" s="1"/>
      <c r="K102" s="1"/>
      <c r="L102" s="1"/>
      <c r="M102" s="3"/>
      <c r="P102" s="1"/>
      <c r="Q102" s="1"/>
      <c r="R102" s="1"/>
      <c r="S102" s="1"/>
      <c r="T102" s="1"/>
      <c r="U102" s="5"/>
      <c r="V102" s="1"/>
      <c r="W102" s="1"/>
      <c r="X102" s="1"/>
      <c r="Y102" s="1"/>
      <c r="AA102" s="1"/>
      <c r="AB102" s="1"/>
      <c r="AC102" s="1"/>
      <c r="AD102" s="1"/>
      <c r="AE102" s="1"/>
      <c r="AF102" s="1"/>
      <c r="AG102" s="1"/>
    </row>
    <row r="103" spans="1:33" customFormat="1" x14ac:dyDescent="0.3">
      <c r="A103" s="1"/>
      <c r="B103" s="1"/>
      <c r="C103" s="1"/>
      <c r="D103" s="1"/>
      <c r="E103" s="2"/>
      <c r="H103" s="1"/>
      <c r="I103" s="1"/>
      <c r="J103" s="1"/>
      <c r="K103" s="1"/>
      <c r="L103" s="1"/>
      <c r="M103" s="3"/>
      <c r="P103" s="1"/>
      <c r="Q103" s="1"/>
      <c r="R103" s="1"/>
      <c r="S103" s="1"/>
      <c r="T103" s="1"/>
      <c r="U103" s="5"/>
      <c r="V103" s="1"/>
      <c r="W103" s="1"/>
      <c r="X103" s="1"/>
      <c r="Y103" s="1"/>
      <c r="AA103" s="1"/>
      <c r="AB103" s="1"/>
      <c r="AC103" s="1"/>
      <c r="AD103" s="1"/>
      <c r="AE103" s="1"/>
      <c r="AF103" s="1"/>
      <c r="AG103" s="1"/>
    </row>
    <row r="104" spans="1:33" customFormat="1" x14ac:dyDescent="0.3">
      <c r="A104" s="1"/>
      <c r="B104" s="1"/>
      <c r="C104" s="1"/>
      <c r="D104" s="1"/>
      <c r="E104" s="2"/>
      <c r="H104" s="1"/>
      <c r="I104" s="1"/>
      <c r="J104" s="1"/>
      <c r="K104" s="1"/>
      <c r="L104" s="1"/>
      <c r="M104" s="3"/>
      <c r="P104" s="1"/>
      <c r="Q104" s="1"/>
      <c r="R104" s="1"/>
      <c r="S104" s="1"/>
      <c r="T104" s="1"/>
      <c r="U104" s="5"/>
      <c r="V104" s="1"/>
      <c r="W104" s="1"/>
      <c r="X104" s="1"/>
      <c r="Y104" s="1"/>
      <c r="AA104" s="1"/>
      <c r="AB104" s="1"/>
      <c r="AC104" s="1"/>
      <c r="AD104" s="1"/>
      <c r="AE104" s="1"/>
      <c r="AF104" s="1"/>
      <c r="AG104" s="1"/>
    </row>
  </sheetData>
  <mergeCells count="104">
    <mergeCell ref="U39:U40"/>
    <mergeCell ref="I28:I30"/>
    <mergeCell ref="O28:O30"/>
    <mergeCell ref="P28:P30"/>
    <mergeCell ref="Q28:Q30"/>
    <mergeCell ref="T28:T30"/>
    <mergeCell ref="B28:B30"/>
    <mergeCell ref="T14:T16"/>
    <mergeCell ref="Q14:Q16"/>
    <mergeCell ref="P14:P16"/>
    <mergeCell ref="I14:I16"/>
    <mergeCell ref="B14:B16"/>
    <mergeCell ref="B36:B38"/>
    <mergeCell ref="I36:I38"/>
    <mergeCell ref="O36:O38"/>
    <mergeCell ref="P36:P38"/>
    <mergeCell ref="Q36:Q38"/>
    <mergeCell ref="T36:T38"/>
    <mergeCell ref="B24:B27"/>
    <mergeCell ref="I24:I27"/>
    <mergeCell ref="O24:O27"/>
    <mergeCell ref="P24:P27"/>
    <mergeCell ref="Q24:Q27"/>
    <mergeCell ref="T24:T27"/>
    <mergeCell ref="B31:B35"/>
    <mergeCell ref="I31:I35"/>
    <mergeCell ref="T31:T35"/>
    <mergeCell ref="Q31:Q35"/>
    <mergeCell ref="P31:P35"/>
    <mergeCell ref="O31:O35"/>
    <mergeCell ref="B41:B42"/>
    <mergeCell ref="I41:I42"/>
    <mergeCell ref="O41:O42"/>
    <mergeCell ref="P41:P42"/>
    <mergeCell ref="Q41:Q42"/>
    <mergeCell ref="T41:T42"/>
    <mergeCell ref="B39:B40"/>
    <mergeCell ref="I39:I40"/>
    <mergeCell ref="O39:O40"/>
    <mergeCell ref="P39:P40"/>
    <mergeCell ref="Q39:Q40"/>
    <mergeCell ref="T39:T40"/>
    <mergeCell ref="B49:G49"/>
    <mergeCell ref="V49:W49"/>
    <mergeCell ref="K50:L50"/>
    <mergeCell ref="AA52:AE52"/>
    <mergeCell ref="AA54:AA62"/>
    <mergeCell ref="AB64:AC64"/>
    <mergeCell ref="B43:B44"/>
    <mergeCell ref="I43:I44"/>
    <mergeCell ref="O43:O44"/>
    <mergeCell ref="P43:P44"/>
    <mergeCell ref="Q43:Q44"/>
    <mergeCell ref="T43:T44"/>
    <mergeCell ref="B45:B48"/>
    <mergeCell ref="I45:I48"/>
    <mergeCell ref="O45:O48"/>
    <mergeCell ref="T45:T48"/>
    <mergeCell ref="Q45:Q48"/>
    <mergeCell ref="P45:P48"/>
    <mergeCell ref="B22:B23"/>
    <mergeCell ref="I22:I23"/>
    <mergeCell ref="O22:O23"/>
    <mergeCell ref="P22:P23"/>
    <mergeCell ref="Q22:Q23"/>
    <mergeCell ref="T22:T23"/>
    <mergeCell ref="B20:B21"/>
    <mergeCell ref="I20:I21"/>
    <mergeCell ref="O20:O21"/>
    <mergeCell ref="P20:P21"/>
    <mergeCell ref="Q20:Q21"/>
    <mergeCell ref="T20:T21"/>
    <mergeCell ref="B18:B19"/>
    <mergeCell ref="I18:I19"/>
    <mergeCell ref="O18:O19"/>
    <mergeCell ref="P18:P19"/>
    <mergeCell ref="Q18:Q19"/>
    <mergeCell ref="T18:T19"/>
    <mergeCell ref="O14:O16"/>
    <mergeCell ref="B12:B13"/>
    <mergeCell ref="I12:I13"/>
    <mergeCell ref="O12:O13"/>
    <mergeCell ref="P12:P13"/>
    <mergeCell ref="Q12:Q13"/>
    <mergeCell ref="T12:T13"/>
    <mergeCell ref="B2:E4"/>
    <mergeCell ref="F2:V4"/>
    <mergeCell ref="W2:X2"/>
    <mergeCell ref="W3:X3"/>
    <mergeCell ref="W4:X4"/>
    <mergeCell ref="B5:U5"/>
    <mergeCell ref="V5:Y5"/>
    <mergeCell ref="B10:B11"/>
    <mergeCell ref="I10:I11"/>
    <mergeCell ref="O10:O11"/>
    <mergeCell ref="P10:P11"/>
    <mergeCell ref="Q10:Q11"/>
    <mergeCell ref="T10:T11"/>
    <mergeCell ref="B7:B8"/>
    <mergeCell ref="I7:I8"/>
    <mergeCell ref="O7:O8"/>
    <mergeCell ref="P7:P8"/>
    <mergeCell ref="Q7:Q8"/>
    <mergeCell ref="T7:T8"/>
  </mergeCells>
  <conditionalFormatting sqref="O7">
    <cfRule type="cellIs" dxfId="1445" priority="412" operator="between">
      <formula>0.93</formula>
      <formula>0.96</formula>
    </cfRule>
    <cfRule type="cellIs" dxfId="1444" priority="424" operator="lessThan">
      <formula>0.93</formula>
    </cfRule>
    <cfRule type="cellIs" dxfId="1443" priority="411" operator="greaterThan">
      <formula>0.95</formula>
    </cfRule>
    <cfRule type="cellIs" dxfId="1442" priority="410" operator="lessThan">
      <formula>0.95</formula>
    </cfRule>
    <cfRule type="cellIs" dxfId="1441" priority="409" operator="lessThan">
      <formula>0.99</formula>
    </cfRule>
    <cfRule type="cellIs" dxfId="1440" priority="408" operator="lessThan">
      <formula>0.99</formula>
    </cfRule>
    <cfRule type="cellIs" dxfId="1439" priority="407" operator="greaterThan">
      <formula>0.95</formula>
    </cfRule>
    <cfRule type="cellIs" dxfId="1438" priority="406" operator="lessThan">
      <formula>0.93</formula>
    </cfRule>
    <cfRule type="cellIs" dxfId="1437" priority="405" operator="between">
      <formula>0.93</formula>
      <formula>0.96</formula>
    </cfRule>
    <cfRule type="cellIs" dxfId="1436" priority="423" operator="between">
      <formula>0.93</formula>
      <formula>0.96</formula>
    </cfRule>
    <cfRule type="cellIs" dxfId="1435" priority="404" operator="greaterThan">
      <formula>0.95</formula>
    </cfRule>
    <cfRule type="cellIs" dxfId="1434" priority="403" operator="lessThan">
      <formula>0.95</formula>
    </cfRule>
    <cfRule type="cellIs" dxfId="1433" priority="402" operator="lessThan">
      <formula>0.99</formula>
    </cfRule>
    <cfRule type="cellIs" dxfId="1432" priority="425" operator="greaterThan">
      <formula>0.95</formula>
    </cfRule>
    <cfRule type="cellIs" dxfId="1431" priority="414" operator="greaterThan">
      <formula>0.95</formula>
    </cfRule>
    <cfRule type="cellIs" dxfId="1430" priority="415" operator="lessThan">
      <formula>0.95</formula>
    </cfRule>
    <cfRule type="cellIs" dxfId="1429" priority="416" operator="lessThan">
      <formula>1</formula>
    </cfRule>
    <cfRule type="cellIs" dxfId="1428" priority="417" operator="lessThan">
      <formula>0.95</formula>
    </cfRule>
    <cfRule type="cellIs" dxfId="1427" priority="418" operator="lessThan">
      <formula>0.95</formula>
    </cfRule>
    <cfRule type="cellIs" dxfId="1426" priority="420" operator="lessThan">
      <formula>0.99</formula>
    </cfRule>
    <cfRule type="cellIs" dxfId="1425" priority="401" operator="lessThan">
      <formula>0.95</formula>
    </cfRule>
    <cfRule type="cellIs" dxfId="1424" priority="421" operator="lessThan">
      <formula>0.95</formula>
    </cfRule>
    <cfRule type="cellIs" dxfId="1423" priority="413" operator="lessThan">
      <formula>0.93</formula>
    </cfRule>
    <cfRule type="cellIs" dxfId="1422" priority="422" operator="greaterThan">
      <formula>0.95</formula>
    </cfRule>
  </conditionalFormatting>
  <conditionalFormatting sqref="O9:O10">
    <cfRule type="cellIs" dxfId="1421" priority="386" operator="greaterThan">
      <formula>0.95</formula>
    </cfRule>
    <cfRule type="cellIs" dxfId="1420" priority="385" operator="lessThan">
      <formula>0.95</formula>
    </cfRule>
    <cfRule type="cellIs" dxfId="1419" priority="377" operator="lessThan">
      <formula>0.99</formula>
    </cfRule>
    <cfRule type="cellIs" dxfId="1418" priority="384" operator="lessThan">
      <formula>0.99</formula>
    </cfRule>
    <cfRule type="cellIs" dxfId="1417" priority="383" operator="lessThan">
      <formula>0.99</formula>
    </cfRule>
    <cfRule type="cellIs" dxfId="1416" priority="381" operator="lessThan">
      <formula>0.93</formula>
    </cfRule>
    <cfRule type="cellIs" dxfId="1415" priority="382" operator="greaterThan">
      <formula>0.95</formula>
    </cfRule>
    <cfRule type="cellIs" dxfId="1414" priority="396" operator="lessThan">
      <formula>0.95</formula>
    </cfRule>
    <cfRule type="cellIs" dxfId="1413" priority="376" operator="lessThan">
      <formula>0.95</formula>
    </cfRule>
    <cfRule type="cellIs" dxfId="1412" priority="380" operator="between">
      <formula>0.93</formula>
      <formula>0.96</formula>
    </cfRule>
    <cfRule type="cellIs" dxfId="1411" priority="378" operator="lessThan">
      <formula>0.95</formula>
    </cfRule>
    <cfRule type="cellIs" dxfId="1410" priority="379" operator="greaterThan">
      <formula>0.95</formula>
    </cfRule>
    <cfRule type="cellIs" dxfId="1409" priority="389" operator="greaterThan">
      <formula>0.95</formula>
    </cfRule>
    <cfRule type="cellIs" dxfId="1408" priority="399" operator="lessThan">
      <formula>0.93</formula>
    </cfRule>
    <cfRule type="cellIs" dxfId="1407" priority="398" operator="between">
      <formula>0.93</formula>
      <formula>0.96</formula>
    </cfRule>
    <cfRule type="cellIs" dxfId="1406" priority="397" operator="greaterThan">
      <formula>0.95</formula>
    </cfRule>
    <cfRule type="cellIs" dxfId="1405" priority="395" operator="lessThan">
      <formula>0.99</formula>
    </cfRule>
    <cfRule type="cellIs" dxfId="1404" priority="393" operator="lessThan">
      <formula>0.95</formula>
    </cfRule>
    <cfRule type="cellIs" dxfId="1403" priority="392" operator="lessThan">
      <formula>0.95</formula>
    </cfRule>
    <cfRule type="cellIs" dxfId="1402" priority="391" operator="lessThan">
      <formula>1</formula>
    </cfRule>
    <cfRule type="cellIs" dxfId="1401" priority="390" operator="lessThan">
      <formula>0.95</formula>
    </cfRule>
    <cfRule type="cellIs" dxfId="1400" priority="400" operator="greaterThan">
      <formula>0.95</formula>
    </cfRule>
    <cfRule type="cellIs" dxfId="1399" priority="388" operator="lessThan">
      <formula>0.93</formula>
    </cfRule>
    <cfRule type="cellIs" dxfId="1398" priority="387" operator="between">
      <formula>0.93</formula>
      <formula>0.96</formula>
    </cfRule>
  </conditionalFormatting>
  <conditionalFormatting sqref="O12">
    <cfRule type="cellIs" dxfId="1397" priority="121" operator="lessThan">
      <formula>0.95</formula>
    </cfRule>
    <cfRule type="cellIs" dxfId="1396" priority="120" operator="lessThan">
      <formula>0.99</formula>
    </cfRule>
    <cfRule type="cellIs" dxfId="1395" priority="118" operator="lessThan">
      <formula>0.95</formula>
    </cfRule>
    <cfRule type="cellIs" dxfId="1394" priority="116" operator="lessThan">
      <formula>1</formula>
    </cfRule>
    <cfRule type="cellIs" dxfId="1393" priority="115" operator="lessThan">
      <formula>0.95</formula>
    </cfRule>
    <cfRule type="cellIs" dxfId="1392" priority="114" operator="greaterThan">
      <formula>0.95</formula>
    </cfRule>
    <cfRule type="cellIs" dxfId="1391" priority="113" operator="lessThan">
      <formula>0.93</formula>
    </cfRule>
    <cfRule type="cellIs" dxfId="1390" priority="111" operator="greaterThan">
      <formula>0.95</formula>
    </cfRule>
    <cfRule type="cellIs" dxfId="1389" priority="110" operator="lessThan">
      <formula>0.95</formula>
    </cfRule>
    <cfRule type="cellIs" dxfId="1388" priority="109" operator="lessThan">
      <formula>0.99</formula>
    </cfRule>
    <cfRule type="cellIs" dxfId="1387" priority="104" operator="greaterThan">
      <formula>0.95</formula>
    </cfRule>
    <cfRule type="cellIs" dxfId="1386" priority="105" operator="between">
      <formula>0.93</formula>
      <formula>0.96</formula>
    </cfRule>
    <cfRule type="cellIs" dxfId="1385" priority="106" operator="lessThan">
      <formula>0.93</formula>
    </cfRule>
    <cfRule type="cellIs" dxfId="1384" priority="107" operator="greaterThan">
      <formula>0.95</formula>
    </cfRule>
    <cfRule type="cellIs" dxfId="1383" priority="101" operator="lessThan">
      <formula>0.95</formula>
    </cfRule>
    <cfRule type="cellIs" dxfId="1382" priority="108" operator="lessThan">
      <formula>0.99</formula>
    </cfRule>
    <cfRule type="cellIs" dxfId="1381" priority="102" operator="lessThan">
      <formula>0.99</formula>
    </cfRule>
    <cfRule type="cellIs" dxfId="1380" priority="117" operator="lessThan">
      <formula>0.95</formula>
    </cfRule>
    <cfRule type="cellIs" dxfId="1379" priority="125" operator="greaterThan">
      <formula>0.95</formula>
    </cfRule>
    <cfRule type="cellIs" dxfId="1378" priority="124" operator="lessThan">
      <formula>0.93</formula>
    </cfRule>
    <cfRule type="cellIs" dxfId="1377" priority="103" operator="lessThan">
      <formula>0.95</formula>
    </cfRule>
    <cfRule type="cellIs" dxfId="1376" priority="123" operator="between">
      <formula>0.93</formula>
      <formula>0.96</formula>
    </cfRule>
    <cfRule type="cellIs" dxfId="1375" priority="112" operator="between">
      <formula>0.93</formula>
      <formula>0.96</formula>
    </cfRule>
    <cfRule type="cellIs" dxfId="1374" priority="122" operator="greaterThan">
      <formula>0.95</formula>
    </cfRule>
  </conditionalFormatting>
  <conditionalFormatting sqref="O14 O20">
    <cfRule type="cellIs" dxfId="1373" priority="348" operator="between">
      <formula>0.93</formula>
      <formula>0.96</formula>
    </cfRule>
    <cfRule type="cellIs" dxfId="1372" priority="347" operator="greaterThan">
      <formula>0.95</formula>
    </cfRule>
    <cfRule type="cellIs" dxfId="1371" priority="346" operator="lessThan">
      <formula>0.95</formula>
    </cfRule>
    <cfRule type="cellIs" dxfId="1370" priority="345" operator="lessThan">
      <formula>0.99</formula>
    </cfRule>
    <cfRule type="cellIs" dxfId="1369" priority="343" operator="lessThan">
      <formula>0.95</formula>
    </cfRule>
    <cfRule type="cellIs" dxfId="1368" priority="342" operator="lessThan">
      <formula>0.95</formula>
    </cfRule>
    <cfRule type="cellIs" dxfId="1367" priority="341" operator="lessThan">
      <formula>1</formula>
    </cfRule>
    <cfRule type="cellIs" dxfId="1366" priority="340" operator="lessThan">
      <formula>0.95</formula>
    </cfRule>
    <cfRule type="cellIs" dxfId="1365" priority="339" operator="greaterThan">
      <formula>0.95</formula>
    </cfRule>
    <cfRule type="cellIs" dxfId="1364" priority="338" operator="lessThan">
      <formula>0.93</formula>
    </cfRule>
    <cfRule type="cellIs" dxfId="1363" priority="336" operator="greaterThan">
      <formula>0.95</formula>
    </cfRule>
    <cfRule type="cellIs" dxfId="1362" priority="335" operator="lessThan">
      <formula>0.95</formula>
    </cfRule>
    <cfRule type="cellIs" dxfId="1361" priority="334" operator="lessThan">
      <formula>0.99</formula>
    </cfRule>
    <cfRule type="cellIs" dxfId="1360" priority="333" operator="lessThan">
      <formula>0.99</formula>
    </cfRule>
    <cfRule type="cellIs" dxfId="1359" priority="332" operator="greaterThan">
      <formula>0.95</formula>
    </cfRule>
    <cfRule type="cellIs" dxfId="1358" priority="331" operator="lessThan">
      <formula>0.93</formula>
    </cfRule>
    <cfRule type="cellIs" dxfId="1357" priority="330" operator="between">
      <formula>0.93</formula>
      <formula>0.96</formula>
    </cfRule>
    <cfRule type="cellIs" dxfId="1356" priority="329" operator="greaterThan">
      <formula>0.95</formula>
    </cfRule>
    <cfRule type="cellIs" dxfId="1355" priority="328" operator="lessThan">
      <formula>0.95</formula>
    </cfRule>
    <cfRule type="cellIs" dxfId="1354" priority="327" operator="lessThan">
      <formula>0.99</formula>
    </cfRule>
    <cfRule type="cellIs" dxfId="1353" priority="326" operator="lessThan">
      <formula>0.95</formula>
    </cfRule>
    <cfRule type="cellIs" dxfId="1352" priority="337" operator="between">
      <formula>0.93</formula>
      <formula>0.96</formula>
    </cfRule>
    <cfRule type="cellIs" dxfId="1351" priority="350" operator="greaterThan">
      <formula>0.95</formula>
    </cfRule>
    <cfRule type="cellIs" dxfId="1350" priority="349" operator="lessThan">
      <formula>0.93</formula>
    </cfRule>
  </conditionalFormatting>
  <conditionalFormatting sqref="O17">
    <cfRule type="cellIs" dxfId="1349" priority="2" operator="lessThan">
      <formula>0.99</formula>
    </cfRule>
    <cfRule type="cellIs" dxfId="1348" priority="3" operator="lessThan">
      <formula>0.95</formula>
    </cfRule>
    <cfRule type="cellIs" dxfId="1347" priority="4" operator="greaterThan">
      <formula>0.95</formula>
    </cfRule>
    <cfRule type="cellIs" dxfId="1346" priority="5" operator="between">
      <formula>0.93</formula>
      <formula>0.96</formula>
    </cfRule>
    <cfRule type="cellIs" dxfId="1345" priority="6" operator="lessThan">
      <formula>0.93</formula>
    </cfRule>
    <cfRule type="cellIs" dxfId="1344" priority="7" operator="greaterThan">
      <formula>0.95</formula>
    </cfRule>
    <cfRule type="cellIs" dxfId="1343" priority="8" operator="lessThan">
      <formula>0.99</formula>
    </cfRule>
    <cfRule type="cellIs" dxfId="1342" priority="9" operator="lessThan">
      <formula>0.99</formula>
    </cfRule>
    <cfRule type="cellIs" dxfId="1341" priority="10" operator="lessThan">
      <formula>0.95</formula>
    </cfRule>
    <cfRule type="cellIs" dxfId="1340" priority="11" operator="greaterThan">
      <formula>0.95</formula>
    </cfRule>
    <cfRule type="cellIs" dxfId="1339" priority="12" operator="between">
      <formula>0.93</formula>
      <formula>0.96</formula>
    </cfRule>
    <cfRule type="cellIs" dxfId="1338" priority="13" operator="lessThan">
      <formula>0.93</formula>
    </cfRule>
    <cfRule type="cellIs" dxfId="1337" priority="14" operator="greaterThan">
      <formula>0.95</formula>
    </cfRule>
    <cfRule type="cellIs" dxfId="1336" priority="15" operator="lessThan">
      <formula>0.95</formula>
    </cfRule>
    <cfRule type="cellIs" dxfId="1335" priority="16" operator="lessThan">
      <formula>1</formula>
    </cfRule>
    <cfRule type="cellIs" dxfId="1334" priority="17" operator="lessThan">
      <formula>0.95</formula>
    </cfRule>
    <cfRule type="cellIs" dxfId="1333" priority="23" operator="between">
      <formula>0.93</formula>
      <formula>0.96</formula>
    </cfRule>
    <cfRule type="cellIs" dxfId="1332" priority="22" operator="greaterThan">
      <formula>0.95</formula>
    </cfRule>
    <cfRule type="cellIs" dxfId="1331" priority="1" operator="lessThan">
      <formula>0.95</formula>
    </cfRule>
  </conditionalFormatting>
  <conditionalFormatting sqref="O17:O18">
    <cfRule type="cellIs" dxfId="1330" priority="20" operator="lessThan">
      <formula>0.99</formula>
    </cfRule>
    <cfRule type="cellIs" dxfId="1329" priority="21" operator="lessThan">
      <formula>0.95</formula>
    </cfRule>
    <cfRule type="cellIs" dxfId="1328" priority="25" operator="greaterThan">
      <formula>0.95</formula>
    </cfRule>
    <cfRule type="cellIs" dxfId="1327" priority="18" operator="lessThan">
      <formula>0.95</formula>
    </cfRule>
    <cfRule type="cellIs" dxfId="1326" priority="24" operator="lessThan">
      <formula>0.93</formula>
    </cfRule>
  </conditionalFormatting>
  <conditionalFormatting sqref="O18">
    <cfRule type="cellIs" dxfId="1325" priority="73" operator="between">
      <formula>0.93</formula>
      <formula>0.96</formula>
    </cfRule>
    <cfRule type="cellIs" dxfId="1324" priority="72" operator="greaterThan">
      <formula>0.95</formula>
    </cfRule>
    <cfRule type="cellIs" dxfId="1323" priority="70" operator="lessThan">
      <formula>0.99</formula>
    </cfRule>
    <cfRule type="cellIs" dxfId="1322" priority="68" operator="lessThan">
      <formula>0.95</formula>
    </cfRule>
    <cfRule type="cellIs" dxfId="1321" priority="67" operator="lessThan">
      <formula>0.95</formula>
    </cfRule>
    <cfRule type="cellIs" dxfId="1320" priority="66" operator="lessThan">
      <formula>1</formula>
    </cfRule>
    <cfRule type="cellIs" dxfId="1319" priority="65" operator="lessThan">
      <formula>0.95</formula>
    </cfRule>
    <cfRule type="cellIs" dxfId="1318" priority="64" operator="greaterThan">
      <formula>0.95</formula>
    </cfRule>
    <cfRule type="cellIs" dxfId="1317" priority="75" operator="greaterThan">
      <formula>0.95</formula>
    </cfRule>
    <cfRule type="cellIs" dxfId="1316" priority="63" operator="lessThan">
      <formula>0.93</formula>
    </cfRule>
    <cfRule type="cellIs" dxfId="1315" priority="62" operator="between">
      <formula>0.93</formula>
      <formula>0.96</formula>
    </cfRule>
    <cfRule type="cellIs" dxfId="1314" priority="61" operator="greaterThan">
      <formula>0.95</formula>
    </cfRule>
    <cfRule type="cellIs" dxfId="1313" priority="60" operator="lessThan">
      <formula>0.95</formula>
    </cfRule>
    <cfRule type="cellIs" dxfId="1312" priority="71" operator="lessThan">
      <formula>0.95</formula>
    </cfRule>
    <cfRule type="cellIs" dxfId="1311" priority="58" operator="lessThan">
      <formula>0.99</formula>
    </cfRule>
    <cfRule type="cellIs" dxfId="1310" priority="57" operator="greaterThan">
      <formula>0.95</formula>
    </cfRule>
    <cfRule type="cellIs" dxfId="1309" priority="55" operator="between">
      <formula>0.93</formula>
      <formula>0.96</formula>
    </cfRule>
    <cfRule type="cellIs" dxfId="1308" priority="74" operator="lessThan">
      <formula>0.93</formula>
    </cfRule>
    <cfRule type="cellIs" dxfId="1307" priority="59" operator="lessThan">
      <formula>0.99</formula>
    </cfRule>
  </conditionalFormatting>
  <conditionalFormatting sqref="O22">
    <cfRule type="cellIs" dxfId="1306" priority="88" operator="lessThan">
      <formula>0.93</formula>
    </cfRule>
    <cfRule type="cellIs" dxfId="1305" priority="87" operator="between">
      <formula>0.93</formula>
      <formula>0.96</formula>
    </cfRule>
    <cfRule type="cellIs" dxfId="1304" priority="86" operator="greaterThan">
      <formula>0.95</formula>
    </cfRule>
    <cfRule type="cellIs" dxfId="1303" priority="85" operator="lessThan">
      <formula>0.95</formula>
    </cfRule>
    <cfRule type="cellIs" dxfId="1302" priority="84" operator="lessThan">
      <formula>0.99</formula>
    </cfRule>
    <cfRule type="cellIs" dxfId="1301" priority="83" operator="lessThan">
      <formula>0.99</formula>
    </cfRule>
    <cfRule type="cellIs" dxfId="1300" priority="82" operator="greaterThan">
      <formula>0.95</formula>
    </cfRule>
    <cfRule type="cellIs" dxfId="1299" priority="81" operator="lessThan">
      <formula>0.93</formula>
    </cfRule>
    <cfRule type="cellIs" dxfId="1298" priority="80" operator="between">
      <formula>0.93</formula>
      <formula>0.96</formula>
    </cfRule>
    <cfRule type="cellIs" dxfId="1297" priority="79" operator="greaterThan">
      <formula>0.95</formula>
    </cfRule>
    <cfRule type="cellIs" dxfId="1296" priority="78" operator="lessThan">
      <formula>0.95</formula>
    </cfRule>
    <cfRule type="cellIs" dxfId="1295" priority="77" operator="lessThan">
      <formula>0.99</formula>
    </cfRule>
    <cfRule type="cellIs" dxfId="1294" priority="76" operator="lessThan">
      <formula>0.95</formula>
    </cfRule>
    <cfRule type="cellIs" dxfId="1293" priority="95" operator="lessThan">
      <formula>0.99</formula>
    </cfRule>
    <cfRule type="cellIs" dxfId="1292" priority="96" operator="lessThan">
      <formula>0.95</formula>
    </cfRule>
    <cfRule type="cellIs" dxfId="1291" priority="97" operator="greaterThan">
      <formula>0.95</formula>
    </cfRule>
    <cfRule type="cellIs" dxfId="1290" priority="98" operator="between">
      <formula>0.93</formula>
      <formula>0.96</formula>
    </cfRule>
    <cfRule type="cellIs" dxfId="1289" priority="99" operator="lessThan">
      <formula>0.93</formula>
    </cfRule>
    <cfRule type="cellIs" dxfId="1288" priority="100" operator="greaterThan">
      <formula>0.95</formula>
    </cfRule>
    <cfRule type="cellIs" dxfId="1287" priority="93" operator="lessThan">
      <formula>0.95</formula>
    </cfRule>
    <cfRule type="cellIs" dxfId="1286" priority="92" operator="lessThan">
      <formula>0.95</formula>
    </cfRule>
    <cfRule type="cellIs" dxfId="1285" priority="90" operator="lessThan">
      <formula>0.95</formula>
    </cfRule>
    <cfRule type="cellIs" dxfId="1284" priority="91" operator="lessThan">
      <formula>1</formula>
    </cfRule>
    <cfRule type="cellIs" dxfId="1283" priority="89" operator="greaterThan">
      <formula>0.95</formula>
    </cfRule>
  </conditionalFormatting>
  <conditionalFormatting sqref="O24">
    <cfRule type="cellIs" dxfId="1282" priority="304" operator="greaterThan">
      <formula>0.95</formula>
    </cfRule>
    <cfRule type="cellIs" dxfId="1281" priority="325" operator="greaterThan">
      <formula>0.95</formula>
    </cfRule>
    <cfRule type="cellIs" dxfId="1280" priority="311" operator="greaterThan">
      <formula>0.95</formula>
    </cfRule>
    <cfRule type="cellIs" dxfId="1279" priority="310" operator="lessThan">
      <formula>0.95</formula>
    </cfRule>
    <cfRule type="cellIs" dxfId="1278" priority="309" operator="lessThan">
      <formula>0.99</formula>
    </cfRule>
    <cfRule type="cellIs" dxfId="1277" priority="308" operator="lessThan">
      <formula>0.99</formula>
    </cfRule>
    <cfRule type="cellIs" dxfId="1276" priority="307" operator="greaterThan">
      <formula>0.95</formula>
    </cfRule>
    <cfRule type="cellIs" dxfId="1275" priority="306" operator="lessThan">
      <formula>0.93</formula>
    </cfRule>
    <cfRule type="cellIs" dxfId="1274" priority="305" operator="between">
      <formula>0.93</formula>
      <formula>0.96</formula>
    </cfRule>
    <cfRule type="cellIs" dxfId="1273" priority="303" operator="lessThan">
      <formula>0.95</formula>
    </cfRule>
    <cfRule type="cellIs" dxfId="1272" priority="302" operator="lessThan">
      <formula>0.99</formula>
    </cfRule>
    <cfRule type="cellIs" dxfId="1271" priority="301" operator="lessThan">
      <formula>0.95</formula>
    </cfRule>
    <cfRule type="cellIs" dxfId="1270" priority="312" operator="between">
      <formula>0.93</formula>
      <formula>0.96</formula>
    </cfRule>
    <cfRule type="cellIs" dxfId="1269" priority="324" operator="lessThan">
      <formula>0.93</formula>
    </cfRule>
    <cfRule type="cellIs" dxfId="1268" priority="323" operator="between">
      <formula>0.93</formula>
      <formula>0.96</formula>
    </cfRule>
    <cfRule type="cellIs" dxfId="1267" priority="322" operator="greaterThan">
      <formula>0.95</formula>
    </cfRule>
    <cfRule type="cellIs" dxfId="1266" priority="321" operator="lessThan">
      <formula>0.95</formula>
    </cfRule>
    <cfRule type="cellIs" dxfId="1265" priority="320" operator="lessThan">
      <formula>0.99</formula>
    </cfRule>
    <cfRule type="cellIs" dxfId="1264" priority="318" operator="lessThan">
      <formula>0.95</formula>
    </cfRule>
    <cfRule type="cellIs" dxfId="1263" priority="317" operator="lessThan">
      <formula>0.95</formula>
    </cfRule>
    <cfRule type="cellIs" dxfId="1262" priority="316" operator="lessThan">
      <formula>1</formula>
    </cfRule>
    <cfRule type="cellIs" dxfId="1261" priority="315" operator="lessThan">
      <formula>0.95</formula>
    </cfRule>
    <cfRule type="cellIs" dxfId="1260" priority="314" operator="greaterThan">
      <formula>0.95</formula>
    </cfRule>
    <cfRule type="cellIs" dxfId="1259" priority="313" operator="lessThan">
      <formula>0.93</formula>
    </cfRule>
  </conditionalFormatting>
  <conditionalFormatting sqref="O28 O31">
    <cfRule type="cellIs" dxfId="1258" priority="238" operator="lessThan">
      <formula>0.93</formula>
    </cfRule>
    <cfRule type="cellIs" dxfId="1257" priority="239" operator="greaterThan">
      <formula>0.95</formula>
    </cfRule>
    <cfRule type="cellIs" dxfId="1256" priority="240" operator="lessThan">
      <formula>0.95</formula>
    </cfRule>
    <cfRule type="cellIs" dxfId="1255" priority="241" operator="lessThan">
      <formula>1</formula>
    </cfRule>
    <cfRule type="cellIs" dxfId="1254" priority="242" operator="lessThan">
      <formula>0.95</formula>
    </cfRule>
    <cfRule type="cellIs" dxfId="1253" priority="243" operator="lessThan">
      <formula>0.95</formula>
    </cfRule>
    <cfRule type="cellIs" dxfId="1252" priority="245" operator="lessThan">
      <formula>0.99</formula>
    </cfRule>
    <cfRule type="cellIs" dxfId="1251" priority="246" operator="lessThan">
      <formula>0.95</formula>
    </cfRule>
    <cfRule type="cellIs" dxfId="1250" priority="247" operator="greaterThan">
      <formula>0.95</formula>
    </cfRule>
    <cfRule type="cellIs" dxfId="1249" priority="248" operator="between">
      <formula>0.93</formula>
      <formula>0.96</formula>
    </cfRule>
    <cfRule type="cellIs" dxfId="1248" priority="249" operator="lessThan">
      <formula>0.93</formula>
    </cfRule>
    <cfRule type="cellIs" dxfId="1247" priority="250" operator="greaterThan">
      <formula>0.95</formula>
    </cfRule>
    <cfRule type="cellIs" dxfId="1246" priority="226" operator="lessThan">
      <formula>0.95</formula>
    </cfRule>
    <cfRule type="cellIs" dxfId="1245" priority="227" operator="lessThan">
      <formula>0.99</formula>
    </cfRule>
    <cfRule type="cellIs" dxfId="1244" priority="228" operator="lessThan">
      <formula>0.95</formula>
    </cfRule>
    <cfRule type="cellIs" dxfId="1243" priority="229" operator="greaterThan">
      <formula>0.95</formula>
    </cfRule>
    <cfRule type="cellIs" dxfId="1242" priority="230" operator="between">
      <formula>0.93</formula>
      <formula>0.96</formula>
    </cfRule>
    <cfRule type="cellIs" dxfId="1241" priority="231" operator="lessThan">
      <formula>0.93</formula>
    </cfRule>
    <cfRule type="cellIs" dxfId="1240" priority="232" operator="greaterThan">
      <formula>0.95</formula>
    </cfRule>
    <cfRule type="cellIs" dxfId="1239" priority="233" operator="lessThan">
      <formula>0.99</formula>
    </cfRule>
    <cfRule type="cellIs" dxfId="1238" priority="234" operator="lessThan">
      <formula>0.99</formula>
    </cfRule>
    <cfRule type="cellIs" dxfId="1237" priority="235" operator="lessThan">
      <formula>0.95</formula>
    </cfRule>
    <cfRule type="cellIs" dxfId="1236" priority="236" operator="greaterThan">
      <formula>0.95</formula>
    </cfRule>
    <cfRule type="cellIs" dxfId="1235" priority="237" operator="between">
      <formula>0.93</formula>
      <formula>0.96</formula>
    </cfRule>
  </conditionalFormatting>
  <conditionalFormatting sqref="O36">
    <cfRule type="cellIs" dxfId="1234" priority="262" operator="between">
      <formula>0.93</formula>
      <formula>0.96</formula>
    </cfRule>
    <cfRule type="cellIs" dxfId="1233" priority="263" operator="lessThan">
      <formula>0.93</formula>
    </cfRule>
    <cfRule type="cellIs" dxfId="1232" priority="264" operator="greaterThan">
      <formula>0.95</formula>
    </cfRule>
    <cfRule type="cellIs" dxfId="1231" priority="265" operator="lessThan">
      <formula>0.95</formula>
    </cfRule>
    <cfRule type="cellIs" dxfId="1230" priority="266" operator="lessThan">
      <formula>1</formula>
    </cfRule>
    <cfRule type="cellIs" dxfId="1229" priority="267" operator="lessThan">
      <formula>0.95</formula>
    </cfRule>
    <cfRule type="cellIs" dxfId="1228" priority="268" operator="lessThan">
      <formula>0.95</formula>
    </cfRule>
    <cfRule type="cellIs" dxfId="1227" priority="256" operator="lessThan">
      <formula>0.93</formula>
    </cfRule>
    <cfRule type="cellIs" dxfId="1226" priority="270" operator="lessThan">
      <formula>0.99</formula>
    </cfRule>
    <cfRule type="cellIs" dxfId="1225" priority="271" operator="lessThan">
      <formula>0.95</formula>
    </cfRule>
    <cfRule type="cellIs" dxfId="1224" priority="272" operator="greaterThan">
      <formula>0.95</formula>
    </cfRule>
    <cfRule type="cellIs" dxfId="1223" priority="273" operator="between">
      <formula>0.93</formula>
      <formula>0.96</formula>
    </cfRule>
    <cfRule type="cellIs" dxfId="1222" priority="274" operator="lessThan">
      <formula>0.93</formula>
    </cfRule>
    <cfRule type="cellIs" dxfId="1221" priority="275" operator="greaterThan">
      <formula>0.95</formula>
    </cfRule>
    <cfRule type="cellIs" dxfId="1220" priority="257" operator="greaterThan">
      <formula>0.95</formula>
    </cfRule>
    <cfRule type="cellIs" dxfId="1219" priority="253" operator="lessThan">
      <formula>0.95</formula>
    </cfRule>
    <cfRule type="cellIs" dxfId="1218" priority="252" operator="lessThan">
      <formula>0.99</formula>
    </cfRule>
    <cfRule type="cellIs" dxfId="1217" priority="255" operator="between">
      <formula>0.93</formula>
      <formula>0.96</formula>
    </cfRule>
    <cfRule type="cellIs" dxfId="1216" priority="251" operator="lessThan">
      <formula>0.95</formula>
    </cfRule>
    <cfRule type="cellIs" dxfId="1215" priority="258" operator="lessThan">
      <formula>0.99</formula>
    </cfRule>
    <cfRule type="cellIs" dxfId="1214" priority="261" operator="greaterThan">
      <formula>0.95</formula>
    </cfRule>
    <cfRule type="cellIs" dxfId="1213" priority="254" operator="greaterThan">
      <formula>0.95</formula>
    </cfRule>
    <cfRule type="cellIs" dxfId="1212" priority="260" operator="lessThan">
      <formula>0.95</formula>
    </cfRule>
    <cfRule type="cellIs" dxfId="1211" priority="259" operator="lessThan">
      <formula>0.99</formula>
    </cfRule>
  </conditionalFormatting>
  <conditionalFormatting sqref="O39">
    <cfRule type="cellIs" dxfId="1210" priority="200" operator="greaterThan">
      <formula>0.95</formula>
    </cfRule>
    <cfRule type="cellIs" dxfId="1209" priority="199" operator="lessThan">
      <formula>0.93</formula>
    </cfRule>
    <cfRule type="cellIs" dxfId="1208" priority="198" operator="between">
      <formula>0.93</formula>
      <formula>0.96</formula>
    </cfRule>
    <cfRule type="cellIs" dxfId="1207" priority="197" operator="greaterThan">
      <formula>0.95</formula>
    </cfRule>
    <cfRule type="cellIs" dxfId="1206" priority="196" operator="lessThan">
      <formula>0.95</formula>
    </cfRule>
    <cfRule type="cellIs" dxfId="1205" priority="195" operator="lessThan">
      <formula>0.99</formula>
    </cfRule>
    <cfRule type="cellIs" dxfId="1204" priority="193" operator="lessThan">
      <formula>0.95</formula>
    </cfRule>
    <cfRule type="cellIs" dxfId="1203" priority="192" operator="lessThan">
      <formula>0.95</formula>
    </cfRule>
    <cfRule type="cellIs" dxfId="1202" priority="190" operator="lessThan">
      <formula>0.95</formula>
    </cfRule>
    <cfRule type="cellIs" dxfId="1201" priority="183" operator="lessThan">
      <formula>0.99</formula>
    </cfRule>
    <cfRule type="cellIs" dxfId="1200" priority="182" operator="greaterThan">
      <formula>0.95</formula>
    </cfRule>
    <cfRule type="cellIs" dxfId="1199" priority="189" operator="greaterThan">
      <formula>0.95</formula>
    </cfRule>
    <cfRule type="cellIs" dxfId="1198" priority="180" operator="between">
      <formula>0.93</formula>
      <formula>0.96</formula>
    </cfRule>
    <cfRule type="cellIs" dxfId="1197" priority="179" operator="greaterThan">
      <formula>0.95</formula>
    </cfRule>
    <cfRule type="cellIs" dxfId="1196" priority="178" operator="lessThan">
      <formula>0.95</formula>
    </cfRule>
    <cfRule type="cellIs" dxfId="1195" priority="177" operator="lessThan">
      <formula>0.99</formula>
    </cfRule>
    <cfRule type="cellIs" dxfId="1194" priority="176" operator="lessThan">
      <formula>0.95</formula>
    </cfRule>
    <cfRule type="cellIs" dxfId="1193" priority="191" operator="lessThan">
      <formula>1</formula>
    </cfRule>
    <cfRule type="cellIs" dxfId="1192" priority="188" operator="lessThan">
      <formula>0.93</formula>
    </cfRule>
    <cfRule type="cellIs" dxfId="1191" priority="187" operator="between">
      <formula>0.93</formula>
      <formula>0.96</formula>
    </cfRule>
    <cfRule type="cellIs" dxfId="1190" priority="186" operator="greaterThan">
      <formula>0.95</formula>
    </cfRule>
    <cfRule type="cellIs" dxfId="1189" priority="185" operator="lessThan">
      <formula>0.95</formula>
    </cfRule>
    <cfRule type="cellIs" dxfId="1188" priority="184" operator="lessThan">
      <formula>0.99</formula>
    </cfRule>
    <cfRule type="cellIs" dxfId="1187" priority="181" operator="lessThan">
      <formula>0.93</formula>
    </cfRule>
  </conditionalFormatting>
  <conditionalFormatting sqref="O41">
    <cfRule type="cellIs" dxfId="1186" priority="30" operator="between">
      <formula>0.93</formula>
      <formula>0.96</formula>
    </cfRule>
    <cfRule type="cellIs" dxfId="1185" priority="29" operator="greaterThan">
      <formula>0.95</formula>
    </cfRule>
    <cfRule type="cellIs" dxfId="1184" priority="28" operator="lessThan">
      <formula>0.95</formula>
    </cfRule>
    <cfRule type="cellIs" dxfId="1183" priority="27" operator="lessThan">
      <formula>0.99</formula>
    </cfRule>
    <cfRule type="cellIs" dxfId="1182" priority="26" operator="lessThan">
      <formula>0.95</formula>
    </cfRule>
    <cfRule type="cellIs" dxfId="1181" priority="34" operator="lessThan">
      <formula>0.99</formula>
    </cfRule>
    <cfRule type="cellIs" dxfId="1180" priority="46" operator="lessThan">
      <formula>0.95</formula>
    </cfRule>
    <cfRule type="cellIs" dxfId="1179" priority="50" operator="greaterThan">
      <formula>0.95</formula>
    </cfRule>
    <cfRule type="cellIs" dxfId="1178" priority="49" operator="lessThan">
      <formula>0.93</formula>
    </cfRule>
    <cfRule type="cellIs" dxfId="1177" priority="48" operator="between">
      <formula>0.93</formula>
      <formula>0.96</formula>
    </cfRule>
    <cfRule type="cellIs" dxfId="1176" priority="47" operator="greaterThan">
      <formula>0.95</formula>
    </cfRule>
    <cfRule type="cellIs" dxfId="1175" priority="45" operator="lessThan">
      <formula>0.99</formula>
    </cfRule>
    <cfRule type="cellIs" dxfId="1174" priority="43" operator="lessThan">
      <formula>0.95</formula>
    </cfRule>
    <cfRule type="cellIs" dxfId="1173" priority="42" operator="lessThan">
      <formula>0.95</formula>
    </cfRule>
    <cfRule type="cellIs" dxfId="1172" priority="41" operator="lessThan">
      <formula>1</formula>
    </cfRule>
    <cfRule type="cellIs" dxfId="1171" priority="40" operator="lessThan">
      <formula>0.95</formula>
    </cfRule>
    <cfRule type="cellIs" dxfId="1170" priority="39" operator="greaterThan">
      <formula>0.95</formula>
    </cfRule>
    <cfRule type="cellIs" dxfId="1169" priority="38" operator="lessThan">
      <formula>0.93</formula>
    </cfRule>
    <cfRule type="cellIs" dxfId="1168" priority="37" operator="between">
      <formula>0.93</formula>
      <formula>0.96</formula>
    </cfRule>
    <cfRule type="cellIs" dxfId="1167" priority="36" operator="greaterThan">
      <formula>0.95</formula>
    </cfRule>
    <cfRule type="cellIs" dxfId="1166" priority="35" operator="lessThan">
      <formula>0.95</formula>
    </cfRule>
    <cfRule type="cellIs" dxfId="1165" priority="33" operator="lessThan">
      <formula>0.99</formula>
    </cfRule>
    <cfRule type="cellIs" dxfId="1164" priority="32" operator="greaterThan">
      <formula>0.95</formula>
    </cfRule>
    <cfRule type="cellIs" dxfId="1163" priority="31" operator="lessThan">
      <formula>0.93</formula>
    </cfRule>
  </conditionalFormatting>
  <conditionalFormatting sqref="O43">
    <cfRule type="cellIs" dxfId="1162" priority="173" operator="between">
      <formula>0.93</formula>
      <formula>0.96</formula>
    </cfRule>
    <cfRule type="cellIs" dxfId="1161" priority="164" operator="greaterThan">
      <formula>0.95</formula>
    </cfRule>
    <cfRule type="cellIs" dxfId="1160" priority="155" operator="between">
      <formula>0.93</formula>
      <formula>0.96</formula>
    </cfRule>
    <cfRule type="cellIs" dxfId="1159" priority="154" operator="greaterThan">
      <formula>0.95</formula>
    </cfRule>
    <cfRule type="cellIs" dxfId="1158" priority="175" operator="greaterThan">
      <formula>0.95</formula>
    </cfRule>
    <cfRule type="cellIs" dxfId="1157" priority="174" operator="lessThan">
      <formula>0.93</formula>
    </cfRule>
    <cfRule type="cellIs" dxfId="1156" priority="167" operator="lessThan">
      <formula>0.95</formula>
    </cfRule>
    <cfRule type="cellIs" dxfId="1155" priority="172" operator="greaterThan">
      <formula>0.95</formula>
    </cfRule>
    <cfRule type="cellIs" dxfId="1154" priority="171" operator="lessThan">
      <formula>0.95</formula>
    </cfRule>
    <cfRule type="cellIs" dxfId="1153" priority="170" operator="lessThan">
      <formula>0.99</formula>
    </cfRule>
    <cfRule type="cellIs" dxfId="1152" priority="153" operator="lessThan">
      <formula>0.95</formula>
    </cfRule>
    <cfRule type="cellIs" dxfId="1151" priority="168" operator="lessThan">
      <formula>0.95</formula>
    </cfRule>
    <cfRule type="cellIs" dxfId="1150" priority="152" operator="lessThan">
      <formula>0.99</formula>
    </cfRule>
    <cfRule type="cellIs" dxfId="1149" priority="166" operator="lessThan">
      <formula>1</formula>
    </cfRule>
    <cfRule type="cellIs" dxfId="1148" priority="165" operator="lessThan">
      <formula>0.95</formula>
    </cfRule>
    <cfRule type="cellIs" dxfId="1147" priority="163" operator="lessThan">
      <formula>0.93</formula>
    </cfRule>
    <cfRule type="cellIs" dxfId="1146" priority="162" operator="between">
      <formula>0.93</formula>
      <formula>0.96</formula>
    </cfRule>
    <cfRule type="cellIs" dxfId="1145" priority="161" operator="greaterThan">
      <formula>0.95</formula>
    </cfRule>
    <cfRule type="cellIs" dxfId="1144" priority="160" operator="lessThan">
      <formula>0.95</formula>
    </cfRule>
    <cfRule type="cellIs" dxfId="1143" priority="159" operator="lessThan">
      <formula>0.99</formula>
    </cfRule>
    <cfRule type="cellIs" dxfId="1142" priority="151" operator="lessThan">
      <formula>0.95</formula>
    </cfRule>
    <cfRule type="cellIs" dxfId="1141" priority="158" operator="lessThan">
      <formula>0.99</formula>
    </cfRule>
    <cfRule type="cellIs" dxfId="1140" priority="157" operator="greaterThan">
      <formula>0.95</formula>
    </cfRule>
    <cfRule type="cellIs" dxfId="1139" priority="156" operator="lessThan">
      <formula>0.93</formula>
    </cfRule>
  </conditionalFormatting>
  <conditionalFormatting sqref="O45">
    <cfRule type="cellIs" dxfId="1138" priority="360" operator="lessThan">
      <formula>0.95</formula>
    </cfRule>
    <cfRule type="cellIs" dxfId="1137" priority="361" operator="greaterThan">
      <formula>0.95</formula>
    </cfRule>
    <cfRule type="cellIs" dxfId="1136" priority="366" operator="lessThan">
      <formula>1</formula>
    </cfRule>
    <cfRule type="cellIs" dxfId="1135" priority="359" operator="lessThan">
      <formula>0.99</formula>
    </cfRule>
    <cfRule type="cellIs" dxfId="1134" priority="362" operator="between">
      <formula>0.93</formula>
      <formula>0.96</formula>
    </cfRule>
    <cfRule type="cellIs" dxfId="1133" priority="368" operator="lessThan">
      <formula>0.95</formula>
    </cfRule>
    <cfRule type="cellIs" dxfId="1132" priority="367" operator="lessThan">
      <formula>0.95</formula>
    </cfRule>
    <cfRule type="cellIs" dxfId="1131" priority="370" operator="lessThan">
      <formula>0.99</formula>
    </cfRule>
    <cfRule type="cellIs" dxfId="1130" priority="363" operator="lessThan">
      <formula>0.93</formula>
    </cfRule>
    <cfRule type="cellIs" dxfId="1129" priority="371" operator="lessThan">
      <formula>0.95</formula>
    </cfRule>
    <cfRule type="cellIs" dxfId="1128" priority="372" operator="greaterThan">
      <formula>0.95</formula>
    </cfRule>
    <cfRule type="cellIs" dxfId="1127" priority="365" operator="lessThan">
      <formula>0.95</formula>
    </cfRule>
    <cfRule type="cellIs" dxfId="1126" priority="373" operator="between">
      <formula>0.93</formula>
      <formula>0.96</formula>
    </cfRule>
    <cfRule type="cellIs" dxfId="1125" priority="351" operator="lessThan">
      <formula>0.95</formula>
    </cfRule>
    <cfRule type="cellIs" dxfId="1124" priority="374" operator="lessThan">
      <formula>0.93</formula>
    </cfRule>
    <cfRule type="cellIs" dxfId="1123" priority="375" operator="greaterThan">
      <formula>0.95</formula>
    </cfRule>
    <cfRule type="cellIs" dxfId="1122" priority="352" operator="lessThan">
      <formula>0.99</formula>
    </cfRule>
    <cfRule type="cellIs" dxfId="1121" priority="358" operator="lessThan">
      <formula>0.99</formula>
    </cfRule>
    <cfRule type="cellIs" dxfId="1120" priority="357" operator="greaterThan">
      <formula>0.95</formula>
    </cfRule>
    <cfRule type="cellIs" dxfId="1119" priority="356" operator="lessThan">
      <formula>0.93</formula>
    </cfRule>
    <cfRule type="cellIs" dxfId="1118" priority="364" operator="greaterThan">
      <formula>0.95</formula>
    </cfRule>
    <cfRule type="cellIs" dxfId="1117" priority="355" operator="between">
      <formula>0.93</formula>
      <formula>0.96</formula>
    </cfRule>
    <cfRule type="cellIs" dxfId="1116" priority="354" operator="greaterThan">
      <formula>0.95</formula>
    </cfRule>
    <cfRule type="cellIs" dxfId="1115" priority="353" operator="lessThan">
      <formula>0.95</formula>
    </cfRule>
  </conditionalFormatting>
  <conditionalFormatting sqref="O49">
    <cfRule type="cellIs" dxfId="1114" priority="431" operator="lessThan">
      <formula>0.94</formula>
    </cfRule>
    <cfRule type="cellIs" dxfId="1113" priority="426" operator="lessThan">
      <formula>0.94</formula>
    </cfRule>
    <cfRule type="cellIs" dxfId="1112" priority="427" operator="lessThan">
      <formula>0.99</formula>
    </cfRule>
    <cfRule type="cellIs" dxfId="1111" priority="428" operator="lessThan">
      <formula>0.95</formula>
    </cfRule>
    <cfRule type="cellIs" dxfId="1110" priority="429" operator="lessThan">
      <formula>0.95</formula>
    </cfRule>
    <cfRule type="cellIs" dxfId="1109" priority="430" operator="lessThan">
      <formula>1</formula>
    </cfRule>
    <cfRule type="cellIs" dxfId="1108" priority="432" operator="lessThan">
      <formula>0.95</formula>
    </cfRule>
    <cfRule type="cellIs" dxfId="1107" priority="433" operator="lessThan">
      <formula>0.9</formula>
    </cfRule>
    <cfRule type="cellIs" dxfId="1106" priority="434" operator="lessThan">
      <formula>0.95</formula>
    </cfRule>
    <cfRule type="cellIs" dxfId="1105" priority="435" operator="lessThan">
      <formula>0.95</formula>
    </cfRule>
    <cfRule type="cellIs" dxfId="1104" priority="436" operator="lessThan">
      <formula>0.99</formula>
    </cfRule>
    <cfRule type="cellIs" dxfId="1103" priority="437" operator="lessThan">
      <formula>0.95</formula>
    </cfRule>
    <cfRule type="cellIs" dxfId="1102" priority="438" operator="greaterThan">
      <formula>0.95</formula>
    </cfRule>
    <cfRule type="cellIs" dxfId="1101" priority="439" operator="between">
      <formula>0.93</formula>
      <formula>0.96</formula>
    </cfRule>
    <cfRule type="cellIs" dxfId="1100" priority="440" operator="lessThan">
      <formula>0.93</formula>
    </cfRule>
    <cfRule type="cellIs" dxfId="1099" priority="441" operator="greaterThan">
      <formula>0.95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31" orientation="landscape" r:id="rId1"/>
  <rowBreaks count="1" manualBreakCount="1">
    <brk id="50" max="16383" man="1"/>
  </rowBreaks>
  <colBreaks count="1" manualBreakCount="1">
    <brk id="2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G107"/>
  <sheetViews>
    <sheetView zoomScale="70" zoomScaleNormal="70" workbookViewId="0">
      <selection activeCell="G39" sqref="G39"/>
    </sheetView>
  </sheetViews>
  <sheetFormatPr defaultColWidth="9.109375" defaultRowHeight="14.4" x14ac:dyDescent="0.3"/>
  <cols>
    <col min="1" max="1" width="3.88671875" style="1" customWidth="1"/>
    <col min="2" max="2" width="8" style="1" bestFit="1" customWidth="1"/>
    <col min="3" max="3" width="5.33203125" style="1" bestFit="1" customWidth="1"/>
    <col min="4" max="4" width="5.33203125" style="1" customWidth="1"/>
    <col min="5" max="5" width="9" style="2" bestFit="1" customWidth="1"/>
    <col min="6" max="6" width="20.44140625" customWidth="1"/>
    <col min="7" max="7" width="17.33203125" bestFit="1" customWidth="1"/>
    <col min="8" max="8" width="10.109375" style="1" customWidth="1"/>
    <col min="9" max="10" width="7.44140625" style="1" bestFit="1" customWidth="1"/>
    <col min="11" max="11" width="8" style="1" bestFit="1" customWidth="1"/>
    <col min="12" max="12" width="7" style="1" bestFit="1" customWidth="1"/>
    <col min="13" max="13" width="7.44140625" style="3" bestFit="1" customWidth="1"/>
    <col min="14" max="14" width="8.33203125" style="3" bestFit="1" customWidth="1"/>
    <col min="15" max="15" width="11" style="4" customWidth="1"/>
    <col min="16" max="16" width="6.33203125" style="1" bestFit="1" customWidth="1"/>
    <col min="17" max="17" width="8.5546875" style="1" bestFit="1" customWidth="1"/>
    <col min="18" max="19" width="6" style="1" hidden="1" customWidth="1"/>
    <col min="20" max="20" width="15.6640625" style="1" bestFit="1" customWidth="1"/>
    <col min="21" max="21" width="44" style="5" customWidth="1"/>
    <col min="22" max="22" width="20.44140625" style="1" customWidth="1"/>
    <col min="23" max="23" width="15.5546875" style="1" customWidth="1"/>
    <col min="24" max="24" width="7" style="1" customWidth="1"/>
    <col min="25" max="25" width="15.5546875" style="1" customWidth="1"/>
    <col min="26" max="26" width="17.5546875" bestFit="1" customWidth="1"/>
    <col min="27" max="27" width="10.88671875" style="1" customWidth="1"/>
    <col min="28" max="28" width="15.44140625" style="1" bestFit="1" customWidth="1"/>
    <col min="29" max="29" width="16.5546875" style="1" customWidth="1"/>
    <col min="30" max="30" width="11.44140625" style="1" customWidth="1"/>
    <col min="31" max="31" width="11.109375" style="1" bestFit="1" customWidth="1"/>
    <col min="32" max="32" width="16.33203125" style="1" customWidth="1"/>
    <col min="33" max="16384" width="9.109375" style="1"/>
  </cols>
  <sheetData>
    <row r="1" spans="1:27" ht="15" thickBot="1" x14ac:dyDescent="0.35"/>
    <row r="2" spans="1:27" customFormat="1" ht="15" customHeight="1" x14ac:dyDescent="0.3">
      <c r="A2" s="1"/>
      <c r="B2" s="98"/>
      <c r="C2" s="99"/>
      <c r="D2" s="99"/>
      <c r="E2" s="99"/>
      <c r="F2" s="102" t="s">
        <v>0</v>
      </c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5" t="s">
        <v>1</v>
      </c>
      <c r="X2" s="105"/>
      <c r="Y2" s="6" t="s">
        <v>2</v>
      </c>
    </row>
    <row r="3" spans="1:27" customFormat="1" ht="15" customHeight="1" x14ac:dyDescent="0.3">
      <c r="A3" s="1"/>
      <c r="B3" s="100"/>
      <c r="C3" s="97"/>
      <c r="D3" s="97"/>
      <c r="E3" s="97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6" t="s">
        <v>3</v>
      </c>
      <c r="X3" s="106"/>
      <c r="Y3" s="7" t="s">
        <v>4</v>
      </c>
    </row>
    <row r="4" spans="1:27" customFormat="1" ht="15.75" customHeight="1" thickBot="1" x14ac:dyDescent="0.35">
      <c r="A4" s="1"/>
      <c r="B4" s="101"/>
      <c r="C4" s="87"/>
      <c r="D4" s="87"/>
      <c r="E4" s="87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7" t="s">
        <v>5</v>
      </c>
      <c r="X4" s="107"/>
      <c r="Y4" s="8" t="s">
        <v>6</v>
      </c>
    </row>
    <row r="5" spans="1:27" ht="40.5" customHeight="1" thickBot="1" x14ac:dyDescent="0.35">
      <c r="B5" s="113" t="s">
        <v>152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5"/>
      <c r="V5" s="109" t="s">
        <v>7</v>
      </c>
      <c r="W5" s="110"/>
      <c r="X5" s="110"/>
      <c r="Y5" s="111"/>
    </row>
    <row r="6" spans="1:27" ht="29.4" thickBot="1" x14ac:dyDescent="0.35">
      <c r="B6" s="9" t="s">
        <v>8</v>
      </c>
      <c r="C6" s="10" t="s">
        <v>9</v>
      </c>
      <c r="D6" s="10" t="s">
        <v>10</v>
      </c>
      <c r="E6" s="10" t="s">
        <v>11</v>
      </c>
      <c r="F6" s="11" t="s">
        <v>12</v>
      </c>
      <c r="G6" s="11" t="s">
        <v>13</v>
      </c>
      <c r="H6" s="10" t="s">
        <v>14</v>
      </c>
      <c r="I6" s="11" t="s">
        <v>15</v>
      </c>
      <c r="J6" s="11" t="s">
        <v>16</v>
      </c>
      <c r="K6" s="10" t="s">
        <v>17</v>
      </c>
      <c r="L6" s="11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1" t="s">
        <v>26</v>
      </c>
      <c r="U6" s="12" t="s">
        <v>27</v>
      </c>
      <c r="V6" s="66" t="s">
        <v>12</v>
      </c>
      <c r="W6" s="11" t="s">
        <v>13</v>
      </c>
      <c r="X6" s="11" t="s">
        <v>28</v>
      </c>
      <c r="Y6" s="67" t="s">
        <v>29</v>
      </c>
    </row>
    <row r="7" spans="1:27" customFormat="1" ht="17.25" customHeight="1" x14ac:dyDescent="0.3">
      <c r="A7" s="1"/>
      <c r="B7" s="129" t="s">
        <v>30</v>
      </c>
      <c r="C7" s="13" t="s">
        <v>31</v>
      </c>
      <c r="D7" s="13" t="s">
        <v>32</v>
      </c>
      <c r="E7" s="16" t="s">
        <v>33</v>
      </c>
      <c r="F7" s="13" t="s">
        <v>34</v>
      </c>
      <c r="G7" s="13" t="s">
        <v>35</v>
      </c>
      <c r="H7" s="14">
        <v>2800</v>
      </c>
      <c r="I7" s="130">
        <v>3000</v>
      </c>
      <c r="J7" s="15"/>
      <c r="K7" s="16"/>
      <c r="L7" s="16"/>
      <c r="M7" s="16">
        <v>1350</v>
      </c>
      <c r="N7" s="16">
        <f t="shared" ref="N7:N51" si="0">K7+M7</f>
        <v>1350</v>
      </c>
      <c r="O7" s="132">
        <f>(M7+M8)/I7</f>
        <v>0.45100000000000001</v>
      </c>
      <c r="P7" s="99">
        <v>46</v>
      </c>
      <c r="Q7" s="99">
        <v>10</v>
      </c>
      <c r="R7" s="16">
        <f t="shared" ref="R7:R15" si="1">(M7+L7)/Q7</f>
        <v>135</v>
      </c>
      <c r="S7" s="17">
        <f t="shared" ref="S7:S15" si="2">R7/P7</f>
        <v>2.9347826086956523</v>
      </c>
      <c r="T7" s="99" t="s">
        <v>36</v>
      </c>
      <c r="U7" s="18" t="s">
        <v>162</v>
      </c>
      <c r="V7" s="72" t="s">
        <v>37</v>
      </c>
      <c r="W7" s="55" t="s">
        <v>38</v>
      </c>
      <c r="X7" s="55"/>
      <c r="Y7" s="56">
        <v>3</v>
      </c>
      <c r="AA7" s="1"/>
    </row>
    <row r="8" spans="1:27" customFormat="1" ht="17.25" customHeight="1" x14ac:dyDescent="0.3">
      <c r="A8" s="1"/>
      <c r="B8" s="128"/>
      <c r="C8" s="21" t="s">
        <v>31</v>
      </c>
      <c r="D8" s="21" t="s">
        <v>32</v>
      </c>
      <c r="E8" s="24" t="s">
        <v>33</v>
      </c>
      <c r="F8" s="21" t="s">
        <v>37</v>
      </c>
      <c r="G8" s="21" t="s">
        <v>38</v>
      </c>
      <c r="H8" s="22"/>
      <c r="I8" s="131"/>
      <c r="J8" s="23"/>
      <c r="K8" s="24"/>
      <c r="L8" s="24"/>
      <c r="M8" s="24">
        <v>3</v>
      </c>
      <c r="N8" s="24">
        <f t="shared" si="0"/>
        <v>3</v>
      </c>
      <c r="O8" s="96"/>
      <c r="P8" s="97"/>
      <c r="Q8" s="97"/>
      <c r="R8" s="24"/>
      <c r="S8" s="25"/>
      <c r="T8" s="97"/>
      <c r="U8" s="26"/>
      <c r="V8" s="73" t="s">
        <v>39</v>
      </c>
      <c r="W8" s="19" t="s">
        <v>38</v>
      </c>
      <c r="X8" s="19">
        <v>2900</v>
      </c>
      <c r="Y8" s="20">
        <v>3050</v>
      </c>
      <c r="AA8" s="1"/>
    </row>
    <row r="9" spans="1:27" customFormat="1" ht="17.25" customHeight="1" x14ac:dyDescent="0.3">
      <c r="A9" s="1"/>
      <c r="B9" s="40" t="s">
        <v>40</v>
      </c>
      <c r="C9" s="21" t="s">
        <v>31</v>
      </c>
      <c r="D9" s="21" t="s">
        <v>32</v>
      </c>
      <c r="E9" s="24" t="s">
        <v>33</v>
      </c>
      <c r="F9" s="21" t="s">
        <v>41</v>
      </c>
      <c r="G9" s="21" t="s">
        <v>42</v>
      </c>
      <c r="H9" s="22">
        <v>2800</v>
      </c>
      <c r="I9" s="24">
        <v>2800</v>
      </c>
      <c r="J9" s="23">
        <v>2800</v>
      </c>
      <c r="K9" s="24"/>
      <c r="L9" s="24"/>
      <c r="M9" s="24">
        <v>2800</v>
      </c>
      <c r="N9" s="24">
        <f t="shared" si="0"/>
        <v>2800</v>
      </c>
      <c r="O9" s="41">
        <f>(M9+L9)/I9</f>
        <v>1</v>
      </c>
      <c r="P9" s="24">
        <v>69</v>
      </c>
      <c r="Q9" s="24">
        <v>10</v>
      </c>
      <c r="R9" s="24">
        <f t="shared" si="1"/>
        <v>280</v>
      </c>
      <c r="S9" s="25">
        <f t="shared" si="2"/>
        <v>4.0579710144927539</v>
      </c>
      <c r="T9" s="24" t="s">
        <v>43</v>
      </c>
      <c r="U9" s="26"/>
      <c r="V9" s="73" t="s">
        <v>39</v>
      </c>
      <c r="W9" s="19" t="s">
        <v>137</v>
      </c>
      <c r="X9" s="19"/>
      <c r="Y9" s="20">
        <v>100</v>
      </c>
      <c r="AA9" s="1"/>
    </row>
    <row r="10" spans="1:27" customFormat="1" ht="17.25" customHeight="1" x14ac:dyDescent="0.3">
      <c r="A10" s="1"/>
      <c r="B10" s="128" t="s">
        <v>46</v>
      </c>
      <c r="C10" s="21" t="s">
        <v>31</v>
      </c>
      <c r="D10" s="21" t="s">
        <v>32</v>
      </c>
      <c r="E10" s="24" t="s">
        <v>33</v>
      </c>
      <c r="F10" s="24" t="s">
        <v>110</v>
      </c>
      <c r="G10" s="21" t="s">
        <v>38</v>
      </c>
      <c r="H10" s="22">
        <v>2500</v>
      </c>
      <c r="I10" s="97">
        <v>2800</v>
      </c>
      <c r="J10" s="23">
        <v>2500</v>
      </c>
      <c r="K10" s="24"/>
      <c r="L10" s="24"/>
      <c r="M10" s="24">
        <v>2550</v>
      </c>
      <c r="N10" s="24">
        <f t="shared" si="0"/>
        <v>2550</v>
      </c>
      <c r="O10" s="96">
        <f>(M10+M11+L11)/I10</f>
        <v>0.9285714285714286</v>
      </c>
      <c r="P10" s="97">
        <v>63</v>
      </c>
      <c r="Q10" s="97">
        <v>10</v>
      </c>
      <c r="R10" s="24">
        <f t="shared" si="1"/>
        <v>255</v>
      </c>
      <c r="S10" s="25">
        <f t="shared" si="2"/>
        <v>4.0476190476190474</v>
      </c>
      <c r="T10" s="97" t="s">
        <v>49</v>
      </c>
      <c r="U10" s="26"/>
      <c r="V10" s="73" t="s">
        <v>39</v>
      </c>
      <c r="W10" s="19" t="s">
        <v>114</v>
      </c>
      <c r="X10" s="19"/>
      <c r="Y10" s="20">
        <v>2350</v>
      </c>
      <c r="AA10" s="1"/>
    </row>
    <row r="11" spans="1:27" customFormat="1" ht="17.25" customHeight="1" x14ac:dyDescent="0.3">
      <c r="A11" s="1"/>
      <c r="B11" s="128"/>
      <c r="C11" s="21" t="s">
        <v>31</v>
      </c>
      <c r="D11" s="21" t="s">
        <v>32</v>
      </c>
      <c r="E11" s="24" t="s">
        <v>33</v>
      </c>
      <c r="F11" s="24" t="s">
        <v>47</v>
      </c>
      <c r="G11" s="21" t="s">
        <v>42</v>
      </c>
      <c r="H11" s="22"/>
      <c r="I11" s="97"/>
      <c r="J11" s="23"/>
      <c r="K11" s="24"/>
      <c r="L11" s="24"/>
      <c r="M11" s="24">
        <v>50</v>
      </c>
      <c r="N11" s="24">
        <f t="shared" si="0"/>
        <v>50</v>
      </c>
      <c r="O11" s="96"/>
      <c r="P11" s="97"/>
      <c r="Q11" s="97"/>
      <c r="R11" s="24"/>
      <c r="S11" s="25"/>
      <c r="T11" s="97"/>
      <c r="U11" s="26" t="s">
        <v>166</v>
      </c>
      <c r="V11" s="73" t="s">
        <v>39</v>
      </c>
      <c r="W11" s="19" t="s">
        <v>155</v>
      </c>
      <c r="X11" s="19">
        <v>3000</v>
      </c>
      <c r="Y11" s="20">
        <v>2900</v>
      </c>
      <c r="AA11" s="1"/>
    </row>
    <row r="12" spans="1:27" customFormat="1" ht="33" customHeight="1" x14ac:dyDescent="0.3">
      <c r="A12" s="1"/>
      <c r="B12" s="128" t="s">
        <v>52</v>
      </c>
      <c r="C12" s="21" t="s">
        <v>31</v>
      </c>
      <c r="D12" s="21" t="s">
        <v>32</v>
      </c>
      <c r="E12" s="24" t="s">
        <v>33</v>
      </c>
      <c r="F12" s="24" t="s">
        <v>111</v>
      </c>
      <c r="G12" s="21" t="s">
        <v>38</v>
      </c>
      <c r="H12" s="22">
        <v>200</v>
      </c>
      <c r="I12" s="97">
        <v>2600</v>
      </c>
      <c r="J12" s="23">
        <v>200</v>
      </c>
      <c r="K12" s="24">
        <v>1200</v>
      </c>
      <c r="L12" s="24">
        <v>100</v>
      </c>
      <c r="M12" s="24">
        <v>100</v>
      </c>
      <c r="N12" s="24">
        <f t="shared" si="0"/>
        <v>1300</v>
      </c>
      <c r="O12" s="96">
        <f>(M12+M13+L12+L13+M14)/I12</f>
        <v>0.96153846153846156</v>
      </c>
      <c r="P12" s="97">
        <v>63</v>
      </c>
      <c r="Q12" s="97">
        <v>10</v>
      </c>
      <c r="R12" s="24"/>
      <c r="S12" s="25"/>
      <c r="T12" s="97" t="s">
        <v>53</v>
      </c>
      <c r="U12" s="137" t="s">
        <v>163</v>
      </c>
      <c r="V12" s="73" t="s">
        <v>45</v>
      </c>
      <c r="W12" s="19" t="s">
        <v>38</v>
      </c>
      <c r="X12" s="19"/>
      <c r="Y12" s="20">
        <v>450</v>
      </c>
      <c r="AA12" s="1"/>
    </row>
    <row r="13" spans="1:27" customFormat="1" x14ac:dyDescent="0.3">
      <c r="A13" s="1"/>
      <c r="B13" s="128"/>
      <c r="C13" s="21" t="s">
        <v>31</v>
      </c>
      <c r="D13" s="21" t="s">
        <v>32</v>
      </c>
      <c r="E13" s="24" t="s">
        <v>33</v>
      </c>
      <c r="F13" s="24" t="s">
        <v>153</v>
      </c>
      <c r="G13" s="21" t="s">
        <v>42</v>
      </c>
      <c r="H13" s="22">
        <v>2000</v>
      </c>
      <c r="I13" s="97"/>
      <c r="J13" s="23">
        <v>2000</v>
      </c>
      <c r="K13" s="24"/>
      <c r="L13" s="24">
        <v>850</v>
      </c>
      <c r="M13" s="24">
        <v>1150</v>
      </c>
      <c r="N13" s="24">
        <f t="shared" si="0"/>
        <v>1150</v>
      </c>
      <c r="O13" s="96"/>
      <c r="P13" s="97"/>
      <c r="Q13" s="97"/>
      <c r="R13" s="24"/>
      <c r="S13" s="25"/>
      <c r="T13" s="97"/>
      <c r="U13" s="137"/>
      <c r="V13" s="73" t="s">
        <v>110</v>
      </c>
      <c r="W13" s="19" t="s">
        <v>38</v>
      </c>
      <c r="X13" s="19">
        <v>2500</v>
      </c>
      <c r="Y13" s="20">
        <v>2550</v>
      </c>
      <c r="AA13" s="1"/>
    </row>
    <row r="14" spans="1:27" customFormat="1" x14ac:dyDescent="0.3">
      <c r="A14" s="1"/>
      <c r="B14" s="40"/>
      <c r="C14" s="21" t="s">
        <v>31</v>
      </c>
      <c r="D14" s="21" t="s">
        <v>32</v>
      </c>
      <c r="E14" s="24" t="s">
        <v>33</v>
      </c>
      <c r="F14" s="24" t="s">
        <v>45</v>
      </c>
      <c r="G14" s="21" t="s">
        <v>38</v>
      </c>
      <c r="H14" s="22"/>
      <c r="I14" s="97"/>
      <c r="J14" s="23"/>
      <c r="K14" s="24">
        <v>100</v>
      </c>
      <c r="L14" s="24"/>
      <c r="M14" s="24">
        <v>300</v>
      </c>
      <c r="N14" s="24">
        <f t="shared" si="0"/>
        <v>400</v>
      </c>
      <c r="O14" s="96"/>
      <c r="P14" s="97"/>
      <c r="Q14" s="97"/>
      <c r="R14" s="24"/>
      <c r="S14" s="25"/>
      <c r="T14" s="97"/>
      <c r="U14" s="26"/>
      <c r="V14" s="73" t="s">
        <v>50</v>
      </c>
      <c r="W14" s="19" t="s">
        <v>38</v>
      </c>
      <c r="X14" s="19"/>
      <c r="Y14" s="20">
        <v>100</v>
      </c>
      <c r="AA14" s="1"/>
    </row>
    <row r="15" spans="1:27" customFormat="1" ht="17.25" customHeight="1" x14ac:dyDescent="0.3">
      <c r="A15" s="1"/>
      <c r="B15" s="128" t="s">
        <v>54</v>
      </c>
      <c r="C15" s="21" t="s">
        <v>31</v>
      </c>
      <c r="D15" s="21" t="s">
        <v>32</v>
      </c>
      <c r="E15" s="24" t="s">
        <v>33</v>
      </c>
      <c r="F15" s="24" t="s">
        <v>50</v>
      </c>
      <c r="G15" s="21" t="s">
        <v>154</v>
      </c>
      <c r="H15" s="22">
        <v>2800</v>
      </c>
      <c r="I15" s="97">
        <v>3000</v>
      </c>
      <c r="J15" s="23">
        <v>2800</v>
      </c>
      <c r="K15" s="24"/>
      <c r="L15" s="24"/>
      <c r="M15" s="24">
        <v>2750</v>
      </c>
      <c r="N15" s="24">
        <f t="shared" si="0"/>
        <v>2750</v>
      </c>
      <c r="O15" s="96">
        <f>(M15+M16+L15)/I15</f>
        <v>0.95</v>
      </c>
      <c r="P15" s="97">
        <v>61</v>
      </c>
      <c r="Q15" s="97">
        <v>10</v>
      </c>
      <c r="R15" s="24">
        <f t="shared" si="1"/>
        <v>275</v>
      </c>
      <c r="S15" s="25">
        <f t="shared" si="2"/>
        <v>4.5081967213114753</v>
      </c>
      <c r="T15" s="97" t="s">
        <v>55</v>
      </c>
      <c r="U15" s="26"/>
      <c r="V15" s="73" t="s">
        <v>50</v>
      </c>
      <c r="W15" s="19" t="s">
        <v>154</v>
      </c>
      <c r="X15" s="19">
        <v>2800</v>
      </c>
      <c r="Y15" s="20">
        <v>2750</v>
      </c>
      <c r="AA15" s="1"/>
    </row>
    <row r="16" spans="1:27" customFormat="1" ht="17.25" customHeight="1" x14ac:dyDescent="0.3">
      <c r="A16" s="1"/>
      <c r="B16" s="128"/>
      <c r="C16" s="21" t="s">
        <v>31</v>
      </c>
      <c r="D16" s="21" t="s">
        <v>32</v>
      </c>
      <c r="E16" s="24" t="s">
        <v>33</v>
      </c>
      <c r="F16" s="21" t="s">
        <v>50</v>
      </c>
      <c r="G16" s="21" t="s">
        <v>38</v>
      </c>
      <c r="H16" s="22"/>
      <c r="I16" s="97"/>
      <c r="J16" s="23"/>
      <c r="K16" s="24"/>
      <c r="L16" s="24"/>
      <c r="M16" s="24">
        <v>100</v>
      </c>
      <c r="N16" s="24">
        <f t="shared" si="0"/>
        <v>100</v>
      </c>
      <c r="O16" s="96"/>
      <c r="P16" s="97"/>
      <c r="Q16" s="97"/>
      <c r="R16" s="24"/>
      <c r="S16" s="25"/>
      <c r="T16" s="97"/>
      <c r="U16" s="26"/>
      <c r="V16" s="73" t="s">
        <v>51</v>
      </c>
      <c r="W16" s="19" t="s">
        <v>38</v>
      </c>
      <c r="X16" s="19"/>
      <c r="Y16" s="20">
        <v>100</v>
      </c>
      <c r="AA16" s="1"/>
    </row>
    <row r="17" spans="1:27" customFormat="1" ht="17.25" customHeight="1" x14ac:dyDescent="0.3">
      <c r="A17" s="1"/>
      <c r="B17" s="128" t="s">
        <v>117</v>
      </c>
      <c r="C17" s="21" t="s">
        <v>31</v>
      </c>
      <c r="D17" s="21" t="s">
        <v>32</v>
      </c>
      <c r="E17" s="24" t="s">
        <v>33</v>
      </c>
      <c r="F17" s="21" t="s">
        <v>118</v>
      </c>
      <c r="G17" s="21" t="s">
        <v>96</v>
      </c>
      <c r="H17" s="22">
        <v>1000</v>
      </c>
      <c r="I17" s="97">
        <v>1200</v>
      </c>
      <c r="J17" s="23">
        <v>1000</v>
      </c>
      <c r="K17" s="24"/>
      <c r="L17" s="24">
        <v>700</v>
      </c>
      <c r="M17" s="24"/>
      <c r="N17" s="24">
        <f t="shared" si="0"/>
        <v>0</v>
      </c>
      <c r="O17" s="96">
        <f>(L17+L19+L18)/I17</f>
        <v>1</v>
      </c>
      <c r="P17" s="97">
        <v>52</v>
      </c>
      <c r="Q17" s="97">
        <v>10</v>
      </c>
      <c r="R17" s="24"/>
      <c r="S17" s="25"/>
      <c r="T17" s="97" t="s">
        <v>119</v>
      </c>
      <c r="U17" s="26"/>
      <c r="V17" s="73" t="s">
        <v>51</v>
      </c>
      <c r="W17" s="19" t="s">
        <v>96</v>
      </c>
      <c r="X17" s="19"/>
      <c r="Y17" s="20">
        <v>50</v>
      </c>
      <c r="AA17" s="1"/>
    </row>
    <row r="18" spans="1:27" customFormat="1" ht="17.25" customHeight="1" x14ac:dyDescent="0.3">
      <c r="A18" s="1"/>
      <c r="B18" s="128"/>
      <c r="C18" s="21" t="s">
        <v>31</v>
      </c>
      <c r="D18" s="21" t="s">
        <v>32</v>
      </c>
      <c r="E18" s="24" t="s">
        <v>33</v>
      </c>
      <c r="F18" s="21" t="s">
        <v>118</v>
      </c>
      <c r="G18" s="21" t="s">
        <v>38</v>
      </c>
      <c r="H18" s="22"/>
      <c r="I18" s="97"/>
      <c r="J18" s="23"/>
      <c r="K18" s="24"/>
      <c r="L18" s="24">
        <v>50</v>
      </c>
      <c r="M18" s="24"/>
      <c r="N18" s="24">
        <f t="shared" si="0"/>
        <v>0</v>
      </c>
      <c r="O18" s="96"/>
      <c r="P18" s="97"/>
      <c r="Q18" s="97"/>
      <c r="R18" s="24"/>
      <c r="S18" s="25"/>
      <c r="T18" s="97"/>
      <c r="U18" s="26"/>
      <c r="V18" s="73" t="s">
        <v>118</v>
      </c>
      <c r="W18" s="19" t="s">
        <v>38</v>
      </c>
      <c r="X18" s="19"/>
      <c r="Y18" s="20">
        <v>0</v>
      </c>
      <c r="AA18" s="1"/>
    </row>
    <row r="19" spans="1:27" customFormat="1" ht="17.25" customHeight="1" x14ac:dyDescent="0.3">
      <c r="A19" s="1"/>
      <c r="B19" s="128"/>
      <c r="C19" s="21" t="s">
        <v>31</v>
      </c>
      <c r="D19" s="21" t="s">
        <v>32</v>
      </c>
      <c r="E19" s="24" t="s">
        <v>33</v>
      </c>
      <c r="F19" s="21" t="s">
        <v>118</v>
      </c>
      <c r="G19" s="21" t="s">
        <v>44</v>
      </c>
      <c r="H19" s="22"/>
      <c r="I19" s="97"/>
      <c r="J19" s="23"/>
      <c r="K19" s="24"/>
      <c r="L19" s="24">
        <v>450</v>
      </c>
      <c r="M19" s="24"/>
      <c r="N19" s="24">
        <f t="shared" si="0"/>
        <v>0</v>
      </c>
      <c r="O19" s="96"/>
      <c r="P19" s="97"/>
      <c r="Q19" s="97"/>
      <c r="R19" s="24"/>
      <c r="S19" s="25"/>
      <c r="T19" s="97"/>
      <c r="U19" s="26"/>
      <c r="V19" s="73" t="s">
        <v>118</v>
      </c>
      <c r="W19" s="19" t="s">
        <v>44</v>
      </c>
      <c r="X19" s="19"/>
      <c r="Y19" s="20">
        <v>0</v>
      </c>
      <c r="AA19" s="1"/>
    </row>
    <row r="20" spans="1:27" customFormat="1" ht="17.25" customHeight="1" x14ac:dyDescent="0.3">
      <c r="A20" s="1"/>
      <c r="B20" s="128" t="s">
        <v>57</v>
      </c>
      <c r="C20" s="21" t="s">
        <v>31</v>
      </c>
      <c r="D20" s="21" t="s">
        <v>32</v>
      </c>
      <c r="E20" s="24" t="s">
        <v>33</v>
      </c>
      <c r="F20" s="24" t="s">
        <v>112</v>
      </c>
      <c r="G20" s="21" t="s">
        <v>113</v>
      </c>
      <c r="H20" s="22">
        <v>2600</v>
      </c>
      <c r="I20" s="97">
        <v>2800</v>
      </c>
      <c r="J20" s="23">
        <v>2600</v>
      </c>
      <c r="K20" s="24"/>
      <c r="L20" s="24"/>
      <c r="M20" s="24">
        <v>2600</v>
      </c>
      <c r="N20" s="24">
        <f t="shared" si="0"/>
        <v>2600</v>
      </c>
      <c r="O20" s="96">
        <f>(M20+M21+M22)/I20</f>
        <v>0.9821428571428571</v>
      </c>
      <c r="P20" s="97">
        <v>73</v>
      </c>
      <c r="Q20" s="97">
        <v>10</v>
      </c>
      <c r="R20" s="24"/>
      <c r="S20" s="25"/>
      <c r="T20" s="97" t="s">
        <v>59</v>
      </c>
      <c r="U20" s="26" t="s">
        <v>164</v>
      </c>
      <c r="V20" s="73" t="s">
        <v>118</v>
      </c>
      <c r="W20" s="19" t="s">
        <v>96</v>
      </c>
      <c r="X20" s="19">
        <v>1000</v>
      </c>
      <c r="Y20" s="20">
        <v>0</v>
      </c>
      <c r="AA20" s="1"/>
    </row>
    <row r="21" spans="1:27" customFormat="1" ht="17.25" customHeight="1" x14ac:dyDescent="0.3">
      <c r="A21" s="1"/>
      <c r="B21" s="128"/>
      <c r="C21" s="21" t="s">
        <v>31</v>
      </c>
      <c r="D21" s="21" t="s">
        <v>32</v>
      </c>
      <c r="E21" s="24" t="s">
        <v>33</v>
      </c>
      <c r="F21" s="24" t="s">
        <v>58</v>
      </c>
      <c r="G21" s="21" t="s">
        <v>44</v>
      </c>
      <c r="H21" s="22"/>
      <c r="I21" s="97"/>
      <c r="J21" s="23"/>
      <c r="K21" s="24"/>
      <c r="L21" s="24"/>
      <c r="M21" s="24">
        <v>100</v>
      </c>
      <c r="N21" s="24">
        <f t="shared" si="0"/>
        <v>100</v>
      </c>
      <c r="O21" s="96"/>
      <c r="P21" s="97"/>
      <c r="Q21" s="97"/>
      <c r="R21" s="24"/>
      <c r="S21" s="25"/>
      <c r="T21" s="97"/>
      <c r="U21" s="26"/>
      <c r="V21" s="73" t="s">
        <v>126</v>
      </c>
      <c r="W21" s="19" t="s">
        <v>38</v>
      </c>
      <c r="X21" s="19"/>
      <c r="Y21" s="20">
        <v>50</v>
      </c>
      <c r="AA21" s="1"/>
    </row>
    <row r="22" spans="1:27" customFormat="1" ht="17.25" customHeight="1" x14ac:dyDescent="0.3">
      <c r="A22" s="1"/>
      <c r="B22" s="128"/>
      <c r="C22" s="21" t="s">
        <v>31</v>
      </c>
      <c r="D22" s="21" t="s">
        <v>32</v>
      </c>
      <c r="E22" s="24" t="s">
        <v>33</v>
      </c>
      <c r="F22" s="24" t="s">
        <v>160</v>
      </c>
      <c r="G22" s="21" t="s">
        <v>161</v>
      </c>
      <c r="H22" s="22"/>
      <c r="I22" s="97"/>
      <c r="J22" s="23"/>
      <c r="K22" s="24"/>
      <c r="L22" s="24"/>
      <c r="M22" s="24">
        <v>50</v>
      </c>
      <c r="N22" s="24">
        <f t="shared" si="0"/>
        <v>50</v>
      </c>
      <c r="O22" s="96"/>
      <c r="P22" s="97"/>
      <c r="Q22" s="97"/>
      <c r="R22" s="24"/>
      <c r="S22" s="25"/>
      <c r="T22" s="97"/>
      <c r="U22" s="26"/>
      <c r="V22" s="73" t="s">
        <v>126</v>
      </c>
      <c r="W22" s="19" t="s">
        <v>91</v>
      </c>
      <c r="X22" s="19"/>
      <c r="Y22" s="20">
        <v>50</v>
      </c>
      <c r="AA22" s="1"/>
    </row>
    <row r="23" spans="1:27" customFormat="1" x14ac:dyDescent="0.3">
      <c r="A23" s="1"/>
      <c r="B23" s="128" t="s">
        <v>60</v>
      </c>
      <c r="C23" s="21" t="s">
        <v>31</v>
      </c>
      <c r="D23" s="21" t="s">
        <v>32</v>
      </c>
      <c r="E23" s="24" t="s">
        <v>33</v>
      </c>
      <c r="F23" s="21" t="s">
        <v>61</v>
      </c>
      <c r="G23" s="21" t="s">
        <v>103</v>
      </c>
      <c r="H23" s="22">
        <v>2700</v>
      </c>
      <c r="I23" s="97">
        <v>2800</v>
      </c>
      <c r="J23" s="23">
        <v>2700</v>
      </c>
      <c r="K23" s="24"/>
      <c r="L23" s="24"/>
      <c r="M23" s="24">
        <v>2650</v>
      </c>
      <c r="N23" s="24">
        <f t="shared" si="0"/>
        <v>2650</v>
      </c>
      <c r="O23" s="96">
        <f>(M24+M23+M26+M25)/I23</f>
        <v>1</v>
      </c>
      <c r="P23" s="97">
        <v>63</v>
      </c>
      <c r="Q23" s="97">
        <v>10</v>
      </c>
      <c r="R23" s="24"/>
      <c r="S23" s="25"/>
      <c r="T23" s="97" t="s">
        <v>63</v>
      </c>
      <c r="U23" s="26"/>
      <c r="V23" s="73" t="s">
        <v>138</v>
      </c>
      <c r="W23" s="19" t="s">
        <v>44</v>
      </c>
      <c r="X23" s="19">
        <v>3100</v>
      </c>
      <c r="Y23" s="20">
        <v>2950</v>
      </c>
      <c r="AA23" s="1"/>
    </row>
    <row r="24" spans="1:27" customFormat="1" x14ac:dyDescent="0.3">
      <c r="A24" s="1"/>
      <c r="B24" s="128"/>
      <c r="C24" s="21" t="s">
        <v>31</v>
      </c>
      <c r="D24" s="21" t="s">
        <v>32</v>
      </c>
      <c r="E24" s="24" t="s">
        <v>33</v>
      </c>
      <c r="F24" s="21" t="s">
        <v>157</v>
      </c>
      <c r="G24" s="21" t="s">
        <v>158</v>
      </c>
      <c r="H24" s="22"/>
      <c r="I24" s="97"/>
      <c r="J24" s="23"/>
      <c r="K24" s="24"/>
      <c r="L24" s="24"/>
      <c r="M24" s="24">
        <v>50</v>
      </c>
      <c r="N24" s="24">
        <f t="shared" si="0"/>
        <v>50</v>
      </c>
      <c r="O24" s="96"/>
      <c r="P24" s="97"/>
      <c r="Q24" s="97"/>
      <c r="R24" s="24"/>
      <c r="S24" s="25"/>
      <c r="T24" s="97"/>
      <c r="U24" s="26"/>
      <c r="V24" s="73" t="s">
        <v>107</v>
      </c>
      <c r="W24" s="19" t="s">
        <v>141</v>
      </c>
      <c r="X24" s="19"/>
      <c r="Y24" s="20">
        <v>50</v>
      </c>
      <c r="AA24" s="1"/>
    </row>
    <row r="25" spans="1:27" customFormat="1" x14ac:dyDescent="0.3">
      <c r="A25" s="1"/>
      <c r="B25" s="128"/>
      <c r="C25" s="21" t="s">
        <v>31</v>
      </c>
      <c r="D25" s="21" t="s">
        <v>32</v>
      </c>
      <c r="E25" s="24" t="s">
        <v>33</v>
      </c>
      <c r="F25" s="24" t="s">
        <v>111</v>
      </c>
      <c r="G25" s="21" t="s">
        <v>42</v>
      </c>
      <c r="H25" s="22"/>
      <c r="I25" s="97"/>
      <c r="J25" s="23"/>
      <c r="K25" s="24"/>
      <c r="L25" s="24"/>
      <c r="M25" s="24">
        <v>50</v>
      </c>
      <c r="N25" s="24">
        <f t="shared" si="0"/>
        <v>50</v>
      </c>
      <c r="O25" s="96"/>
      <c r="P25" s="97"/>
      <c r="Q25" s="97"/>
      <c r="R25" s="24"/>
      <c r="S25" s="25"/>
      <c r="T25" s="97"/>
      <c r="U25" s="26"/>
      <c r="V25" s="73" t="s">
        <v>41</v>
      </c>
      <c r="W25" s="19" t="s">
        <v>42</v>
      </c>
      <c r="X25" s="19">
        <v>2800</v>
      </c>
      <c r="Y25" s="20">
        <v>2800</v>
      </c>
      <c r="AA25" s="1"/>
    </row>
    <row r="26" spans="1:27" customFormat="1" x14ac:dyDescent="0.3">
      <c r="A26" s="1"/>
      <c r="B26" s="128"/>
      <c r="C26" s="21" t="s">
        <v>31</v>
      </c>
      <c r="D26" s="21" t="s">
        <v>32</v>
      </c>
      <c r="E26" s="24" t="s">
        <v>33</v>
      </c>
      <c r="F26" s="21" t="s">
        <v>45</v>
      </c>
      <c r="G26" s="21" t="s">
        <v>38</v>
      </c>
      <c r="H26" s="22"/>
      <c r="I26" s="97"/>
      <c r="J26" s="23"/>
      <c r="K26" s="24"/>
      <c r="L26" s="24"/>
      <c r="M26" s="24">
        <v>50</v>
      </c>
      <c r="N26" s="24">
        <f t="shared" si="0"/>
        <v>50</v>
      </c>
      <c r="O26" s="96"/>
      <c r="P26" s="97"/>
      <c r="Q26" s="97"/>
      <c r="R26" s="24"/>
      <c r="S26" s="25"/>
      <c r="T26" s="97"/>
      <c r="U26" s="26"/>
      <c r="V26" s="73" t="s">
        <v>128</v>
      </c>
      <c r="W26" s="19" t="s">
        <v>38</v>
      </c>
      <c r="X26" s="19"/>
      <c r="Y26" s="20">
        <v>50</v>
      </c>
      <c r="AA26" s="1"/>
    </row>
    <row r="27" spans="1:27" customFormat="1" x14ac:dyDescent="0.3">
      <c r="A27" s="1"/>
      <c r="B27" s="128" t="s">
        <v>64</v>
      </c>
      <c r="C27" s="21" t="s">
        <v>31</v>
      </c>
      <c r="D27" s="21" t="s">
        <v>65</v>
      </c>
      <c r="E27" s="24" t="s">
        <v>33</v>
      </c>
      <c r="F27" s="21" t="s">
        <v>39</v>
      </c>
      <c r="G27" s="21" t="s">
        <v>38</v>
      </c>
      <c r="H27" s="22">
        <v>2900</v>
      </c>
      <c r="I27" s="97">
        <v>3000</v>
      </c>
      <c r="J27" s="23">
        <v>2900</v>
      </c>
      <c r="K27" s="24"/>
      <c r="L27" s="24"/>
      <c r="M27" s="24">
        <v>3000</v>
      </c>
      <c r="N27" s="24">
        <f t="shared" si="0"/>
        <v>3000</v>
      </c>
      <c r="O27" s="96">
        <f>(M28+M27+L27+M29)/I27</f>
        <v>1.0333333333333334</v>
      </c>
      <c r="P27" s="97">
        <v>65</v>
      </c>
      <c r="Q27" s="97">
        <v>10</v>
      </c>
      <c r="R27" s="24"/>
      <c r="S27" s="25"/>
      <c r="T27" s="97" t="s">
        <v>66</v>
      </c>
      <c r="U27" s="26"/>
      <c r="V27" s="73" t="s">
        <v>142</v>
      </c>
      <c r="W27" s="19" t="s">
        <v>44</v>
      </c>
      <c r="X27" s="19"/>
      <c r="Y27" s="20">
        <v>100</v>
      </c>
      <c r="AA27" s="1"/>
    </row>
    <row r="28" spans="1:27" customFormat="1" x14ac:dyDescent="0.3">
      <c r="A28" s="1"/>
      <c r="B28" s="128"/>
      <c r="C28" s="21" t="s">
        <v>31</v>
      </c>
      <c r="D28" s="21" t="s">
        <v>65</v>
      </c>
      <c r="E28" s="24" t="s">
        <v>33</v>
      </c>
      <c r="F28" s="21" t="s">
        <v>126</v>
      </c>
      <c r="G28" s="21" t="s">
        <v>38</v>
      </c>
      <c r="H28" s="22"/>
      <c r="I28" s="97"/>
      <c r="J28" s="23"/>
      <c r="K28" s="24"/>
      <c r="L28" s="24"/>
      <c r="M28" s="24">
        <v>50</v>
      </c>
      <c r="N28" s="24">
        <f t="shared" si="0"/>
        <v>50</v>
      </c>
      <c r="O28" s="96"/>
      <c r="P28" s="97"/>
      <c r="Q28" s="97"/>
      <c r="R28" s="24"/>
      <c r="S28" s="25"/>
      <c r="T28" s="97"/>
      <c r="U28" s="26"/>
      <c r="V28" s="73" t="s">
        <v>142</v>
      </c>
      <c r="W28" s="19" t="s">
        <v>104</v>
      </c>
      <c r="X28" s="19"/>
      <c r="Y28" s="20">
        <v>50</v>
      </c>
      <c r="AA28" s="1"/>
    </row>
    <row r="29" spans="1:27" customFormat="1" x14ac:dyDescent="0.3">
      <c r="A29" s="1"/>
      <c r="B29" s="128"/>
      <c r="C29" s="21" t="s">
        <v>31</v>
      </c>
      <c r="D29" s="21" t="s">
        <v>65</v>
      </c>
      <c r="E29" s="24" t="s">
        <v>33</v>
      </c>
      <c r="F29" s="21" t="s">
        <v>126</v>
      </c>
      <c r="G29" s="21" t="s">
        <v>91</v>
      </c>
      <c r="H29" s="22"/>
      <c r="I29" s="97"/>
      <c r="J29" s="23"/>
      <c r="K29" s="24"/>
      <c r="L29" s="24"/>
      <c r="M29" s="24">
        <v>50</v>
      </c>
      <c r="N29" s="24">
        <f t="shared" si="0"/>
        <v>50</v>
      </c>
      <c r="O29" s="96"/>
      <c r="P29" s="97"/>
      <c r="Q29" s="97"/>
      <c r="R29" s="24"/>
      <c r="S29" s="25"/>
      <c r="T29" s="97"/>
      <c r="U29" s="26"/>
      <c r="V29" s="73" t="s">
        <v>58</v>
      </c>
      <c r="W29" s="19" t="s">
        <v>44</v>
      </c>
      <c r="X29" s="19"/>
      <c r="Y29" s="20">
        <v>100</v>
      </c>
      <c r="AA29" s="1"/>
    </row>
    <row r="30" spans="1:27" customFormat="1" ht="17.25" customHeight="1" x14ac:dyDescent="0.3">
      <c r="A30" s="1"/>
      <c r="B30" s="128" t="s">
        <v>97</v>
      </c>
      <c r="C30" s="21" t="s">
        <v>31</v>
      </c>
      <c r="D30" s="21" t="s">
        <v>65</v>
      </c>
      <c r="E30" s="24" t="s">
        <v>33</v>
      </c>
      <c r="F30" s="21" t="s">
        <v>67</v>
      </c>
      <c r="G30" s="21" t="s">
        <v>38</v>
      </c>
      <c r="H30" s="22">
        <v>2700</v>
      </c>
      <c r="I30" s="97">
        <v>3000</v>
      </c>
      <c r="J30" s="23">
        <v>2700</v>
      </c>
      <c r="K30" s="24"/>
      <c r="L30" s="24"/>
      <c r="M30" s="24">
        <v>2700</v>
      </c>
      <c r="N30" s="24">
        <f t="shared" si="0"/>
        <v>2700</v>
      </c>
      <c r="O30" s="96">
        <f>(M31+M30+M34+M32+M33)/I30</f>
        <v>0.98333333333333328</v>
      </c>
      <c r="P30" s="97">
        <v>65</v>
      </c>
      <c r="Q30" s="97">
        <v>10</v>
      </c>
      <c r="R30" s="24"/>
      <c r="S30" s="25"/>
      <c r="T30" s="97" t="s">
        <v>102</v>
      </c>
      <c r="U30" s="26"/>
      <c r="V30" s="73" t="s">
        <v>160</v>
      </c>
      <c r="W30" s="19" t="s">
        <v>161</v>
      </c>
      <c r="X30" s="19"/>
      <c r="Y30" s="20">
        <v>50</v>
      </c>
      <c r="AA30" s="1"/>
    </row>
    <row r="31" spans="1:27" customFormat="1" ht="17.25" customHeight="1" x14ac:dyDescent="0.3">
      <c r="A31" s="1"/>
      <c r="B31" s="128"/>
      <c r="C31" s="21" t="s">
        <v>31</v>
      </c>
      <c r="D31" s="21" t="s">
        <v>65</v>
      </c>
      <c r="E31" s="24" t="s">
        <v>33</v>
      </c>
      <c r="F31" s="21" t="s">
        <v>67</v>
      </c>
      <c r="G31" s="21" t="s">
        <v>104</v>
      </c>
      <c r="H31" s="22"/>
      <c r="I31" s="97"/>
      <c r="J31" s="23"/>
      <c r="K31" s="24"/>
      <c r="L31" s="24"/>
      <c r="M31" s="24">
        <v>50</v>
      </c>
      <c r="N31" s="24">
        <f t="shared" si="0"/>
        <v>50</v>
      </c>
      <c r="O31" s="96"/>
      <c r="P31" s="97"/>
      <c r="Q31" s="97"/>
      <c r="R31" s="24"/>
      <c r="S31" s="25"/>
      <c r="T31" s="97"/>
      <c r="U31" s="26"/>
      <c r="V31" s="73" t="s">
        <v>156</v>
      </c>
      <c r="W31" s="19" t="s">
        <v>91</v>
      </c>
      <c r="X31" s="19">
        <v>1500</v>
      </c>
      <c r="Y31" s="20">
        <v>1200</v>
      </c>
      <c r="AA31" s="1"/>
    </row>
    <row r="32" spans="1:27" customFormat="1" ht="17.25" customHeight="1" x14ac:dyDescent="0.3">
      <c r="A32" s="1"/>
      <c r="B32" s="128"/>
      <c r="C32" s="21" t="s">
        <v>31</v>
      </c>
      <c r="D32" s="21" t="s">
        <v>65</v>
      </c>
      <c r="E32" s="24" t="s">
        <v>33</v>
      </c>
      <c r="F32" s="21" t="s">
        <v>142</v>
      </c>
      <c r="G32" s="21" t="s">
        <v>104</v>
      </c>
      <c r="H32" s="22"/>
      <c r="I32" s="97"/>
      <c r="J32" s="23"/>
      <c r="K32" s="24"/>
      <c r="L32" s="24"/>
      <c r="M32" s="24">
        <v>50</v>
      </c>
      <c r="N32" s="24">
        <f t="shared" si="0"/>
        <v>50</v>
      </c>
      <c r="O32" s="96"/>
      <c r="P32" s="97"/>
      <c r="Q32" s="97"/>
      <c r="R32" s="24"/>
      <c r="S32" s="25"/>
      <c r="T32" s="97"/>
      <c r="U32" s="26"/>
      <c r="V32" s="73" t="s">
        <v>34</v>
      </c>
      <c r="W32" s="19" t="s">
        <v>38</v>
      </c>
      <c r="X32" s="19"/>
      <c r="Y32" s="20">
        <v>100</v>
      </c>
      <c r="AA32" s="1"/>
    </row>
    <row r="33" spans="1:27" customFormat="1" ht="17.25" customHeight="1" x14ac:dyDescent="0.3">
      <c r="A33" s="1"/>
      <c r="B33" s="128"/>
      <c r="C33" s="21" t="s">
        <v>31</v>
      </c>
      <c r="D33" s="21" t="s">
        <v>65</v>
      </c>
      <c r="E33" s="24" t="s">
        <v>33</v>
      </c>
      <c r="F33" s="21" t="s">
        <v>142</v>
      </c>
      <c r="G33" s="21" t="s">
        <v>44</v>
      </c>
      <c r="H33" s="22"/>
      <c r="I33" s="97"/>
      <c r="J33" s="23"/>
      <c r="K33" s="24"/>
      <c r="L33" s="24"/>
      <c r="M33" s="24">
        <v>100</v>
      </c>
      <c r="N33" s="24">
        <f t="shared" si="0"/>
        <v>100</v>
      </c>
      <c r="O33" s="96"/>
      <c r="P33" s="97"/>
      <c r="Q33" s="97"/>
      <c r="R33" s="24"/>
      <c r="S33" s="25"/>
      <c r="T33" s="97"/>
      <c r="U33" s="26"/>
      <c r="V33" s="73" t="s">
        <v>34</v>
      </c>
      <c r="W33" s="19" t="s">
        <v>35</v>
      </c>
      <c r="X33" s="19">
        <v>7100</v>
      </c>
      <c r="Y33" s="20">
        <v>3900</v>
      </c>
      <c r="AA33" s="1"/>
    </row>
    <row r="34" spans="1:27" customFormat="1" ht="17.25" customHeight="1" x14ac:dyDescent="0.3">
      <c r="A34" s="1"/>
      <c r="B34" s="128"/>
      <c r="C34" s="21" t="s">
        <v>31</v>
      </c>
      <c r="D34" s="21" t="s">
        <v>65</v>
      </c>
      <c r="E34" s="24" t="s">
        <v>33</v>
      </c>
      <c r="F34" s="21" t="s">
        <v>39</v>
      </c>
      <c r="G34" s="21" t="s">
        <v>38</v>
      </c>
      <c r="H34" s="22"/>
      <c r="I34" s="97"/>
      <c r="J34" s="23"/>
      <c r="K34" s="24"/>
      <c r="L34" s="24"/>
      <c r="M34" s="24">
        <v>50</v>
      </c>
      <c r="N34" s="24">
        <f t="shared" si="0"/>
        <v>50</v>
      </c>
      <c r="O34" s="96"/>
      <c r="P34" s="97"/>
      <c r="Q34" s="97"/>
      <c r="R34" s="24"/>
      <c r="S34" s="25"/>
      <c r="T34" s="97"/>
      <c r="U34" s="26"/>
      <c r="V34" s="73" t="s">
        <v>157</v>
      </c>
      <c r="W34" s="19" t="s">
        <v>158</v>
      </c>
      <c r="X34" s="19"/>
      <c r="Y34" s="20">
        <v>50</v>
      </c>
      <c r="AA34" s="1"/>
    </row>
    <row r="35" spans="1:27" customFormat="1" x14ac:dyDescent="0.3">
      <c r="A35" s="1"/>
      <c r="B35" s="40" t="s">
        <v>98</v>
      </c>
      <c r="C35" s="21" t="s">
        <v>31</v>
      </c>
      <c r="D35" s="21" t="s">
        <v>65</v>
      </c>
      <c r="E35" s="24" t="s">
        <v>33</v>
      </c>
      <c r="F35" s="21" t="s">
        <v>90</v>
      </c>
      <c r="G35" s="21" t="s">
        <v>38</v>
      </c>
      <c r="H35" s="22">
        <v>2700</v>
      </c>
      <c r="I35" s="24">
        <v>2800</v>
      </c>
      <c r="J35" s="23">
        <v>2700</v>
      </c>
      <c r="K35" s="24">
        <v>400</v>
      </c>
      <c r="L35" s="24"/>
      <c r="M35" s="24">
        <v>2000</v>
      </c>
      <c r="N35" s="24">
        <f t="shared" si="0"/>
        <v>2400</v>
      </c>
      <c r="O35" s="41">
        <f>(M35)/I35</f>
        <v>0.7142857142857143</v>
      </c>
      <c r="P35" s="24">
        <v>69</v>
      </c>
      <c r="Q35" s="24">
        <v>10</v>
      </c>
      <c r="R35" s="24"/>
      <c r="S35" s="25"/>
      <c r="T35" s="24" t="s">
        <v>101</v>
      </c>
      <c r="U35" s="26" t="s">
        <v>165</v>
      </c>
      <c r="V35" s="73" t="s">
        <v>61</v>
      </c>
      <c r="W35" s="19" t="s">
        <v>103</v>
      </c>
      <c r="X35" s="19">
        <v>2700</v>
      </c>
      <c r="Y35" s="20">
        <v>2650</v>
      </c>
      <c r="AA35" s="1"/>
    </row>
    <row r="36" spans="1:27" customFormat="1" ht="17.25" customHeight="1" x14ac:dyDescent="0.3">
      <c r="A36" s="1"/>
      <c r="B36" s="128" t="s">
        <v>99</v>
      </c>
      <c r="C36" s="21" t="s">
        <v>31</v>
      </c>
      <c r="D36" s="21" t="s">
        <v>65</v>
      </c>
      <c r="E36" s="24" t="s">
        <v>33</v>
      </c>
      <c r="F36" s="21" t="s">
        <v>34</v>
      </c>
      <c r="G36" s="21" t="s">
        <v>35</v>
      </c>
      <c r="H36" s="22">
        <v>1500</v>
      </c>
      <c r="I36" s="97">
        <v>3000</v>
      </c>
      <c r="J36" s="23"/>
      <c r="K36" s="24"/>
      <c r="L36" s="24"/>
      <c r="M36" s="24">
        <v>1150</v>
      </c>
      <c r="N36" s="24">
        <f t="shared" si="0"/>
        <v>1150</v>
      </c>
      <c r="O36" s="96">
        <f>(M36+M37+M38)/I36</f>
        <v>0.43333333333333335</v>
      </c>
      <c r="P36" s="97">
        <v>63</v>
      </c>
      <c r="Q36" s="97">
        <v>10</v>
      </c>
      <c r="R36" s="24"/>
      <c r="S36" s="25"/>
      <c r="T36" s="97" t="s">
        <v>59</v>
      </c>
      <c r="U36" s="26" t="s">
        <v>162</v>
      </c>
      <c r="V36" s="73" t="s">
        <v>159</v>
      </c>
      <c r="W36" s="19" t="s">
        <v>148</v>
      </c>
      <c r="X36" s="19"/>
      <c r="Y36" s="20">
        <v>50</v>
      </c>
      <c r="AA36" s="1"/>
    </row>
    <row r="37" spans="1:27" customFormat="1" ht="17.25" customHeight="1" x14ac:dyDescent="0.3">
      <c r="A37" s="1"/>
      <c r="B37" s="128"/>
      <c r="C37" s="21" t="s">
        <v>31</v>
      </c>
      <c r="D37" s="21" t="s">
        <v>65</v>
      </c>
      <c r="E37" s="24" t="s">
        <v>33</v>
      </c>
      <c r="F37" s="21" t="s">
        <v>34</v>
      </c>
      <c r="G37" s="21" t="s">
        <v>38</v>
      </c>
      <c r="H37" s="22"/>
      <c r="I37" s="97"/>
      <c r="J37" s="23"/>
      <c r="K37" s="24"/>
      <c r="L37" s="24"/>
      <c r="M37" s="24">
        <v>100</v>
      </c>
      <c r="N37" s="24">
        <f t="shared" si="0"/>
        <v>100</v>
      </c>
      <c r="O37" s="96"/>
      <c r="P37" s="97"/>
      <c r="Q37" s="97"/>
      <c r="R37" s="24"/>
      <c r="S37" s="25"/>
      <c r="T37" s="97"/>
      <c r="U37" s="26"/>
      <c r="V37" s="73" t="s">
        <v>153</v>
      </c>
      <c r="W37" s="19" t="s">
        <v>42</v>
      </c>
      <c r="X37" s="19">
        <v>2000</v>
      </c>
      <c r="Y37" s="20">
        <v>1150</v>
      </c>
      <c r="AA37" s="1"/>
    </row>
    <row r="38" spans="1:27" customFormat="1" ht="17.25" customHeight="1" x14ac:dyDescent="0.3">
      <c r="A38" s="1"/>
      <c r="B38" s="128"/>
      <c r="C38" s="21" t="s">
        <v>31</v>
      </c>
      <c r="D38" s="21" t="s">
        <v>65</v>
      </c>
      <c r="E38" s="24" t="s">
        <v>33</v>
      </c>
      <c r="F38" s="21" t="s">
        <v>107</v>
      </c>
      <c r="G38" s="21" t="s">
        <v>141</v>
      </c>
      <c r="H38" s="22"/>
      <c r="I38" s="97"/>
      <c r="J38" s="23"/>
      <c r="K38" s="24"/>
      <c r="L38" s="24"/>
      <c r="M38" s="24">
        <v>50</v>
      </c>
      <c r="N38" s="24">
        <f t="shared" si="0"/>
        <v>50</v>
      </c>
      <c r="O38" s="96"/>
      <c r="P38" s="97"/>
      <c r="Q38" s="97"/>
      <c r="R38" s="24"/>
      <c r="S38" s="25"/>
      <c r="T38" s="97"/>
      <c r="U38" s="26"/>
      <c r="V38" s="73" t="s">
        <v>111</v>
      </c>
      <c r="W38" s="19" t="s">
        <v>38</v>
      </c>
      <c r="X38" s="19">
        <v>200</v>
      </c>
      <c r="Y38" s="20">
        <v>1300</v>
      </c>
      <c r="AA38" s="1"/>
    </row>
    <row r="39" spans="1:27" customFormat="1" ht="17.25" customHeight="1" x14ac:dyDescent="0.3">
      <c r="A39" s="1"/>
      <c r="B39" s="128" t="s">
        <v>68</v>
      </c>
      <c r="C39" s="21" t="s">
        <v>31</v>
      </c>
      <c r="D39" s="21" t="s">
        <v>65</v>
      </c>
      <c r="E39" s="24" t="s">
        <v>33</v>
      </c>
      <c r="F39" s="21" t="s">
        <v>39</v>
      </c>
      <c r="G39" s="21" t="s">
        <v>155</v>
      </c>
      <c r="H39" s="22">
        <v>3000</v>
      </c>
      <c r="I39" s="97">
        <v>3200</v>
      </c>
      <c r="J39" s="23">
        <v>3000</v>
      </c>
      <c r="K39" s="24"/>
      <c r="L39" s="24"/>
      <c r="M39" s="24">
        <v>2900</v>
      </c>
      <c r="N39" s="24">
        <f t="shared" si="0"/>
        <v>2900</v>
      </c>
      <c r="O39" s="96">
        <f>(M40+M39+M42+M41)/I39</f>
        <v>0.96875</v>
      </c>
      <c r="P39" s="97">
        <v>65</v>
      </c>
      <c r="Q39" s="97">
        <v>10</v>
      </c>
      <c r="R39" s="24"/>
      <c r="S39" s="25"/>
      <c r="T39" s="97" t="s">
        <v>69</v>
      </c>
      <c r="U39" s="26"/>
      <c r="V39" s="73" t="s">
        <v>111</v>
      </c>
      <c r="W39" s="19" t="s">
        <v>42</v>
      </c>
      <c r="X39" s="19"/>
      <c r="Y39" s="20">
        <v>50</v>
      </c>
      <c r="AA39" s="1"/>
    </row>
    <row r="40" spans="1:27" customFormat="1" ht="17.25" customHeight="1" x14ac:dyDescent="0.3">
      <c r="A40" s="1"/>
      <c r="B40" s="128"/>
      <c r="C40" s="21" t="s">
        <v>31</v>
      </c>
      <c r="D40" s="21" t="s">
        <v>65</v>
      </c>
      <c r="E40" s="24" t="s">
        <v>33</v>
      </c>
      <c r="F40" s="21" t="s">
        <v>39</v>
      </c>
      <c r="G40" s="21" t="s">
        <v>114</v>
      </c>
      <c r="H40" s="22"/>
      <c r="I40" s="97"/>
      <c r="J40" s="23"/>
      <c r="K40" s="24">
        <v>2300</v>
      </c>
      <c r="L40" s="24"/>
      <c r="M40" s="24">
        <v>50</v>
      </c>
      <c r="N40" s="24">
        <f t="shared" si="0"/>
        <v>2350</v>
      </c>
      <c r="O40" s="96"/>
      <c r="P40" s="97"/>
      <c r="Q40" s="97"/>
      <c r="R40" s="24"/>
      <c r="S40" s="25"/>
      <c r="T40" s="97"/>
      <c r="U40" s="26"/>
      <c r="V40" s="73" t="s">
        <v>112</v>
      </c>
      <c r="W40" s="19" t="s">
        <v>113</v>
      </c>
      <c r="X40" s="19">
        <v>2600</v>
      </c>
      <c r="Y40" s="20">
        <v>2600</v>
      </c>
      <c r="AA40" s="1"/>
    </row>
    <row r="41" spans="1:27" customFormat="1" ht="17.25" customHeight="1" x14ac:dyDescent="0.3">
      <c r="A41" s="1"/>
      <c r="B41" s="128"/>
      <c r="C41" s="21" t="s">
        <v>31</v>
      </c>
      <c r="D41" s="21" t="s">
        <v>65</v>
      </c>
      <c r="E41" s="24" t="s">
        <v>33</v>
      </c>
      <c r="F41" s="21" t="s">
        <v>39</v>
      </c>
      <c r="G41" s="21" t="s">
        <v>137</v>
      </c>
      <c r="H41" s="22"/>
      <c r="I41" s="97"/>
      <c r="J41" s="23"/>
      <c r="K41" s="24"/>
      <c r="L41" s="24"/>
      <c r="M41" s="24">
        <v>100</v>
      </c>
      <c r="N41" s="24">
        <f t="shared" si="0"/>
        <v>100</v>
      </c>
      <c r="O41" s="96"/>
      <c r="P41" s="97"/>
      <c r="Q41" s="97"/>
      <c r="R41" s="24"/>
      <c r="S41" s="25"/>
      <c r="T41" s="97"/>
      <c r="U41" s="26"/>
      <c r="V41" s="73" t="s">
        <v>67</v>
      </c>
      <c r="W41" s="19" t="s">
        <v>38</v>
      </c>
      <c r="X41" s="19">
        <v>5800</v>
      </c>
      <c r="Y41" s="20">
        <v>6150</v>
      </c>
      <c r="AA41" s="1"/>
    </row>
    <row r="42" spans="1:27" customFormat="1" ht="17.25" customHeight="1" x14ac:dyDescent="0.3">
      <c r="A42" s="1"/>
      <c r="B42" s="128"/>
      <c r="C42" s="21" t="s">
        <v>31</v>
      </c>
      <c r="D42" s="21" t="s">
        <v>65</v>
      </c>
      <c r="E42" s="24" t="s">
        <v>33</v>
      </c>
      <c r="F42" s="21" t="s">
        <v>128</v>
      </c>
      <c r="G42" s="21" t="s">
        <v>38</v>
      </c>
      <c r="H42" s="22"/>
      <c r="I42" s="97"/>
      <c r="J42" s="23"/>
      <c r="K42" s="24"/>
      <c r="L42" s="24"/>
      <c r="M42" s="24">
        <v>50</v>
      </c>
      <c r="N42" s="24">
        <f t="shared" si="0"/>
        <v>50</v>
      </c>
      <c r="O42" s="96"/>
      <c r="P42" s="97"/>
      <c r="Q42" s="97"/>
      <c r="R42" s="24"/>
      <c r="S42" s="25"/>
      <c r="T42" s="97"/>
      <c r="U42" s="26"/>
      <c r="V42" s="73" t="s">
        <v>67</v>
      </c>
      <c r="W42" s="19" t="s">
        <v>104</v>
      </c>
      <c r="X42" s="19"/>
      <c r="Y42" s="20">
        <v>50</v>
      </c>
      <c r="AA42" s="1"/>
    </row>
    <row r="43" spans="1:27" customFormat="1" ht="17.25" customHeight="1" x14ac:dyDescent="0.3">
      <c r="A43" s="1"/>
      <c r="B43" s="128"/>
      <c r="C43" s="21" t="s">
        <v>31</v>
      </c>
      <c r="D43" s="21" t="s">
        <v>65</v>
      </c>
      <c r="E43" s="24" t="s">
        <v>33</v>
      </c>
      <c r="F43" s="21" t="s">
        <v>159</v>
      </c>
      <c r="G43" s="21" t="s">
        <v>148</v>
      </c>
      <c r="H43" s="22"/>
      <c r="I43" s="97"/>
      <c r="J43" s="23"/>
      <c r="K43" s="24">
        <v>50</v>
      </c>
      <c r="L43" s="24"/>
      <c r="M43" s="24"/>
      <c r="N43" s="24">
        <f t="shared" si="0"/>
        <v>50</v>
      </c>
      <c r="O43" s="96"/>
      <c r="P43" s="97"/>
      <c r="Q43" s="97"/>
      <c r="R43" s="24"/>
      <c r="S43" s="25"/>
      <c r="T43" s="97"/>
      <c r="U43" s="26"/>
      <c r="V43" s="73" t="s">
        <v>147</v>
      </c>
      <c r="W43" s="19" t="s">
        <v>38</v>
      </c>
      <c r="X43" s="19">
        <v>1500</v>
      </c>
      <c r="Y43" s="20">
        <v>1850</v>
      </c>
      <c r="AA43" s="1"/>
    </row>
    <row r="44" spans="1:27" customFormat="1" ht="17.25" customHeight="1" x14ac:dyDescent="0.3">
      <c r="A44" s="1"/>
      <c r="B44" s="128" t="s">
        <v>70</v>
      </c>
      <c r="C44" s="21" t="s">
        <v>31</v>
      </c>
      <c r="D44" s="21" t="s">
        <v>71</v>
      </c>
      <c r="E44" s="24" t="s">
        <v>33</v>
      </c>
      <c r="F44" s="21" t="s">
        <v>147</v>
      </c>
      <c r="G44" s="21" t="s">
        <v>38</v>
      </c>
      <c r="H44" s="22">
        <v>1500</v>
      </c>
      <c r="I44" s="97">
        <v>3000</v>
      </c>
      <c r="J44" s="23">
        <v>1500</v>
      </c>
      <c r="K44" s="24">
        <v>400</v>
      </c>
      <c r="L44" s="24"/>
      <c r="M44" s="24">
        <v>1450</v>
      </c>
      <c r="N44" s="24">
        <f t="shared" si="0"/>
        <v>1850</v>
      </c>
      <c r="O44" s="96">
        <f>(M44+M45)/I44</f>
        <v>0.8833333333333333</v>
      </c>
      <c r="P44" s="97">
        <v>66</v>
      </c>
      <c r="Q44" s="97">
        <v>10</v>
      </c>
      <c r="R44" s="24"/>
      <c r="S44" s="25"/>
      <c r="T44" s="97" t="s">
        <v>72</v>
      </c>
      <c r="U44" s="137"/>
      <c r="V44" s="73" t="s">
        <v>90</v>
      </c>
      <c r="W44" s="19" t="s">
        <v>38</v>
      </c>
      <c r="X44" s="19">
        <v>2700</v>
      </c>
      <c r="Y44" s="20">
        <v>2400</v>
      </c>
      <c r="AA44" s="1"/>
    </row>
    <row r="45" spans="1:27" customFormat="1" ht="17.25" customHeight="1" x14ac:dyDescent="0.3">
      <c r="A45" s="1"/>
      <c r="B45" s="128"/>
      <c r="C45" s="21" t="s">
        <v>31</v>
      </c>
      <c r="D45" s="21" t="s">
        <v>71</v>
      </c>
      <c r="E45" s="24" t="s">
        <v>33</v>
      </c>
      <c r="F45" s="21" t="s">
        <v>156</v>
      </c>
      <c r="G45" s="21" t="s">
        <v>91</v>
      </c>
      <c r="H45" s="22">
        <v>1500</v>
      </c>
      <c r="I45" s="97"/>
      <c r="J45" s="23">
        <v>1500</v>
      </c>
      <c r="K45" s="24"/>
      <c r="L45" s="24"/>
      <c r="M45" s="24">
        <v>1200</v>
      </c>
      <c r="N45" s="24">
        <f t="shared" si="0"/>
        <v>1200</v>
      </c>
      <c r="O45" s="96"/>
      <c r="P45" s="97"/>
      <c r="Q45" s="97"/>
      <c r="R45" s="24"/>
      <c r="S45" s="25"/>
      <c r="T45" s="97"/>
      <c r="U45" s="137"/>
      <c r="V45" s="73" t="s">
        <v>47</v>
      </c>
      <c r="W45" s="19" t="s">
        <v>42</v>
      </c>
      <c r="X45" s="19"/>
      <c r="Y45" s="20">
        <v>50</v>
      </c>
      <c r="AA45" s="1"/>
    </row>
    <row r="46" spans="1:27" ht="17.25" customHeight="1" x14ac:dyDescent="0.3">
      <c r="B46" s="128"/>
      <c r="C46" s="21" t="s">
        <v>31</v>
      </c>
      <c r="D46" s="21" t="s">
        <v>71</v>
      </c>
      <c r="E46" s="24" t="s">
        <v>33</v>
      </c>
      <c r="F46" s="21" t="s">
        <v>51</v>
      </c>
      <c r="G46" s="21" t="s">
        <v>38</v>
      </c>
      <c r="H46" s="22"/>
      <c r="I46" s="97"/>
      <c r="J46" s="23"/>
      <c r="K46" s="24">
        <v>50</v>
      </c>
      <c r="L46" s="24"/>
      <c r="M46" s="24"/>
      <c r="N46" s="24">
        <f t="shared" si="0"/>
        <v>50</v>
      </c>
      <c r="O46" s="96"/>
      <c r="P46" s="97"/>
      <c r="Q46" s="97"/>
      <c r="R46" s="24"/>
      <c r="S46" s="25"/>
      <c r="T46" s="97"/>
      <c r="U46" s="26"/>
      <c r="V46" s="73"/>
      <c r="W46" s="19"/>
      <c r="X46" s="19"/>
      <c r="Y46" s="20"/>
    </row>
    <row r="47" spans="1:27" ht="17.25" customHeight="1" x14ac:dyDescent="0.3">
      <c r="B47" s="128" t="s">
        <v>73</v>
      </c>
      <c r="C47" s="21" t="s">
        <v>31</v>
      </c>
      <c r="D47" s="21" t="s">
        <v>71</v>
      </c>
      <c r="E47" s="24" t="s">
        <v>33</v>
      </c>
      <c r="F47" s="21" t="s">
        <v>138</v>
      </c>
      <c r="G47" s="21" t="s">
        <v>44</v>
      </c>
      <c r="H47" s="22">
        <v>3100</v>
      </c>
      <c r="I47" s="97">
        <v>3200</v>
      </c>
      <c r="J47" s="23">
        <v>3100</v>
      </c>
      <c r="K47" s="24"/>
      <c r="L47" s="24"/>
      <c r="M47" s="24">
        <v>2950</v>
      </c>
      <c r="N47" s="24">
        <f t="shared" si="0"/>
        <v>2950</v>
      </c>
      <c r="O47" s="96">
        <f>(M47+M48+M49)/I47</f>
        <v>0.953125</v>
      </c>
      <c r="P47" s="97">
        <v>62</v>
      </c>
      <c r="Q47" s="97">
        <v>10</v>
      </c>
      <c r="R47" s="24"/>
      <c r="S47" s="25"/>
      <c r="T47" s="97" t="s">
        <v>74</v>
      </c>
      <c r="U47" s="26"/>
      <c r="V47" s="73"/>
      <c r="W47" s="19"/>
      <c r="X47" s="19"/>
      <c r="Y47" s="20"/>
    </row>
    <row r="48" spans="1:27" ht="17.25" customHeight="1" x14ac:dyDescent="0.3">
      <c r="B48" s="128"/>
      <c r="C48" s="21" t="s">
        <v>31</v>
      </c>
      <c r="D48" s="21" t="s">
        <v>71</v>
      </c>
      <c r="E48" s="24" t="s">
        <v>33</v>
      </c>
      <c r="F48" s="21" t="s">
        <v>51</v>
      </c>
      <c r="G48" s="21" t="s">
        <v>96</v>
      </c>
      <c r="H48" s="22"/>
      <c r="I48" s="97"/>
      <c r="J48" s="23"/>
      <c r="K48" s="24"/>
      <c r="L48" s="24"/>
      <c r="M48" s="24">
        <v>50</v>
      </c>
      <c r="N48" s="24">
        <f t="shared" si="0"/>
        <v>50</v>
      </c>
      <c r="O48" s="96"/>
      <c r="P48" s="97"/>
      <c r="Q48" s="97"/>
      <c r="R48" s="24"/>
      <c r="S48" s="25"/>
      <c r="T48" s="97"/>
      <c r="U48" s="26"/>
      <c r="V48" s="73"/>
      <c r="W48" s="19"/>
      <c r="X48" s="19"/>
      <c r="Y48" s="20"/>
    </row>
    <row r="49" spans="1:32" ht="17.25" customHeight="1" x14ac:dyDescent="0.3">
      <c r="B49" s="128"/>
      <c r="C49" s="21" t="s">
        <v>31</v>
      </c>
      <c r="D49" s="21" t="s">
        <v>71</v>
      </c>
      <c r="E49" s="24" t="s">
        <v>33</v>
      </c>
      <c r="F49" s="21" t="s">
        <v>51</v>
      </c>
      <c r="G49" s="21" t="s">
        <v>38</v>
      </c>
      <c r="H49" s="22"/>
      <c r="I49" s="97"/>
      <c r="J49" s="23"/>
      <c r="K49" s="24"/>
      <c r="L49" s="24"/>
      <c r="M49" s="24">
        <v>50</v>
      </c>
      <c r="N49" s="24">
        <f t="shared" si="0"/>
        <v>50</v>
      </c>
      <c r="O49" s="96"/>
      <c r="P49" s="97"/>
      <c r="Q49" s="97"/>
      <c r="R49" s="24"/>
      <c r="S49" s="25"/>
      <c r="T49" s="97"/>
      <c r="U49" s="26"/>
      <c r="V49" s="73"/>
      <c r="W49" s="19"/>
      <c r="X49" s="19"/>
      <c r="Y49" s="20"/>
    </row>
    <row r="50" spans="1:32" ht="17.25" customHeight="1" x14ac:dyDescent="0.3">
      <c r="B50" s="40" t="s">
        <v>100</v>
      </c>
      <c r="C50" s="21" t="s">
        <v>31</v>
      </c>
      <c r="D50" s="21" t="s">
        <v>71</v>
      </c>
      <c r="E50" s="24" t="s">
        <v>33</v>
      </c>
      <c r="F50" s="21" t="s">
        <v>34</v>
      </c>
      <c r="G50" s="21" t="s">
        <v>35</v>
      </c>
      <c r="H50" s="22">
        <v>2800</v>
      </c>
      <c r="I50" s="24">
        <v>3000</v>
      </c>
      <c r="J50" s="23"/>
      <c r="K50" s="24"/>
      <c r="L50" s="24"/>
      <c r="M50" s="24">
        <v>1400</v>
      </c>
      <c r="N50" s="24">
        <f t="shared" si="0"/>
        <v>1400</v>
      </c>
      <c r="O50" s="41">
        <f>(M50)/I50</f>
        <v>0.46666666666666667</v>
      </c>
      <c r="P50" s="24">
        <v>35</v>
      </c>
      <c r="Q50" s="24">
        <v>10</v>
      </c>
      <c r="R50" s="24"/>
      <c r="S50" s="25"/>
      <c r="T50" s="24" t="s">
        <v>134</v>
      </c>
      <c r="U50" s="26" t="s">
        <v>162</v>
      </c>
      <c r="V50" s="73"/>
      <c r="W50" s="19"/>
      <c r="X50" s="19"/>
      <c r="Y50" s="20"/>
    </row>
    <row r="51" spans="1:32" x14ac:dyDescent="0.3">
      <c r="B51" s="40" t="s">
        <v>75</v>
      </c>
      <c r="C51" s="21" t="s">
        <v>31</v>
      </c>
      <c r="D51" s="21" t="s">
        <v>71</v>
      </c>
      <c r="E51" s="24" t="s">
        <v>33</v>
      </c>
      <c r="F51" s="21" t="s">
        <v>67</v>
      </c>
      <c r="G51" s="21" t="s">
        <v>38</v>
      </c>
      <c r="H51" s="22">
        <v>3100</v>
      </c>
      <c r="I51" s="24">
        <v>3300</v>
      </c>
      <c r="J51" s="23">
        <v>3100</v>
      </c>
      <c r="K51" s="24"/>
      <c r="L51" s="24"/>
      <c r="M51" s="24">
        <v>3450</v>
      </c>
      <c r="N51" s="24">
        <f t="shared" si="0"/>
        <v>3450</v>
      </c>
      <c r="O51" s="41">
        <f>(M51)/I51</f>
        <v>1.0454545454545454</v>
      </c>
      <c r="P51" s="24">
        <v>63</v>
      </c>
      <c r="Q51" s="24">
        <v>10</v>
      </c>
      <c r="R51" s="24"/>
      <c r="S51" s="25"/>
      <c r="T51" s="24" t="s">
        <v>76</v>
      </c>
      <c r="U51" s="26"/>
      <c r="V51" s="73"/>
      <c r="W51" s="19"/>
      <c r="X51" s="19"/>
      <c r="Y51" s="20"/>
    </row>
    <row r="52" spans="1:32" ht="25.5" customHeight="1" thickBot="1" x14ac:dyDescent="0.35">
      <c r="B52" s="133" t="s">
        <v>77</v>
      </c>
      <c r="C52" s="134"/>
      <c r="D52" s="134"/>
      <c r="E52" s="134"/>
      <c r="F52" s="134"/>
      <c r="G52" s="134"/>
      <c r="H52" s="68">
        <f t="shared" ref="H52:M52" si="3">SUM(H7:H51)</f>
        <v>44200</v>
      </c>
      <c r="I52" s="68">
        <f t="shared" si="3"/>
        <v>48500</v>
      </c>
      <c r="J52" s="68">
        <f t="shared" si="3"/>
        <v>37100</v>
      </c>
      <c r="K52" s="68">
        <f t="shared" si="3"/>
        <v>4500</v>
      </c>
      <c r="L52" s="68">
        <f t="shared" si="3"/>
        <v>2150</v>
      </c>
      <c r="M52" s="68">
        <f t="shared" si="3"/>
        <v>39703</v>
      </c>
      <c r="N52" s="68">
        <f>SUM(N7:N51)</f>
        <v>44203</v>
      </c>
      <c r="O52" s="27">
        <f>(M52+L52)/I52</f>
        <v>0.86294845360824746</v>
      </c>
      <c r="P52" s="68">
        <f>SUM(P7:P51)</f>
        <v>1043</v>
      </c>
      <c r="Q52" s="68">
        <f>SUM(Q7:Q51)</f>
        <v>170</v>
      </c>
      <c r="R52" s="68"/>
      <c r="S52" s="68"/>
      <c r="T52" s="68"/>
      <c r="U52" s="74"/>
      <c r="V52" s="138" t="s">
        <v>78</v>
      </c>
      <c r="W52" s="135"/>
      <c r="X52" s="70">
        <f>SUM(X7:X51)</f>
        <v>44200</v>
      </c>
      <c r="Y52" s="71">
        <f>SUM(Y7:Y51)</f>
        <v>44203</v>
      </c>
      <c r="Z52" s="28"/>
    </row>
    <row r="53" spans="1:32" ht="16.2" thickBot="1" x14ac:dyDescent="0.35">
      <c r="B53" s="29"/>
      <c r="C53" s="30"/>
      <c r="D53" s="30"/>
      <c r="E53" s="30"/>
      <c r="F53" s="30"/>
      <c r="G53" s="30"/>
      <c r="H53" s="30"/>
      <c r="I53" s="30"/>
      <c r="J53" s="30"/>
      <c r="K53" s="122">
        <f>M52+L52</f>
        <v>41853</v>
      </c>
      <c r="L53" s="123"/>
      <c r="M53" s="29"/>
      <c r="N53" s="30"/>
      <c r="O53" s="30"/>
      <c r="P53" s="30"/>
      <c r="Q53" s="30"/>
      <c r="R53" s="30"/>
      <c r="S53" s="30"/>
      <c r="T53" s="30"/>
      <c r="U53" s="31"/>
      <c r="V53" s="28"/>
      <c r="W53" s="28"/>
      <c r="X53" s="28"/>
      <c r="Y53" s="28"/>
      <c r="Z53" s="28"/>
    </row>
    <row r="54" spans="1:32" x14ac:dyDescent="0.3">
      <c r="V54"/>
      <c r="W54"/>
      <c r="X54"/>
      <c r="Y54"/>
      <c r="Z54" s="28"/>
    </row>
    <row r="55" spans="1:32" customFormat="1" ht="15.6" x14ac:dyDescent="0.3">
      <c r="A55" s="1"/>
      <c r="B55" s="1"/>
      <c r="C55" s="1"/>
      <c r="D55" s="1"/>
      <c r="E55" s="2"/>
      <c r="H55" s="1"/>
      <c r="I55" s="1"/>
      <c r="J55" s="1"/>
      <c r="K55" s="1"/>
      <c r="L55" s="1"/>
      <c r="M55" s="3"/>
      <c r="N55" s="3"/>
      <c r="O55" s="4"/>
      <c r="P55" s="1"/>
      <c r="Q55" s="1"/>
      <c r="R55" s="1"/>
      <c r="S55" s="1"/>
      <c r="T55" s="1"/>
      <c r="AA55" s="124" t="s">
        <v>79</v>
      </c>
      <c r="AB55" s="124"/>
      <c r="AC55" s="124"/>
      <c r="AD55" s="124"/>
      <c r="AE55" s="124"/>
      <c r="AF55" s="32">
        <f ca="1">TODAY()</f>
        <v>45813</v>
      </c>
    </row>
    <row r="56" spans="1:32" customFormat="1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K56" s="2"/>
      <c r="L56" s="2"/>
      <c r="P56" s="1"/>
      <c r="AA56" s="33" t="s">
        <v>80</v>
      </c>
      <c r="AB56" s="33" t="s">
        <v>81</v>
      </c>
      <c r="AC56" s="33" t="s">
        <v>13</v>
      </c>
      <c r="AD56" s="33" t="s">
        <v>82</v>
      </c>
      <c r="AE56" s="34" t="s">
        <v>83</v>
      </c>
      <c r="AF56" s="33" t="s">
        <v>84</v>
      </c>
    </row>
    <row r="57" spans="1:32" customFormat="1" ht="17.25" customHeight="1" x14ac:dyDescent="0.3">
      <c r="A57" s="1"/>
      <c r="B57" s="1"/>
      <c r="C57" s="1"/>
      <c r="D57" s="1"/>
      <c r="E57" s="2"/>
      <c r="H57" s="1"/>
      <c r="I57" s="1"/>
      <c r="K57" s="2"/>
      <c r="P57" s="1"/>
      <c r="AA57" s="87" t="s">
        <v>85</v>
      </c>
      <c r="AB57" s="24" t="s">
        <v>86</v>
      </c>
      <c r="AC57" s="24" t="s">
        <v>38</v>
      </c>
      <c r="AD57" s="24"/>
      <c r="AE57" s="21">
        <v>600</v>
      </c>
      <c r="AF57" s="24">
        <f>AD57+AE57</f>
        <v>600</v>
      </c>
    </row>
    <row r="58" spans="1:32" customFormat="1" ht="15.75" customHeight="1" x14ac:dyDescent="0.3">
      <c r="A58" s="1"/>
      <c r="B58" s="1"/>
      <c r="C58" s="1"/>
      <c r="D58" s="1"/>
      <c r="E58" s="2"/>
      <c r="H58" s="1"/>
      <c r="I58" s="1"/>
      <c r="K58" s="2"/>
      <c r="L58" s="2"/>
      <c r="M58" s="2"/>
      <c r="P58" s="1"/>
      <c r="AA58" s="88"/>
      <c r="AB58" s="24" t="s">
        <v>39</v>
      </c>
      <c r="AC58" s="24" t="s">
        <v>38</v>
      </c>
      <c r="AD58" s="24"/>
      <c r="AE58" s="21">
        <v>250</v>
      </c>
      <c r="AF58" s="24">
        <f t="shared" ref="AF58:AF66" si="4">AD58+AE58</f>
        <v>250</v>
      </c>
    </row>
    <row r="59" spans="1:32" customFormat="1" ht="15.75" customHeight="1" x14ac:dyDescent="0.3">
      <c r="A59" s="1"/>
      <c r="B59" s="1"/>
      <c r="C59" s="1"/>
      <c r="D59" s="1"/>
      <c r="E59" s="2"/>
      <c r="H59" s="1"/>
      <c r="I59" s="1"/>
      <c r="K59" s="2"/>
      <c r="L59" s="2"/>
      <c r="M59" s="2"/>
      <c r="P59" s="1"/>
      <c r="AA59" s="88"/>
      <c r="AB59" s="24" t="s">
        <v>39</v>
      </c>
      <c r="AC59" s="24" t="s">
        <v>87</v>
      </c>
      <c r="AD59" s="24"/>
      <c r="AE59" s="21">
        <v>100</v>
      </c>
      <c r="AF59" s="24">
        <f t="shared" si="4"/>
        <v>100</v>
      </c>
    </row>
    <row r="60" spans="1:32" customFormat="1" ht="15.75" customHeight="1" x14ac:dyDescent="0.3">
      <c r="A60" s="1"/>
      <c r="B60" s="1"/>
      <c r="C60" s="1"/>
      <c r="D60" s="1"/>
      <c r="E60" s="2"/>
      <c r="H60" s="1"/>
      <c r="I60" s="1"/>
      <c r="K60" s="2"/>
      <c r="L60" s="2"/>
      <c r="M60" s="2"/>
      <c r="P60" s="1"/>
      <c r="AA60" s="88"/>
      <c r="AB60" s="24" t="s">
        <v>88</v>
      </c>
      <c r="AC60" s="24" t="s">
        <v>38</v>
      </c>
      <c r="AD60" s="24">
        <v>150</v>
      </c>
      <c r="AE60" s="21">
        <v>100</v>
      </c>
      <c r="AF60" s="24">
        <f t="shared" si="4"/>
        <v>250</v>
      </c>
    </row>
    <row r="61" spans="1:32" ht="18.75" customHeight="1" x14ac:dyDescent="0.3">
      <c r="I61"/>
      <c r="J61"/>
      <c r="K61"/>
      <c r="L61"/>
      <c r="M61" s="2"/>
      <c r="N61"/>
      <c r="O61"/>
      <c r="Q61"/>
      <c r="R61"/>
      <c r="S61"/>
      <c r="T61"/>
      <c r="U61"/>
      <c r="V61"/>
      <c r="W61"/>
      <c r="X61"/>
      <c r="Y61"/>
      <c r="AA61" s="88"/>
      <c r="AB61" s="24" t="s">
        <v>88</v>
      </c>
      <c r="AC61" s="24" t="s">
        <v>89</v>
      </c>
      <c r="AD61" s="24"/>
      <c r="AE61" s="21">
        <v>200</v>
      </c>
      <c r="AF61" s="24">
        <f t="shared" si="4"/>
        <v>200</v>
      </c>
    </row>
    <row r="62" spans="1:32" ht="18.75" customHeight="1" x14ac:dyDescent="0.3">
      <c r="I62"/>
      <c r="J62"/>
      <c r="K62"/>
      <c r="L62"/>
      <c r="M62" s="2"/>
      <c r="N62"/>
      <c r="O62"/>
      <c r="Q62"/>
      <c r="R62"/>
      <c r="S62"/>
      <c r="T62"/>
      <c r="U62"/>
      <c r="V62"/>
      <c r="W62"/>
      <c r="X62"/>
      <c r="Y62"/>
      <c r="AA62" s="88"/>
      <c r="AB62" s="24" t="s">
        <v>90</v>
      </c>
      <c r="AC62" s="24" t="s">
        <v>91</v>
      </c>
      <c r="AD62" s="24">
        <v>100</v>
      </c>
      <c r="AE62" s="21"/>
      <c r="AF62" s="24">
        <f t="shared" si="4"/>
        <v>100</v>
      </c>
    </row>
    <row r="63" spans="1:32" ht="18.75" customHeight="1" x14ac:dyDescent="0.3">
      <c r="I63"/>
      <c r="J63"/>
      <c r="K63"/>
      <c r="L63"/>
      <c r="M63" s="2"/>
      <c r="N63"/>
      <c r="O63"/>
      <c r="Q63"/>
      <c r="R63"/>
      <c r="S63"/>
      <c r="T63"/>
      <c r="U63"/>
      <c r="V63"/>
      <c r="W63"/>
      <c r="X63"/>
      <c r="Y63"/>
      <c r="AA63" s="88"/>
      <c r="AB63" s="24" t="s">
        <v>92</v>
      </c>
      <c r="AC63" s="24" t="s">
        <v>93</v>
      </c>
      <c r="AD63" s="24">
        <v>150</v>
      </c>
      <c r="AE63" s="21"/>
      <c r="AF63" s="24">
        <f t="shared" si="4"/>
        <v>150</v>
      </c>
    </row>
    <row r="64" spans="1:32" ht="18.75" customHeight="1" x14ac:dyDescent="0.3">
      <c r="I64"/>
      <c r="J64"/>
      <c r="K64"/>
      <c r="L64"/>
      <c r="M64" s="2"/>
      <c r="N64"/>
      <c r="O64"/>
      <c r="Q64"/>
      <c r="R64"/>
      <c r="S64"/>
      <c r="T64"/>
      <c r="U64"/>
      <c r="V64"/>
      <c r="W64"/>
      <c r="X64"/>
      <c r="Y64"/>
      <c r="AA64" s="88"/>
      <c r="AB64" s="24" t="s">
        <v>90</v>
      </c>
      <c r="AC64" s="24" t="s">
        <v>94</v>
      </c>
      <c r="AD64" s="24">
        <v>50</v>
      </c>
      <c r="AE64" s="21"/>
      <c r="AF64" s="24">
        <f t="shared" si="4"/>
        <v>50</v>
      </c>
    </row>
    <row r="65" spans="9:32" ht="18.75" customHeight="1" x14ac:dyDescent="0.3">
      <c r="I65"/>
      <c r="J65"/>
      <c r="K65"/>
      <c r="L65"/>
      <c r="M65" s="2"/>
      <c r="N65"/>
      <c r="O65"/>
      <c r="Q65"/>
      <c r="R65"/>
      <c r="S65"/>
      <c r="T65"/>
      <c r="U65"/>
      <c r="V65"/>
      <c r="W65"/>
      <c r="X65"/>
      <c r="Y65"/>
      <c r="AA65" s="88"/>
      <c r="AB65" s="21" t="s">
        <v>95</v>
      </c>
      <c r="AC65" s="21" t="s">
        <v>38</v>
      </c>
      <c r="AD65" s="24">
        <v>150</v>
      </c>
      <c r="AE65" s="21">
        <v>50</v>
      </c>
      <c r="AF65" s="24">
        <f t="shared" si="4"/>
        <v>200</v>
      </c>
    </row>
    <row r="66" spans="9:32" ht="18.75" customHeight="1" x14ac:dyDescent="0.3">
      <c r="I66"/>
      <c r="J66"/>
      <c r="K66"/>
      <c r="L66"/>
      <c r="M66" s="2"/>
      <c r="N66"/>
      <c r="O66"/>
      <c r="Q66"/>
      <c r="R66"/>
      <c r="S66"/>
      <c r="T66"/>
      <c r="U66"/>
      <c r="V66"/>
      <c r="W66"/>
      <c r="X66"/>
      <c r="Y66"/>
      <c r="AA66" s="35" t="s">
        <v>68</v>
      </c>
      <c r="AB66" s="24" t="s">
        <v>88</v>
      </c>
      <c r="AC66" s="24" t="s">
        <v>42</v>
      </c>
      <c r="AD66" s="24">
        <v>400</v>
      </c>
      <c r="AE66" s="21"/>
      <c r="AF66" s="24">
        <f t="shared" si="4"/>
        <v>400</v>
      </c>
    </row>
    <row r="67" spans="9:32" ht="18.75" customHeight="1" x14ac:dyDescent="0.3">
      <c r="I67"/>
      <c r="J67"/>
      <c r="K67"/>
      <c r="L67"/>
      <c r="M67" s="2"/>
      <c r="N67"/>
      <c r="O67"/>
      <c r="Q67"/>
      <c r="R67"/>
      <c r="S67"/>
      <c r="T67"/>
      <c r="U67"/>
      <c r="V67"/>
      <c r="W67"/>
      <c r="X67"/>
      <c r="Y67"/>
      <c r="AA67" s="39"/>
      <c r="AB67" s="125"/>
      <c r="AC67" s="125"/>
      <c r="AD67" s="39">
        <f>SUM(AD57:AD66)</f>
        <v>1000</v>
      </c>
      <c r="AE67" s="39">
        <f>SUM(AE57:AE65)</f>
        <v>1300</v>
      </c>
      <c r="AF67" s="39">
        <f>SUM(AF57:AF66)</f>
        <v>2300</v>
      </c>
    </row>
    <row r="68" spans="9:32" ht="18.75" customHeight="1" x14ac:dyDescent="0.3">
      <c r="I68"/>
      <c r="J68"/>
      <c r="K68"/>
      <c r="L68"/>
      <c r="M68" s="2"/>
      <c r="N68"/>
      <c r="O68"/>
      <c r="Q68"/>
      <c r="R68"/>
      <c r="S68"/>
      <c r="T68"/>
      <c r="U68"/>
      <c r="V68"/>
      <c r="W68"/>
      <c r="X68"/>
      <c r="Y68"/>
      <c r="AA68"/>
    </row>
    <row r="69" spans="9:32" ht="18.75" customHeight="1" x14ac:dyDescent="0.3">
      <c r="I69"/>
      <c r="J69"/>
      <c r="K69"/>
      <c r="L69"/>
      <c r="M69" s="2"/>
      <c r="N69"/>
      <c r="O69"/>
      <c r="Q69"/>
      <c r="R69"/>
      <c r="S69"/>
      <c r="T69"/>
      <c r="U69"/>
      <c r="V69"/>
      <c r="W69"/>
      <c r="X69"/>
      <c r="Y69"/>
      <c r="AA69"/>
    </row>
    <row r="70" spans="9:32" ht="15.75" customHeight="1" x14ac:dyDescent="0.3">
      <c r="I70" s="2"/>
      <c r="J70" s="2"/>
      <c r="K70"/>
      <c r="L70"/>
      <c r="M70" s="2"/>
      <c r="N70"/>
      <c r="O70"/>
      <c r="Q70"/>
      <c r="R70"/>
      <c r="S70"/>
      <c r="T70"/>
      <c r="U70"/>
      <c r="V70"/>
      <c r="W70"/>
      <c r="X70"/>
      <c r="Y70"/>
      <c r="AA70"/>
    </row>
    <row r="71" spans="9:32" x14ac:dyDescent="0.3">
      <c r="I71" s="2"/>
      <c r="J71" s="2"/>
      <c r="K71"/>
      <c r="L71"/>
      <c r="M71" s="2"/>
      <c r="N71"/>
      <c r="O71"/>
      <c r="Q71"/>
      <c r="R71"/>
      <c r="S71"/>
      <c r="T71"/>
      <c r="U71"/>
      <c r="V71" s="5"/>
      <c r="W71" s="5"/>
      <c r="X71" s="5"/>
      <c r="Y71"/>
      <c r="AA71"/>
    </row>
    <row r="72" spans="9:32" x14ac:dyDescent="0.3">
      <c r="I72" s="2"/>
      <c r="J72" s="2"/>
      <c r="K72"/>
      <c r="L72"/>
      <c r="M72" s="2"/>
      <c r="N72"/>
      <c r="O72"/>
      <c r="Q72"/>
      <c r="R72"/>
      <c r="S72"/>
      <c r="T72"/>
      <c r="U72"/>
      <c r="V72"/>
      <c r="W72"/>
      <c r="X72"/>
      <c r="Y72"/>
      <c r="Z72" s="5"/>
      <c r="AA72"/>
    </row>
    <row r="73" spans="9:32" x14ac:dyDescent="0.3">
      <c r="I73" s="2"/>
      <c r="J73" s="2"/>
      <c r="K73"/>
      <c r="L73"/>
      <c r="M73" s="2"/>
      <c r="N73"/>
      <c r="O73"/>
      <c r="Q73"/>
      <c r="R73"/>
      <c r="S73"/>
      <c r="T73"/>
      <c r="U73"/>
      <c r="V73"/>
      <c r="W73"/>
      <c r="X73"/>
      <c r="Y73"/>
      <c r="AA73"/>
    </row>
    <row r="74" spans="9:32" x14ac:dyDescent="0.3">
      <c r="I74" s="2"/>
      <c r="J74" s="2"/>
      <c r="K74"/>
      <c r="L74"/>
      <c r="M74" s="2"/>
      <c r="N74"/>
      <c r="O74"/>
      <c r="Q74"/>
      <c r="R74"/>
      <c r="S74"/>
      <c r="T74"/>
      <c r="U74"/>
      <c r="V74"/>
      <c r="W74"/>
      <c r="X74"/>
      <c r="Y74"/>
      <c r="Z74" s="1"/>
      <c r="AA74"/>
    </row>
    <row r="75" spans="9:32" x14ac:dyDescent="0.3">
      <c r="I75" s="2"/>
      <c r="J75" s="2"/>
      <c r="K75"/>
      <c r="L75"/>
      <c r="M75" s="2"/>
      <c r="N75"/>
      <c r="O75"/>
      <c r="Q75"/>
      <c r="R75"/>
      <c r="S75"/>
      <c r="T75"/>
      <c r="U75"/>
      <c r="V75"/>
      <c r="W75"/>
      <c r="X75"/>
      <c r="Y75"/>
      <c r="Z75" s="1"/>
    </row>
    <row r="76" spans="9:32" x14ac:dyDescent="0.3">
      <c r="I76" s="2"/>
      <c r="J76" s="2"/>
      <c r="K76"/>
      <c r="L76"/>
      <c r="M76" s="2"/>
      <c r="N76"/>
      <c r="O76"/>
      <c r="Q76"/>
      <c r="R76"/>
      <c r="S76"/>
      <c r="V76"/>
      <c r="W76"/>
      <c r="X76"/>
      <c r="Y76"/>
    </row>
    <row r="77" spans="9:32" x14ac:dyDescent="0.3">
      <c r="I77" s="2"/>
      <c r="J77" s="2"/>
      <c r="K77"/>
      <c r="L77"/>
      <c r="M77" s="2"/>
      <c r="N77"/>
      <c r="O77"/>
      <c r="Q77"/>
      <c r="R77"/>
      <c r="S77"/>
      <c r="V77"/>
      <c r="W77"/>
      <c r="X77"/>
      <c r="Y77"/>
    </row>
    <row r="78" spans="9:32" x14ac:dyDescent="0.3">
      <c r="I78" s="2"/>
      <c r="J78" s="2"/>
      <c r="K78"/>
      <c r="L78"/>
      <c r="M78" s="2"/>
      <c r="N78"/>
      <c r="O78"/>
      <c r="Q78"/>
      <c r="R78"/>
      <c r="S78"/>
      <c r="V78"/>
      <c r="W78"/>
      <c r="X78"/>
    </row>
    <row r="79" spans="9:32" x14ac:dyDescent="0.3">
      <c r="I79" s="2"/>
      <c r="J79" s="2"/>
      <c r="K79"/>
      <c r="L79"/>
      <c r="M79" s="2"/>
      <c r="N79"/>
      <c r="O79"/>
      <c r="Q79"/>
      <c r="R79"/>
      <c r="S79"/>
    </row>
    <row r="80" spans="9:32" x14ac:dyDescent="0.3">
      <c r="I80" s="2"/>
      <c r="J80" s="2"/>
      <c r="K80"/>
      <c r="L80"/>
      <c r="M80" s="2"/>
      <c r="N80"/>
      <c r="O80"/>
      <c r="Q80"/>
      <c r="R80"/>
      <c r="S80"/>
    </row>
    <row r="81" spans="1:33" x14ac:dyDescent="0.3">
      <c r="I81" s="2"/>
      <c r="J81" s="2"/>
      <c r="K81"/>
      <c r="L81"/>
      <c r="M81" s="2"/>
      <c r="N81"/>
      <c r="O81"/>
      <c r="Q81"/>
      <c r="R81"/>
      <c r="S81"/>
    </row>
    <row r="82" spans="1:33" x14ac:dyDescent="0.3">
      <c r="I82" s="2"/>
      <c r="J82" s="2"/>
      <c r="K82"/>
      <c r="L82"/>
      <c r="M82" s="2"/>
      <c r="N82"/>
      <c r="O82"/>
      <c r="Q82"/>
      <c r="R82"/>
      <c r="S82"/>
    </row>
    <row r="83" spans="1:33" x14ac:dyDescent="0.3">
      <c r="I83" s="2"/>
      <c r="J83" s="2"/>
      <c r="K83"/>
      <c r="L83"/>
      <c r="M83" s="2"/>
      <c r="N83"/>
      <c r="O83"/>
      <c r="Q83"/>
      <c r="R83"/>
      <c r="S83"/>
    </row>
    <row r="84" spans="1:33" x14ac:dyDescent="0.3">
      <c r="I84" s="2"/>
      <c r="J84" s="2"/>
      <c r="K84"/>
      <c r="L84"/>
      <c r="M84" s="2"/>
      <c r="N84"/>
      <c r="O84"/>
      <c r="Q84"/>
      <c r="R84"/>
      <c r="S84"/>
    </row>
    <row r="85" spans="1:33" s="3" customFormat="1" x14ac:dyDescent="0.3">
      <c r="A85" s="1"/>
      <c r="B85" s="1"/>
      <c r="C85" s="1"/>
      <c r="D85" s="1"/>
      <c r="E85" s="2"/>
      <c r="F85"/>
      <c r="G85"/>
      <c r="H85" s="1"/>
      <c r="I85" s="2"/>
      <c r="J85"/>
      <c r="K85"/>
      <c r="L85"/>
      <c r="M85"/>
      <c r="N85"/>
      <c r="O85"/>
      <c r="P85" s="1"/>
      <c r="Q85"/>
      <c r="R85"/>
      <c r="S85"/>
      <c r="T85" s="1"/>
      <c r="U85" s="5"/>
      <c r="V85" s="1"/>
      <c r="W85" s="1"/>
      <c r="X85" s="1"/>
      <c r="Y85" s="1"/>
      <c r="Z85"/>
      <c r="AA85" s="1"/>
      <c r="AB85" s="1"/>
      <c r="AC85" s="1"/>
      <c r="AD85" s="1"/>
      <c r="AE85" s="1"/>
      <c r="AF85" s="1"/>
    </row>
    <row r="86" spans="1:33" s="3" customFormat="1" x14ac:dyDescent="0.3">
      <c r="A86" s="1"/>
      <c r="B86" s="1"/>
      <c r="C86" s="1"/>
      <c r="D86" s="1"/>
      <c r="E86" s="2"/>
      <c r="F86"/>
      <c r="G86"/>
      <c r="H86" s="1"/>
      <c r="I86"/>
      <c r="J86"/>
      <c r="K86"/>
      <c r="L86"/>
      <c r="M86"/>
      <c r="N86"/>
      <c r="O86" s="2"/>
      <c r="P86" s="1"/>
      <c r="Q86"/>
      <c r="R86"/>
      <c r="S86"/>
      <c r="T86" s="1"/>
      <c r="U86" s="5"/>
      <c r="V86" s="1"/>
      <c r="W86" s="1"/>
      <c r="X86" s="1"/>
      <c r="Y86" s="1"/>
      <c r="Z86"/>
      <c r="AA86" s="1"/>
      <c r="AB86" s="1"/>
      <c r="AC86" s="1"/>
      <c r="AD86" s="1"/>
      <c r="AE86" s="1"/>
      <c r="AF86" s="1"/>
    </row>
    <row r="87" spans="1:33" s="3" customFormat="1" x14ac:dyDescent="0.3">
      <c r="A87" s="1"/>
      <c r="B87" s="1"/>
      <c r="C87" s="1"/>
      <c r="D87" s="1"/>
      <c r="E87" s="2"/>
      <c r="F87"/>
      <c r="G87"/>
      <c r="H87" s="1"/>
      <c r="I87"/>
      <c r="J87"/>
      <c r="K87"/>
      <c r="L87"/>
      <c r="M87"/>
      <c r="N87"/>
      <c r="O87" s="2"/>
      <c r="P87" s="1"/>
      <c r="Q87"/>
      <c r="R87"/>
      <c r="S87"/>
      <c r="T87" s="1"/>
      <c r="U87" s="5"/>
      <c r="V87" s="1"/>
      <c r="W87" s="1"/>
      <c r="X87" s="1"/>
      <c r="Y87" s="1"/>
      <c r="Z87"/>
      <c r="AA87" s="5"/>
      <c r="AB87" s="5"/>
      <c r="AC87" s="5"/>
      <c r="AD87" s="5"/>
      <c r="AE87" s="5"/>
      <c r="AF87" s="1"/>
    </row>
    <row r="88" spans="1:33" s="3" customFormat="1" x14ac:dyDescent="0.3">
      <c r="A88" s="1"/>
      <c r="B88" s="1"/>
      <c r="C88" s="1"/>
      <c r="D88" s="1"/>
      <c r="E88" s="2"/>
      <c r="F88"/>
      <c r="G88"/>
      <c r="H88" s="1"/>
      <c r="I88"/>
      <c r="J88"/>
      <c r="K88"/>
      <c r="L88"/>
      <c r="M88"/>
      <c r="N88"/>
      <c r="O88" s="2"/>
      <c r="P88" s="1"/>
      <c r="Q88"/>
      <c r="R88"/>
      <c r="S88"/>
      <c r="T88" s="1"/>
      <c r="U88" s="5"/>
      <c r="V88" s="1"/>
      <c r="W88" s="1"/>
      <c r="X88" s="1"/>
      <c r="Y88" s="1"/>
      <c r="Z88"/>
      <c r="AA88" s="1"/>
      <c r="AB88" s="1"/>
      <c r="AC88" s="1"/>
      <c r="AD88" s="1"/>
      <c r="AE88" s="1"/>
      <c r="AF88" s="1"/>
    </row>
    <row r="89" spans="1:33" s="3" customFormat="1" x14ac:dyDescent="0.3">
      <c r="A89" s="1"/>
      <c r="B89" s="1"/>
      <c r="C89" s="1"/>
      <c r="D89" s="1"/>
      <c r="E89" s="2"/>
      <c r="F89"/>
      <c r="G89"/>
      <c r="H89" s="1"/>
      <c r="I89"/>
      <c r="J89"/>
      <c r="K89"/>
      <c r="L89"/>
      <c r="M89"/>
      <c r="N89"/>
      <c r="O89" s="2"/>
      <c r="P89" s="1"/>
      <c r="Q89"/>
      <c r="R89"/>
      <c r="S89"/>
      <c r="T89" s="1"/>
      <c r="U89" s="5"/>
      <c r="V89" s="1"/>
      <c r="W89" s="1"/>
      <c r="X89" s="1"/>
      <c r="Y89" s="1"/>
      <c r="Z89"/>
    </row>
    <row r="90" spans="1:33" s="3" customFormat="1" x14ac:dyDescent="0.3">
      <c r="A90" s="1"/>
      <c r="B90" s="1"/>
      <c r="C90" s="1"/>
      <c r="D90" s="1"/>
      <c r="E90" s="2"/>
      <c r="F90"/>
      <c r="G90"/>
      <c r="H90" s="1"/>
      <c r="I90"/>
      <c r="J90"/>
      <c r="K90"/>
      <c r="L90"/>
      <c r="M90"/>
      <c r="N90"/>
      <c r="O90" s="2"/>
      <c r="P90" s="1"/>
      <c r="Q90"/>
      <c r="R90"/>
      <c r="S90"/>
      <c r="T90" s="1"/>
      <c r="U90" s="5"/>
      <c r="V90" s="1"/>
      <c r="W90" s="1"/>
      <c r="X90" s="1"/>
      <c r="Y90" s="1"/>
      <c r="Z90"/>
    </row>
    <row r="91" spans="1:33" x14ac:dyDescent="0.3">
      <c r="I91"/>
      <c r="J91"/>
      <c r="K91"/>
      <c r="L91"/>
      <c r="M91"/>
      <c r="N91"/>
      <c r="O91" s="2"/>
      <c r="Q91"/>
      <c r="R91"/>
      <c r="S91"/>
      <c r="AA91" s="3"/>
      <c r="AB91" s="3"/>
      <c r="AC91" s="3"/>
      <c r="AD91" s="3"/>
      <c r="AE91" s="3"/>
      <c r="AF91" s="3"/>
    </row>
    <row r="92" spans="1:33" x14ac:dyDescent="0.3">
      <c r="I92"/>
      <c r="J92"/>
      <c r="K92"/>
      <c r="L92"/>
      <c r="M92"/>
      <c r="N92"/>
      <c r="O92" s="2"/>
      <c r="Q92"/>
      <c r="R92"/>
      <c r="S92"/>
      <c r="AA92" s="3"/>
      <c r="AB92" s="3"/>
      <c r="AC92" s="3"/>
      <c r="AD92" s="3"/>
      <c r="AE92" s="3"/>
      <c r="AF92" s="3"/>
    </row>
    <row r="93" spans="1:33" customFormat="1" x14ac:dyDescent="0.3">
      <c r="A93" s="1"/>
      <c r="B93" s="1"/>
      <c r="C93" s="1"/>
      <c r="D93" s="1"/>
      <c r="E93" s="2"/>
      <c r="H93" s="1"/>
      <c r="P93" s="1"/>
      <c r="T93" s="1"/>
      <c r="U93" s="5"/>
      <c r="V93" s="1"/>
      <c r="W93" s="1"/>
      <c r="X93" s="1"/>
      <c r="Y93" s="1"/>
      <c r="AA93" s="3"/>
      <c r="AB93" s="3"/>
      <c r="AC93" s="3"/>
      <c r="AD93" s="3"/>
      <c r="AE93" s="3"/>
      <c r="AF93" s="3"/>
      <c r="AG93" s="1"/>
    </row>
    <row r="94" spans="1:33" customFormat="1" x14ac:dyDescent="0.3">
      <c r="A94" s="1"/>
      <c r="B94" s="1"/>
      <c r="C94" s="1"/>
      <c r="D94" s="1"/>
      <c r="E94" s="2"/>
      <c r="H94" s="1"/>
      <c r="P94" s="1"/>
      <c r="T94" s="1"/>
      <c r="U94" s="5"/>
      <c r="V94" s="1"/>
      <c r="W94" s="1"/>
      <c r="X94" s="1"/>
      <c r="Y94" s="1"/>
      <c r="AA94" s="1"/>
      <c r="AB94" s="3"/>
      <c r="AC94" s="3"/>
      <c r="AD94" s="3"/>
      <c r="AE94" s="3"/>
      <c r="AF94" s="3"/>
      <c r="AG94" s="1"/>
    </row>
    <row r="95" spans="1:33" customFormat="1" x14ac:dyDescent="0.3">
      <c r="A95" s="1"/>
      <c r="B95" s="1"/>
      <c r="C95" s="1"/>
      <c r="D95" s="1"/>
      <c r="E95" s="2"/>
      <c r="H95" s="1"/>
      <c r="P95" s="1"/>
      <c r="Q95" s="1"/>
      <c r="R95" s="1"/>
      <c r="S95" s="1"/>
      <c r="T95" s="1"/>
      <c r="U95" s="5"/>
      <c r="V95" s="1"/>
      <c r="W95" s="1"/>
      <c r="X95" s="1"/>
      <c r="Y95" s="1"/>
      <c r="AA95" s="1"/>
      <c r="AB95" s="1"/>
      <c r="AC95" s="1"/>
      <c r="AD95" s="1"/>
      <c r="AE95" s="1"/>
      <c r="AF95" s="1"/>
      <c r="AG95" s="1"/>
    </row>
    <row r="96" spans="1:33" customFormat="1" x14ac:dyDescent="0.3">
      <c r="A96" s="1"/>
      <c r="B96" s="1"/>
      <c r="C96" s="1"/>
      <c r="D96" s="1"/>
      <c r="E96" s="2"/>
      <c r="H96" s="1"/>
      <c r="P96" s="1"/>
      <c r="Q96" s="1"/>
      <c r="R96" s="1"/>
      <c r="S96" s="1"/>
      <c r="T96" s="1"/>
      <c r="U96" s="5"/>
      <c r="V96" s="1"/>
      <c r="W96" s="1"/>
      <c r="X96" s="1"/>
      <c r="Y96" s="1"/>
      <c r="AA96" s="1"/>
      <c r="AB96" s="1"/>
      <c r="AC96" s="1"/>
      <c r="AD96" s="1"/>
      <c r="AE96" s="1"/>
      <c r="AF96" s="1"/>
      <c r="AG96" s="1"/>
    </row>
    <row r="97" spans="1:33" customFormat="1" x14ac:dyDescent="0.3">
      <c r="A97" s="1"/>
      <c r="B97" s="1"/>
      <c r="C97" s="1"/>
      <c r="D97" s="1"/>
      <c r="E97" s="2"/>
      <c r="H97" s="1"/>
      <c r="P97" s="1"/>
      <c r="Q97" s="1"/>
      <c r="R97" s="1"/>
      <c r="S97" s="1"/>
      <c r="T97" s="1"/>
      <c r="U97" s="5"/>
      <c r="V97" s="1"/>
      <c r="W97" s="1"/>
      <c r="X97" s="1"/>
      <c r="Y97" s="1"/>
      <c r="AA97" s="1"/>
      <c r="AB97" s="1"/>
      <c r="AC97" s="1"/>
      <c r="AD97" s="1"/>
      <c r="AE97" s="1"/>
      <c r="AF97" s="1"/>
      <c r="AG97" s="1"/>
    </row>
    <row r="98" spans="1:33" customFormat="1" x14ac:dyDescent="0.3">
      <c r="A98" s="1"/>
      <c r="B98" s="1"/>
      <c r="C98" s="1"/>
      <c r="D98" s="1"/>
      <c r="E98" s="2"/>
      <c r="H98" s="1"/>
      <c r="I98" s="1"/>
      <c r="J98" s="1"/>
      <c r="K98" s="1"/>
      <c r="L98" s="1"/>
      <c r="M98" s="3"/>
      <c r="P98" s="1"/>
      <c r="Q98" s="1"/>
      <c r="R98" s="1"/>
      <c r="S98" s="1"/>
      <c r="T98" s="1"/>
      <c r="U98" s="5"/>
      <c r="V98" s="1"/>
      <c r="W98" s="1"/>
      <c r="X98" s="1"/>
      <c r="Y98" s="1"/>
      <c r="AA98" s="1"/>
      <c r="AB98" s="1"/>
      <c r="AC98" s="1"/>
      <c r="AD98" s="1"/>
      <c r="AE98" s="1"/>
      <c r="AF98" s="1"/>
      <c r="AG98" s="1"/>
    </row>
    <row r="99" spans="1:33" customFormat="1" x14ac:dyDescent="0.3">
      <c r="A99" s="1"/>
      <c r="B99" s="1"/>
      <c r="C99" s="1"/>
      <c r="D99" s="1"/>
      <c r="E99" s="2"/>
      <c r="H99" s="1"/>
      <c r="I99" s="1"/>
      <c r="J99" s="1"/>
      <c r="K99" s="1"/>
      <c r="L99" s="1"/>
      <c r="M99" s="3"/>
      <c r="P99" s="1"/>
      <c r="Q99" s="1"/>
      <c r="R99" s="1"/>
      <c r="S99" s="1"/>
      <c r="T99" s="1"/>
      <c r="U99" s="5"/>
      <c r="V99" s="1"/>
      <c r="W99" s="1"/>
      <c r="X99" s="1"/>
      <c r="Y99" s="1"/>
      <c r="AA99" s="1"/>
      <c r="AB99" s="1"/>
      <c r="AC99" s="1"/>
      <c r="AD99" s="1"/>
      <c r="AE99" s="1"/>
      <c r="AF99" s="1"/>
      <c r="AG99" s="1"/>
    </row>
    <row r="100" spans="1:33" customFormat="1" x14ac:dyDescent="0.3">
      <c r="A100" s="1"/>
      <c r="B100" s="1"/>
      <c r="C100" s="1"/>
      <c r="D100" s="1"/>
      <c r="E100" s="2"/>
      <c r="H100" s="1"/>
      <c r="I100" s="1"/>
      <c r="J100" s="1"/>
      <c r="K100" s="1"/>
      <c r="L100" s="1"/>
      <c r="M100" s="3"/>
      <c r="P100" s="1"/>
      <c r="Q100" s="1"/>
      <c r="R100" s="1"/>
      <c r="S100" s="1"/>
      <c r="T100" s="1"/>
      <c r="U100" s="5"/>
      <c r="V100" s="1"/>
      <c r="W100" s="1"/>
      <c r="X100" s="1"/>
      <c r="Y100" s="1"/>
      <c r="AA100" s="1"/>
      <c r="AB100" s="1"/>
      <c r="AC100" s="1"/>
      <c r="AD100" s="1"/>
      <c r="AE100" s="1"/>
      <c r="AF100" s="1"/>
      <c r="AG100" s="1"/>
    </row>
    <row r="101" spans="1:33" customFormat="1" x14ac:dyDescent="0.3">
      <c r="A101" s="1"/>
      <c r="B101" s="1"/>
      <c r="C101" s="1"/>
      <c r="D101" s="1"/>
      <c r="E101" s="2"/>
      <c r="H101" s="1"/>
      <c r="I101" s="36"/>
      <c r="J101" s="36"/>
      <c r="K101" s="36"/>
      <c r="L101" s="36"/>
      <c r="M101" s="37"/>
      <c r="N101" s="38"/>
      <c r="P101" s="1"/>
      <c r="Q101" s="1"/>
      <c r="R101" s="1"/>
      <c r="S101" s="1"/>
      <c r="T101" s="1"/>
      <c r="U101" s="5"/>
      <c r="V101" s="1"/>
      <c r="W101" s="1"/>
      <c r="X101" s="1"/>
      <c r="Y101" s="1"/>
      <c r="AA101" s="1"/>
      <c r="AB101" s="1"/>
      <c r="AC101" s="1"/>
      <c r="AD101" s="1"/>
      <c r="AE101" s="1"/>
      <c r="AF101" s="1"/>
      <c r="AG101" s="1"/>
    </row>
    <row r="102" spans="1:33" customFormat="1" x14ac:dyDescent="0.3">
      <c r="A102" s="1"/>
      <c r="B102" s="1"/>
      <c r="C102" s="1"/>
      <c r="D102" s="1"/>
      <c r="E102" s="2"/>
      <c r="H102" s="1"/>
      <c r="I102" s="36"/>
      <c r="J102" s="36"/>
      <c r="K102" s="36"/>
      <c r="L102" s="36"/>
      <c r="M102" s="37"/>
      <c r="N102" s="38"/>
      <c r="P102" s="1"/>
      <c r="Q102" s="1"/>
      <c r="R102" s="1"/>
      <c r="S102" s="1"/>
      <c r="T102" s="1"/>
      <c r="U102" s="5"/>
      <c r="V102" s="1"/>
      <c r="W102" s="1"/>
      <c r="X102" s="1"/>
      <c r="Y102" s="1"/>
      <c r="AA102" s="1"/>
      <c r="AB102" s="1"/>
      <c r="AC102" s="1"/>
      <c r="AD102" s="1"/>
      <c r="AE102" s="1"/>
      <c r="AF102" s="1"/>
      <c r="AG102" s="1"/>
    </row>
    <row r="103" spans="1:33" customFormat="1" x14ac:dyDescent="0.3">
      <c r="A103" s="1"/>
      <c r="B103" s="1"/>
      <c r="C103" s="1"/>
      <c r="D103" s="1"/>
      <c r="E103" s="2"/>
      <c r="H103" s="1"/>
      <c r="I103" s="36"/>
      <c r="J103" s="36"/>
      <c r="K103" s="36"/>
      <c r="L103" s="36"/>
      <c r="M103" s="37"/>
      <c r="N103" s="38"/>
      <c r="P103" s="1"/>
      <c r="Q103" s="1"/>
      <c r="R103" s="1"/>
      <c r="S103" s="1"/>
      <c r="T103" s="1"/>
      <c r="U103" s="5"/>
      <c r="V103" s="1"/>
      <c r="W103" s="1"/>
      <c r="X103" s="1"/>
      <c r="Y103" s="1"/>
      <c r="AA103" s="1"/>
      <c r="AB103" s="1"/>
      <c r="AC103" s="1"/>
      <c r="AD103" s="1"/>
      <c r="AE103" s="1"/>
      <c r="AF103" s="1"/>
      <c r="AG103" s="1"/>
    </row>
    <row r="104" spans="1:33" customFormat="1" x14ac:dyDescent="0.3">
      <c r="A104" s="1"/>
      <c r="B104" s="1"/>
      <c r="C104" s="1"/>
      <c r="D104" s="1"/>
      <c r="E104" s="2"/>
      <c r="H104" s="1"/>
      <c r="I104" s="1"/>
      <c r="J104" s="1"/>
      <c r="K104" s="1"/>
      <c r="L104" s="1"/>
      <c r="M104" s="3"/>
      <c r="P104" s="1"/>
      <c r="Q104" s="1"/>
      <c r="R104" s="1"/>
      <c r="S104" s="1"/>
      <c r="T104" s="1"/>
      <c r="U104" s="5"/>
      <c r="V104" s="1"/>
      <c r="W104" s="1"/>
      <c r="X104" s="1"/>
      <c r="Y104" s="1"/>
      <c r="AA104" s="1"/>
      <c r="AB104" s="1"/>
      <c r="AC104" s="1"/>
      <c r="AD104" s="1"/>
      <c r="AE104" s="1"/>
      <c r="AF104" s="1"/>
      <c r="AG104" s="1"/>
    </row>
    <row r="105" spans="1:33" customFormat="1" x14ac:dyDescent="0.3">
      <c r="A105" s="1"/>
      <c r="B105" s="1"/>
      <c r="C105" s="1"/>
      <c r="D105" s="1"/>
      <c r="E105" s="2"/>
      <c r="H105" s="1"/>
      <c r="I105" s="1"/>
      <c r="J105" s="1"/>
      <c r="K105" s="1"/>
      <c r="L105" s="1"/>
      <c r="M105" s="3"/>
      <c r="P105" s="1"/>
      <c r="Q105" s="1"/>
      <c r="R105" s="1"/>
      <c r="S105" s="1"/>
      <c r="T105" s="1"/>
      <c r="U105" s="5"/>
      <c r="V105" s="1"/>
      <c r="W105" s="1"/>
      <c r="X105" s="1"/>
      <c r="Y105" s="1"/>
      <c r="AA105" s="1"/>
      <c r="AB105" s="1"/>
      <c r="AC105" s="1"/>
      <c r="AD105" s="1"/>
      <c r="AE105" s="1"/>
      <c r="AF105" s="1"/>
      <c r="AG105" s="1"/>
    </row>
    <row r="106" spans="1:33" customFormat="1" x14ac:dyDescent="0.3">
      <c r="A106" s="1"/>
      <c r="B106" s="1"/>
      <c r="C106" s="1"/>
      <c r="D106" s="1"/>
      <c r="E106" s="2"/>
      <c r="H106" s="1"/>
      <c r="I106" s="1"/>
      <c r="J106" s="1"/>
      <c r="K106" s="1"/>
      <c r="L106" s="1"/>
      <c r="M106" s="3"/>
      <c r="P106" s="1"/>
      <c r="Q106" s="1"/>
      <c r="R106" s="1"/>
      <c r="S106" s="1"/>
      <c r="T106" s="1"/>
      <c r="U106" s="5"/>
      <c r="V106" s="1"/>
      <c r="W106" s="1"/>
      <c r="X106" s="1"/>
      <c r="Y106" s="1"/>
      <c r="AA106" s="1"/>
      <c r="AB106" s="1"/>
      <c r="AC106" s="1"/>
      <c r="AD106" s="1"/>
      <c r="AE106" s="1"/>
      <c r="AF106" s="1"/>
      <c r="AG106" s="1"/>
    </row>
    <row r="107" spans="1:33" customFormat="1" x14ac:dyDescent="0.3">
      <c r="A107" s="1"/>
      <c r="B107" s="1"/>
      <c r="C107" s="1"/>
      <c r="D107" s="1"/>
      <c r="E107" s="2"/>
      <c r="H107" s="1"/>
      <c r="I107" s="1"/>
      <c r="J107" s="1"/>
      <c r="K107" s="1"/>
      <c r="L107" s="1"/>
      <c r="M107" s="3"/>
      <c r="P107" s="1"/>
      <c r="Q107" s="1"/>
      <c r="R107" s="1"/>
      <c r="S107" s="1"/>
      <c r="T107" s="1"/>
      <c r="U107" s="5"/>
      <c r="V107" s="1"/>
      <c r="W107" s="1"/>
      <c r="X107" s="1"/>
      <c r="Y107" s="1"/>
      <c r="AA107" s="1"/>
      <c r="AB107" s="1"/>
      <c r="AC107" s="1"/>
      <c r="AD107" s="1"/>
      <c r="AE107" s="1"/>
      <c r="AF107" s="1"/>
      <c r="AG107" s="1"/>
    </row>
  </sheetData>
  <mergeCells count="93">
    <mergeCell ref="B5:U5"/>
    <mergeCell ref="V5:Y5"/>
    <mergeCell ref="B2:E4"/>
    <mergeCell ref="F2:V4"/>
    <mergeCell ref="W2:X2"/>
    <mergeCell ref="W3:X3"/>
    <mergeCell ref="W4:X4"/>
    <mergeCell ref="T10:T11"/>
    <mergeCell ref="B7:B8"/>
    <mergeCell ref="I7:I8"/>
    <mergeCell ref="O7:O8"/>
    <mergeCell ref="P7:P8"/>
    <mergeCell ref="Q7:Q8"/>
    <mergeCell ref="T7:T8"/>
    <mergeCell ref="B10:B11"/>
    <mergeCell ref="I10:I11"/>
    <mergeCell ref="O10:O11"/>
    <mergeCell ref="P10:P11"/>
    <mergeCell ref="Q10:Q11"/>
    <mergeCell ref="O20:O22"/>
    <mergeCell ref="I20:I22"/>
    <mergeCell ref="B20:B22"/>
    <mergeCell ref="T20:T22"/>
    <mergeCell ref="B15:B16"/>
    <mergeCell ref="I15:I16"/>
    <mergeCell ref="O15:O16"/>
    <mergeCell ref="P15:P16"/>
    <mergeCell ref="Q15:Q16"/>
    <mergeCell ref="T15:T16"/>
    <mergeCell ref="T30:T34"/>
    <mergeCell ref="I27:I29"/>
    <mergeCell ref="O27:O29"/>
    <mergeCell ref="P27:P29"/>
    <mergeCell ref="B27:B29"/>
    <mergeCell ref="AA57:AA65"/>
    <mergeCell ref="AB67:AC67"/>
    <mergeCell ref="U44:U45"/>
    <mergeCell ref="I39:I43"/>
    <mergeCell ref="O39:O43"/>
    <mergeCell ref="P39:P43"/>
    <mergeCell ref="Q39:Q43"/>
    <mergeCell ref="T39:T43"/>
    <mergeCell ref="O47:O49"/>
    <mergeCell ref="T23:T26"/>
    <mergeCell ref="B52:G52"/>
    <mergeCell ref="V52:W52"/>
    <mergeCell ref="K53:L53"/>
    <mergeCell ref="AA55:AE55"/>
    <mergeCell ref="B36:B38"/>
    <mergeCell ref="I36:I38"/>
    <mergeCell ref="O36:O38"/>
    <mergeCell ref="P36:P38"/>
    <mergeCell ref="Q36:Q38"/>
    <mergeCell ref="T36:T38"/>
    <mergeCell ref="B30:B34"/>
    <mergeCell ref="I30:I34"/>
    <mergeCell ref="O30:O34"/>
    <mergeCell ref="P30:P34"/>
    <mergeCell ref="Q30:Q34"/>
    <mergeCell ref="U12:U13"/>
    <mergeCell ref="I17:I19"/>
    <mergeCell ref="B17:B19"/>
    <mergeCell ref="T17:T19"/>
    <mergeCell ref="Q17:Q19"/>
    <mergeCell ref="P17:P19"/>
    <mergeCell ref="B12:B13"/>
    <mergeCell ref="B39:B43"/>
    <mergeCell ref="I12:I14"/>
    <mergeCell ref="O12:O14"/>
    <mergeCell ref="T12:T14"/>
    <mergeCell ref="Q12:Q14"/>
    <mergeCell ref="P12:P14"/>
    <mergeCell ref="Q20:Q22"/>
    <mergeCell ref="P20:P22"/>
    <mergeCell ref="O17:O19"/>
    <mergeCell ref="T27:T29"/>
    <mergeCell ref="Q27:Q29"/>
    <mergeCell ref="B23:B26"/>
    <mergeCell ref="I23:I26"/>
    <mergeCell ref="O23:O26"/>
    <mergeCell ref="P23:P26"/>
    <mergeCell ref="Q23:Q26"/>
    <mergeCell ref="B47:B49"/>
    <mergeCell ref="B44:B46"/>
    <mergeCell ref="I47:I49"/>
    <mergeCell ref="T47:T49"/>
    <mergeCell ref="Q47:Q49"/>
    <mergeCell ref="P44:P46"/>
    <mergeCell ref="P47:P49"/>
    <mergeCell ref="T44:T46"/>
    <mergeCell ref="Q44:Q46"/>
    <mergeCell ref="O44:O46"/>
    <mergeCell ref="I44:I46"/>
  </mergeCells>
  <conditionalFormatting sqref="O7">
    <cfRule type="cellIs" dxfId="1098" priority="467" operator="lessThan">
      <formula>0.95</formula>
    </cfRule>
    <cfRule type="cellIs" dxfId="1097" priority="466" operator="lessThan">
      <formula>1</formula>
    </cfRule>
    <cfRule type="cellIs" dxfId="1096" priority="465" operator="lessThan">
      <formula>0.95</formula>
    </cfRule>
    <cfRule type="cellIs" dxfId="1095" priority="468" operator="lessThan">
      <formula>0.95</formula>
    </cfRule>
    <cfRule type="cellIs" dxfId="1094" priority="457" operator="greaterThan">
      <formula>0.95</formula>
    </cfRule>
    <cfRule type="cellIs" dxfId="1093" priority="456" operator="lessThan">
      <formula>0.93</formula>
    </cfRule>
    <cfRule type="cellIs" dxfId="1092" priority="452" operator="lessThan">
      <formula>0.99</formula>
    </cfRule>
    <cfRule type="cellIs" dxfId="1091" priority="455" operator="between">
      <formula>0.93</formula>
      <formula>0.96</formula>
    </cfRule>
    <cfRule type="cellIs" dxfId="1090" priority="454" operator="greaterThan">
      <formula>0.95</formula>
    </cfRule>
    <cfRule type="cellIs" dxfId="1089" priority="453" operator="lessThan">
      <formula>0.95</formula>
    </cfRule>
    <cfRule type="cellIs" dxfId="1088" priority="451" operator="lessThan">
      <formula>0.95</formula>
    </cfRule>
    <cfRule type="cellIs" dxfId="1087" priority="474" operator="lessThan">
      <formula>0.93</formula>
    </cfRule>
    <cfRule type="cellIs" dxfId="1086" priority="475" operator="greaterThan">
      <formula>0.95</formula>
    </cfRule>
    <cfRule type="cellIs" dxfId="1085" priority="473" operator="between">
      <formula>0.93</formula>
      <formula>0.96</formula>
    </cfRule>
    <cfRule type="cellIs" dxfId="1084" priority="472" operator="greaterThan">
      <formula>0.95</formula>
    </cfRule>
    <cfRule type="cellIs" dxfId="1083" priority="471" operator="lessThan">
      <formula>0.95</formula>
    </cfRule>
    <cfRule type="cellIs" dxfId="1082" priority="470" operator="lessThan">
      <formula>0.99</formula>
    </cfRule>
    <cfRule type="cellIs" dxfId="1081" priority="464" operator="greaterThan">
      <formula>0.95</formula>
    </cfRule>
    <cfRule type="cellIs" dxfId="1080" priority="458" operator="lessThan">
      <formula>0.99</formula>
    </cfRule>
    <cfRule type="cellIs" dxfId="1079" priority="463" operator="lessThan">
      <formula>0.93</formula>
    </cfRule>
    <cfRule type="cellIs" dxfId="1078" priority="462" operator="between">
      <formula>0.93</formula>
      <formula>0.96</formula>
    </cfRule>
    <cfRule type="cellIs" dxfId="1077" priority="461" operator="greaterThan">
      <formula>0.95</formula>
    </cfRule>
    <cfRule type="cellIs" dxfId="1076" priority="460" operator="lessThan">
      <formula>0.95</formula>
    </cfRule>
    <cfRule type="cellIs" dxfId="1075" priority="459" operator="lessThan">
      <formula>0.99</formula>
    </cfRule>
  </conditionalFormatting>
  <conditionalFormatting sqref="O9:O10">
    <cfRule type="cellIs" dxfId="1074" priority="436" operator="greaterThan">
      <formula>0.95</formula>
    </cfRule>
    <cfRule type="cellIs" dxfId="1073" priority="435" operator="lessThan">
      <formula>0.95</formula>
    </cfRule>
    <cfRule type="cellIs" dxfId="1072" priority="437" operator="between">
      <formula>0.93</formula>
      <formula>0.96</formula>
    </cfRule>
    <cfRule type="cellIs" dxfId="1071" priority="434" operator="lessThan">
      <formula>0.99</formula>
    </cfRule>
    <cfRule type="cellIs" dxfId="1070" priority="433" operator="lessThan">
      <formula>0.99</formula>
    </cfRule>
    <cfRule type="cellIs" dxfId="1069" priority="432" operator="greaterThan">
      <formula>0.95</formula>
    </cfRule>
    <cfRule type="cellIs" dxfId="1068" priority="431" operator="lessThan">
      <formula>0.93</formula>
    </cfRule>
    <cfRule type="cellIs" dxfId="1067" priority="430" operator="between">
      <formula>0.93</formula>
      <formula>0.96</formula>
    </cfRule>
    <cfRule type="cellIs" dxfId="1066" priority="429" operator="greaterThan">
      <formula>0.95</formula>
    </cfRule>
    <cfRule type="cellIs" dxfId="1065" priority="428" operator="lessThan">
      <formula>0.95</formula>
    </cfRule>
    <cfRule type="cellIs" dxfId="1064" priority="427" operator="lessThan">
      <formula>0.99</formula>
    </cfRule>
    <cfRule type="cellIs" dxfId="1063" priority="426" operator="lessThan">
      <formula>0.95</formula>
    </cfRule>
    <cfRule type="cellIs" dxfId="1062" priority="446" operator="lessThan">
      <formula>0.95</formula>
    </cfRule>
    <cfRule type="cellIs" dxfId="1061" priority="445" operator="lessThan">
      <formula>0.99</formula>
    </cfRule>
    <cfRule type="cellIs" dxfId="1060" priority="443" operator="lessThan">
      <formula>0.95</formula>
    </cfRule>
    <cfRule type="cellIs" dxfId="1059" priority="442" operator="lessThan">
      <formula>0.95</formula>
    </cfRule>
    <cfRule type="cellIs" dxfId="1058" priority="450" operator="greaterThan">
      <formula>0.95</formula>
    </cfRule>
    <cfRule type="cellIs" dxfId="1057" priority="438" operator="lessThan">
      <formula>0.93</formula>
    </cfRule>
    <cfRule type="cellIs" dxfId="1056" priority="449" operator="lessThan">
      <formula>0.93</formula>
    </cfRule>
    <cfRule type="cellIs" dxfId="1055" priority="448" operator="between">
      <formula>0.93</formula>
      <formula>0.96</formula>
    </cfRule>
    <cfRule type="cellIs" dxfId="1054" priority="441" operator="lessThan">
      <formula>1</formula>
    </cfRule>
    <cfRule type="cellIs" dxfId="1053" priority="440" operator="lessThan">
      <formula>0.95</formula>
    </cfRule>
    <cfRule type="cellIs" dxfId="1052" priority="439" operator="greaterThan">
      <formula>0.95</formula>
    </cfRule>
    <cfRule type="cellIs" dxfId="1051" priority="447" operator="greaterThan">
      <formula>0.95</formula>
    </cfRule>
  </conditionalFormatting>
  <conditionalFormatting sqref="O12">
    <cfRule type="cellIs" dxfId="1050" priority="249" operator="lessThan">
      <formula>0.93</formula>
    </cfRule>
    <cfRule type="cellIs" dxfId="1049" priority="230" operator="between">
      <formula>0.93</formula>
      <formula>0.96</formula>
    </cfRule>
    <cfRule type="cellIs" dxfId="1048" priority="234" operator="lessThan">
      <formula>0.99</formula>
    </cfRule>
    <cfRule type="cellIs" dxfId="1047" priority="250" operator="greaterThan">
      <formula>0.95</formula>
    </cfRule>
    <cfRule type="cellIs" dxfId="1046" priority="248" operator="between">
      <formula>0.93</formula>
      <formula>0.96</formula>
    </cfRule>
    <cfRule type="cellIs" dxfId="1045" priority="247" operator="greaterThan">
      <formula>0.95</formula>
    </cfRule>
    <cfRule type="cellIs" dxfId="1044" priority="246" operator="lessThan">
      <formula>0.95</formula>
    </cfRule>
    <cfRule type="cellIs" dxfId="1043" priority="245" operator="lessThan">
      <formula>0.99</formula>
    </cfRule>
    <cfRule type="cellIs" dxfId="1042" priority="243" operator="lessThan">
      <formula>0.95</formula>
    </cfRule>
    <cfRule type="cellIs" dxfId="1041" priority="242" operator="lessThan">
      <formula>0.95</formula>
    </cfRule>
    <cfRule type="cellIs" dxfId="1040" priority="241" operator="lessThan">
      <formula>1</formula>
    </cfRule>
    <cfRule type="cellIs" dxfId="1039" priority="240" operator="lessThan">
      <formula>0.95</formula>
    </cfRule>
    <cfRule type="cellIs" dxfId="1038" priority="239" operator="greaterThan">
      <formula>0.95</formula>
    </cfRule>
    <cfRule type="cellIs" dxfId="1037" priority="238" operator="lessThan">
      <formula>0.93</formula>
    </cfRule>
    <cfRule type="cellIs" dxfId="1036" priority="237" operator="between">
      <formula>0.93</formula>
      <formula>0.96</formula>
    </cfRule>
    <cfRule type="cellIs" dxfId="1035" priority="236" operator="greaterThan">
      <formula>0.95</formula>
    </cfRule>
    <cfRule type="cellIs" dxfId="1034" priority="235" operator="lessThan">
      <formula>0.95</formula>
    </cfRule>
    <cfRule type="cellIs" dxfId="1033" priority="226" operator="lessThan">
      <formula>0.95</formula>
    </cfRule>
    <cfRule type="cellIs" dxfId="1032" priority="227" operator="lessThan">
      <formula>0.99</formula>
    </cfRule>
    <cfRule type="cellIs" dxfId="1031" priority="228" operator="lessThan">
      <formula>0.95</formula>
    </cfRule>
    <cfRule type="cellIs" dxfId="1030" priority="229" operator="greaterThan">
      <formula>0.95</formula>
    </cfRule>
    <cfRule type="cellIs" dxfId="1029" priority="231" operator="lessThan">
      <formula>0.93</formula>
    </cfRule>
    <cfRule type="cellIs" dxfId="1028" priority="232" operator="greaterThan">
      <formula>0.95</formula>
    </cfRule>
    <cfRule type="cellIs" dxfId="1027" priority="233" operator="lessThan">
      <formula>0.99</formula>
    </cfRule>
  </conditionalFormatting>
  <conditionalFormatting sqref="O15">
    <cfRule type="cellIs" dxfId="1026" priority="120" operator="lessThan">
      <formula>0.99</formula>
    </cfRule>
    <cfRule type="cellIs" dxfId="1025" priority="105" operator="between">
      <formula>0.93</formula>
      <formula>0.96</formula>
    </cfRule>
    <cfRule type="cellIs" dxfId="1024" priority="109" operator="lessThan">
      <formula>0.99</formula>
    </cfRule>
    <cfRule type="cellIs" dxfId="1023" priority="101" operator="lessThan">
      <formula>0.95</formula>
    </cfRule>
    <cfRule type="cellIs" dxfId="1022" priority="102" operator="lessThan">
      <formula>0.99</formula>
    </cfRule>
    <cfRule type="cellIs" dxfId="1021" priority="104" operator="greaterThan">
      <formula>0.95</formula>
    </cfRule>
    <cfRule type="cellIs" dxfId="1020" priority="103" operator="lessThan">
      <formula>0.95</formula>
    </cfRule>
    <cfRule type="cellIs" dxfId="1019" priority="110" operator="lessThan">
      <formula>0.95</formula>
    </cfRule>
    <cfRule type="cellIs" dxfId="1018" priority="111" operator="greaterThan">
      <formula>0.95</formula>
    </cfRule>
    <cfRule type="cellIs" dxfId="1017" priority="118" operator="lessThan">
      <formula>0.95</formula>
    </cfRule>
    <cfRule type="cellIs" dxfId="1016" priority="112" operator="between">
      <formula>0.93</formula>
      <formula>0.96</formula>
    </cfRule>
    <cfRule type="cellIs" dxfId="1015" priority="113" operator="lessThan">
      <formula>0.93</formula>
    </cfRule>
    <cfRule type="cellIs" dxfId="1014" priority="114" operator="greaterThan">
      <formula>0.95</formula>
    </cfRule>
    <cfRule type="cellIs" dxfId="1013" priority="115" operator="lessThan">
      <formula>0.95</formula>
    </cfRule>
    <cfRule type="cellIs" dxfId="1012" priority="116" operator="lessThan">
      <formula>1</formula>
    </cfRule>
    <cfRule type="cellIs" dxfId="1011" priority="117" operator="lessThan">
      <formula>0.95</formula>
    </cfRule>
    <cfRule type="cellIs" dxfId="1010" priority="121" operator="lessThan">
      <formula>0.95</formula>
    </cfRule>
    <cfRule type="cellIs" dxfId="1009" priority="122" operator="greaterThan">
      <formula>0.95</formula>
    </cfRule>
    <cfRule type="cellIs" dxfId="1008" priority="106" operator="lessThan">
      <formula>0.93</formula>
    </cfRule>
    <cfRule type="cellIs" dxfId="1007" priority="123" operator="between">
      <formula>0.93</formula>
      <formula>0.96</formula>
    </cfRule>
    <cfRule type="cellIs" dxfId="1006" priority="124" operator="lessThan">
      <formula>0.93</formula>
    </cfRule>
    <cfRule type="cellIs" dxfId="1005" priority="107" operator="greaterThan">
      <formula>0.95</formula>
    </cfRule>
    <cfRule type="cellIs" dxfId="1004" priority="125" operator="greaterThan">
      <formula>0.95</formula>
    </cfRule>
    <cfRule type="cellIs" dxfId="1003" priority="108" operator="lessThan">
      <formula>0.99</formula>
    </cfRule>
  </conditionalFormatting>
  <conditionalFormatting sqref="O17">
    <cfRule type="cellIs" dxfId="1002" priority="82" operator="greaterThan">
      <formula>0.95</formula>
    </cfRule>
    <cfRule type="cellIs" dxfId="1001" priority="91" operator="lessThan">
      <formula>1</formula>
    </cfRule>
    <cfRule type="cellIs" dxfId="1000" priority="76" operator="lessThan">
      <formula>0.95</formula>
    </cfRule>
    <cfRule type="cellIs" dxfId="999" priority="77" operator="lessThan">
      <formula>0.99</formula>
    </cfRule>
    <cfRule type="cellIs" dxfId="998" priority="78" operator="lessThan">
      <formula>0.95</formula>
    </cfRule>
    <cfRule type="cellIs" dxfId="997" priority="80" operator="between">
      <formula>0.93</formula>
      <formula>0.96</formula>
    </cfRule>
    <cfRule type="cellIs" dxfId="996" priority="81" operator="lessThan">
      <formula>0.93</formula>
    </cfRule>
    <cfRule type="cellIs" dxfId="995" priority="83" operator="lessThan">
      <formula>0.99</formula>
    </cfRule>
    <cfRule type="cellIs" dxfId="994" priority="84" operator="lessThan">
      <formula>0.99</formula>
    </cfRule>
    <cfRule type="cellIs" dxfId="993" priority="85" operator="lessThan">
      <formula>0.95</formula>
    </cfRule>
    <cfRule type="cellIs" dxfId="992" priority="86" operator="greaterThan">
      <formula>0.95</formula>
    </cfRule>
    <cfRule type="cellIs" dxfId="991" priority="87" operator="between">
      <formula>0.93</formula>
      <formula>0.96</formula>
    </cfRule>
    <cfRule type="cellIs" dxfId="990" priority="88" operator="lessThan">
      <formula>0.93</formula>
    </cfRule>
    <cfRule type="cellIs" dxfId="989" priority="89" operator="greaterThan">
      <formula>0.95</formula>
    </cfRule>
    <cfRule type="cellIs" dxfId="988" priority="90" operator="lessThan">
      <formula>0.95</formula>
    </cfRule>
    <cfRule type="cellIs" dxfId="987" priority="92" operator="lessThan">
      <formula>0.95</formula>
    </cfRule>
    <cfRule type="cellIs" dxfId="986" priority="93" operator="lessThan">
      <formula>0.95</formula>
    </cfRule>
    <cfRule type="cellIs" dxfId="985" priority="95" operator="lessThan">
      <formula>0.99</formula>
    </cfRule>
    <cfRule type="cellIs" dxfId="984" priority="96" operator="lessThan">
      <formula>0.95</formula>
    </cfRule>
    <cfRule type="cellIs" dxfId="983" priority="98" operator="between">
      <formula>0.93</formula>
      <formula>0.96</formula>
    </cfRule>
    <cfRule type="cellIs" dxfId="982" priority="97" operator="greaterThan">
      <formula>0.95</formula>
    </cfRule>
    <cfRule type="cellIs" dxfId="981" priority="100" operator="greaterThan">
      <formula>0.95</formula>
    </cfRule>
    <cfRule type="cellIs" dxfId="980" priority="79" operator="greaterThan">
      <formula>0.95</formula>
    </cfRule>
    <cfRule type="cellIs" dxfId="979" priority="99" operator="lessThan">
      <formula>0.93</formula>
    </cfRule>
  </conditionalFormatting>
  <conditionalFormatting sqref="O20">
    <cfRule type="cellIs" dxfId="978" priority="196" operator="lessThan">
      <formula>0.95</formula>
    </cfRule>
    <cfRule type="cellIs" dxfId="977" priority="200" operator="greaterThan">
      <formula>0.95</formula>
    </cfRule>
    <cfRule type="cellIs" dxfId="976" priority="199" operator="lessThan">
      <formula>0.93</formula>
    </cfRule>
    <cfRule type="cellIs" dxfId="975" priority="198" operator="between">
      <formula>0.93</formula>
      <formula>0.96</formula>
    </cfRule>
    <cfRule type="cellIs" dxfId="974" priority="197" operator="greaterThan">
      <formula>0.95</formula>
    </cfRule>
    <cfRule type="cellIs" dxfId="973" priority="195" operator="lessThan">
      <formula>0.99</formula>
    </cfRule>
    <cfRule type="cellIs" dxfId="972" priority="177" operator="lessThan">
      <formula>0.99</formula>
    </cfRule>
    <cfRule type="cellIs" dxfId="971" priority="178" operator="lessThan">
      <formula>0.95</formula>
    </cfRule>
    <cfRule type="cellIs" dxfId="970" priority="179" operator="greaterThan">
      <formula>0.95</formula>
    </cfRule>
    <cfRule type="cellIs" dxfId="969" priority="180" operator="between">
      <formula>0.93</formula>
      <formula>0.96</formula>
    </cfRule>
    <cfRule type="cellIs" dxfId="968" priority="181" operator="lessThan">
      <formula>0.93</formula>
    </cfRule>
    <cfRule type="cellIs" dxfId="967" priority="182" operator="greaterThan">
      <formula>0.95</formula>
    </cfRule>
    <cfRule type="cellIs" dxfId="966" priority="183" operator="lessThan">
      <formula>0.99</formula>
    </cfRule>
    <cfRule type="cellIs" dxfId="965" priority="184" operator="lessThan">
      <formula>0.99</formula>
    </cfRule>
    <cfRule type="cellIs" dxfId="964" priority="185" operator="lessThan">
      <formula>0.95</formula>
    </cfRule>
    <cfRule type="cellIs" dxfId="963" priority="186" operator="greaterThan">
      <formula>0.95</formula>
    </cfRule>
    <cfRule type="cellIs" dxfId="962" priority="187" operator="between">
      <formula>0.93</formula>
      <formula>0.96</formula>
    </cfRule>
    <cfRule type="cellIs" dxfId="961" priority="188" operator="lessThan">
      <formula>0.93</formula>
    </cfRule>
    <cfRule type="cellIs" dxfId="960" priority="189" operator="greaterThan">
      <formula>0.95</formula>
    </cfRule>
    <cfRule type="cellIs" dxfId="959" priority="190" operator="lessThan">
      <formula>0.95</formula>
    </cfRule>
    <cfRule type="cellIs" dxfId="958" priority="191" operator="lessThan">
      <formula>1</formula>
    </cfRule>
    <cfRule type="cellIs" dxfId="957" priority="192" operator="lessThan">
      <formula>0.95</formula>
    </cfRule>
    <cfRule type="cellIs" dxfId="956" priority="193" operator="lessThan">
      <formula>0.95</formula>
    </cfRule>
    <cfRule type="cellIs" dxfId="955" priority="176" operator="lessThan">
      <formula>0.95</formula>
    </cfRule>
  </conditionalFormatting>
  <conditionalFormatting sqref="O23">
    <cfRule type="cellIs" dxfId="954" priority="385" operator="lessThan">
      <formula>0.95</formula>
    </cfRule>
    <cfRule type="cellIs" dxfId="953" priority="386" operator="greaterThan">
      <formula>0.95</formula>
    </cfRule>
    <cfRule type="cellIs" dxfId="952" priority="387" operator="between">
      <formula>0.93</formula>
      <formula>0.96</formula>
    </cfRule>
    <cfRule type="cellIs" dxfId="951" priority="388" operator="lessThan">
      <formula>0.93</formula>
    </cfRule>
    <cfRule type="cellIs" dxfId="950" priority="389" operator="greaterThan">
      <formula>0.95</formula>
    </cfRule>
    <cfRule type="cellIs" dxfId="949" priority="390" operator="lessThan">
      <formula>0.95</formula>
    </cfRule>
    <cfRule type="cellIs" dxfId="948" priority="391" operator="lessThan">
      <formula>1</formula>
    </cfRule>
    <cfRule type="cellIs" dxfId="947" priority="392" operator="lessThan">
      <formula>0.95</formula>
    </cfRule>
    <cfRule type="cellIs" dxfId="946" priority="393" operator="lessThan">
      <formula>0.95</formula>
    </cfRule>
    <cfRule type="cellIs" dxfId="945" priority="395" operator="lessThan">
      <formula>0.99</formula>
    </cfRule>
    <cfRule type="cellIs" dxfId="944" priority="396" operator="lessThan">
      <formula>0.95</formula>
    </cfRule>
    <cfRule type="cellIs" dxfId="943" priority="397" operator="greaterThan">
      <formula>0.95</formula>
    </cfRule>
    <cfRule type="cellIs" dxfId="942" priority="398" operator="between">
      <formula>0.93</formula>
      <formula>0.96</formula>
    </cfRule>
    <cfRule type="cellIs" dxfId="941" priority="399" operator="lessThan">
      <formula>0.93</formula>
    </cfRule>
    <cfRule type="cellIs" dxfId="940" priority="400" operator="greaterThan">
      <formula>0.95</formula>
    </cfRule>
    <cfRule type="cellIs" dxfId="939" priority="376" operator="lessThan">
      <formula>0.95</formula>
    </cfRule>
    <cfRule type="cellIs" dxfId="938" priority="377" operator="lessThan">
      <formula>0.99</formula>
    </cfRule>
    <cfRule type="cellIs" dxfId="937" priority="378" operator="lessThan">
      <formula>0.95</formula>
    </cfRule>
    <cfRule type="cellIs" dxfId="936" priority="379" operator="greaterThan">
      <formula>0.95</formula>
    </cfRule>
    <cfRule type="cellIs" dxfId="935" priority="380" operator="between">
      <formula>0.93</formula>
      <formula>0.96</formula>
    </cfRule>
    <cfRule type="cellIs" dxfId="934" priority="381" operator="lessThan">
      <formula>0.93</formula>
    </cfRule>
    <cfRule type="cellIs" dxfId="933" priority="382" operator="greaterThan">
      <formula>0.95</formula>
    </cfRule>
    <cfRule type="cellIs" dxfId="932" priority="383" operator="lessThan">
      <formula>0.99</formula>
    </cfRule>
    <cfRule type="cellIs" dxfId="931" priority="384" operator="lessThan">
      <formula>0.99</formula>
    </cfRule>
  </conditionalFormatting>
  <conditionalFormatting sqref="O27">
    <cfRule type="cellIs" dxfId="930" priority="222" operator="greaterThan">
      <formula>0.95</formula>
    </cfRule>
    <cfRule type="cellIs" dxfId="929" priority="205" operator="between">
      <formula>0.93</formula>
      <formula>0.96</formula>
    </cfRule>
    <cfRule type="cellIs" dxfId="928" priority="206" operator="lessThan">
      <formula>0.93</formula>
    </cfRule>
    <cfRule type="cellIs" dxfId="927" priority="207" operator="greaterThan">
      <formula>0.95</formula>
    </cfRule>
    <cfRule type="cellIs" dxfId="926" priority="208" operator="lessThan">
      <formula>0.99</formula>
    </cfRule>
    <cfRule type="cellIs" dxfId="925" priority="209" operator="lessThan">
      <formula>0.99</formula>
    </cfRule>
    <cfRule type="cellIs" dxfId="924" priority="201" operator="lessThan">
      <formula>0.95</formula>
    </cfRule>
    <cfRule type="cellIs" dxfId="923" priority="215" operator="lessThan">
      <formula>0.95</formula>
    </cfRule>
    <cfRule type="cellIs" dxfId="922" priority="216" operator="lessThan">
      <formula>1</formula>
    </cfRule>
    <cfRule type="cellIs" dxfId="921" priority="217" operator="lessThan">
      <formula>0.95</formula>
    </cfRule>
    <cfRule type="cellIs" dxfId="920" priority="218" operator="lessThan">
      <formula>0.95</formula>
    </cfRule>
    <cfRule type="cellIs" dxfId="919" priority="220" operator="lessThan">
      <formula>0.99</formula>
    </cfRule>
    <cfRule type="cellIs" dxfId="918" priority="221" operator="lessThan">
      <formula>0.95</formula>
    </cfRule>
    <cfRule type="cellIs" dxfId="917" priority="223" operator="between">
      <formula>0.93</formula>
      <formula>0.96</formula>
    </cfRule>
    <cfRule type="cellIs" dxfId="916" priority="224" operator="lessThan">
      <formula>0.93</formula>
    </cfRule>
    <cfRule type="cellIs" dxfId="915" priority="225" operator="greaterThan">
      <formula>0.95</formula>
    </cfRule>
    <cfRule type="cellIs" dxfId="914" priority="210" operator="lessThan">
      <formula>0.95</formula>
    </cfRule>
    <cfRule type="cellIs" dxfId="913" priority="213" operator="lessThan">
      <formula>0.93</formula>
    </cfRule>
    <cfRule type="cellIs" dxfId="912" priority="211" operator="greaterThan">
      <formula>0.95</formula>
    </cfRule>
    <cfRule type="cellIs" dxfId="911" priority="212" operator="between">
      <formula>0.93</formula>
      <formula>0.96</formula>
    </cfRule>
    <cfRule type="cellIs" dxfId="910" priority="214" operator="greaterThan">
      <formula>0.95</formula>
    </cfRule>
    <cfRule type="cellIs" dxfId="909" priority="204" operator="greaterThan">
      <formula>0.95</formula>
    </cfRule>
    <cfRule type="cellIs" dxfId="908" priority="203" operator="lessThan">
      <formula>0.95</formula>
    </cfRule>
    <cfRule type="cellIs" dxfId="907" priority="202" operator="lessThan">
      <formula>0.99</formula>
    </cfRule>
  </conditionalFormatting>
  <conditionalFormatting sqref="O30">
    <cfRule type="cellIs" dxfId="906" priority="351" operator="lessThan">
      <formula>0.95</formula>
    </cfRule>
    <cfRule type="cellIs" dxfId="905" priority="352" operator="lessThan">
      <formula>0.99</formula>
    </cfRule>
    <cfRule type="cellIs" dxfId="904" priority="353" operator="lessThan">
      <formula>0.95</formula>
    </cfRule>
    <cfRule type="cellIs" dxfId="903" priority="354" operator="greaterThan">
      <formula>0.95</formula>
    </cfRule>
    <cfRule type="cellIs" dxfId="902" priority="355" operator="between">
      <formula>0.93</formula>
      <formula>0.96</formula>
    </cfRule>
    <cfRule type="cellIs" dxfId="901" priority="356" operator="lessThan">
      <formula>0.93</formula>
    </cfRule>
    <cfRule type="cellIs" dxfId="900" priority="370" operator="lessThan">
      <formula>0.99</formula>
    </cfRule>
    <cfRule type="cellIs" dxfId="899" priority="357" operator="greaterThan">
      <formula>0.95</formula>
    </cfRule>
    <cfRule type="cellIs" dxfId="898" priority="358" operator="lessThan">
      <formula>0.99</formula>
    </cfRule>
    <cfRule type="cellIs" dxfId="897" priority="359" operator="lessThan">
      <formula>0.99</formula>
    </cfRule>
    <cfRule type="cellIs" dxfId="896" priority="360" operator="lessThan">
      <formula>0.95</formula>
    </cfRule>
    <cfRule type="cellIs" dxfId="895" priority="361" operator="greaterThan">
      <formula>0.95</formula>
    </cfRule>
    <cfRule type="cellIs" dxfId="894" priority="374" operator="lessThan">
      <formula>0.93</formula>
    </cfRule>
    <cfRule type="cellIs" dxfId="893" priority="373" operator="between">
      <formula>0.93</formula>
      <formula>0.96</formula>
    </cfRule>
    <cfRule type="cellIs" dxfId="892" priority="372" operator="greaterThan">
      <formula>0.95</formula>
    </cfRule>
    <cfRule type="cellIs" dxfId="891" priority="362" operator="between">
      <formula>0.93</formula>
      <formula>0.96</formula>
    </cfRule>
    <cfRule type="cellIs" dxfId="890" priority="363" operator="lessThan">
      <formula>0.93</formula>
    </cfRule>
    <cfRule type="cellIs" dxfId="889" priority="368" operator="lessThan">
      <formula>0.95</formula>
    </cfRule>
    <cfRule type="cellIs" dxfId="888" priority="371" operator="lessThan">
      <formula>0.95</formula>
    </cfRule>
    <cfRule type="cellIs" dxfId="887" priority="364" operator="greaterThan">
      <formula>0.95</formula>
    </cfRule>
    <cfRule type="cellIs" dxfId="886" priority="365" operator="lessThan">
      <formula>0.95</formula>
    </cfRule>
    <cfRule type="cellIs" dxfId="885" priority="366" operator="lessThan">
      <formula>1</formula>
    </cfRule>
    <cfRule type="cellIs" dxfId="884" priority="367" operator="lessThan">
      <formula>0.95</formula>
    </cfRule>
    <cfRule type="cellIs" dxfId="883" priority="375" operator="greaterThan">
      <formula>0.95</formula>
    </cfRule>
  </conditionalFormatting>
  <conditionalFormatting sqref="O35:O36">
    <cfRule type="cellIs" dxfId="882" priority="311" operator="greaterThan">
      <formula>0.95</formula>
    </cfRule>
    <cfRule type="cellIs" dxfId="881" priority="312" operator="between">
      <formula>0.93</formula>
      <formula>0.96</formula>
    </cfRule>
    <cfRule type="cellIs" dxfId="880" priority="313" operator="lessThan">
      <formula>0.93</formula>
    </cfRule>
    <cfRule type="cellIs" dxfId="879" priority="315" operator="lessThan">
      <formula>0.95</formula>
    </cfRule>
    <cfRule type="cellIs" dxfId="878" priority="316" operator="lessThan">
      <formula>1</formula>
    </cfRule>
    <cfRule type="cellIs" dxfId="877" priority="318" operator="lessThan">
      <formula>0.95</formula>
    </cfRule>
    <cfRule type="cellIs" dxfId="876" priority="320" operator="lessThan">
      <formula>0.99</formula>
    </cfRule>
    <cfRule type="cellIs" dxfId="875" priority="321" operator="lessThan">
      <formula>0.95</formula>
    </cfRule>
    <cfRule type="cellIs" dxfId="874" priority="322" operator="greaterThan">
      <formula>0.95</formula>
    </cfRule>
    <cfRule type="cellIs" dxfId="873" priority="323" operator="between">
      <formula>0.93</formula>
      <formula>0.96</formula>
    </cfRule>
    <cfRule type="cellIs" dxfId="872" priority="324" operator="lessThan">
      <formula>0.93</formula>
    </cfRule>
    <cfRule type="cellIs" dxfId="871" priority="325" operator="greaterThan">
      <formula>0.95</formula>
    </cfRule>
    <cfRule type="cellIs" dxfId="870" priority="314" operator="greaterThan">
      <formula>0.95</formula>
    </cfRule>
    <cfRule type="cellIs" dxfId="869" priority="301" operator="lessThan">
      <formula>0.95</formula>
    </cfRule>
    <cfRule type="cellIs" dxfId="868" priority="302" operator="lessThan">
      <formula>0.99</formula>
    </cfRule>
    <cfRule type="cellIs" dxfId="867" priority="303" operator="lessThan">
      <formula>0.95</formula>
    </cfRule>
    <cfRule type="cellIs" dxfId="866" priority="304" operator="greaterThan">
      <formula>0.95</formula>
    </cfRule>
    <cfRule type="cellIs" dxfId="865" priority="305" operator="between">
      <formula>0.93</formula>
      <formula>0.96</formula>
    </cfRule>
    <cfRule type="cellIs" dxfId="864" priority="306" operator="lessThan">
      <formula>0.93</formula>
    </cfRule>
    <cfRule type="cellIs" dxfId="863" priority="307" operator="greaterThan">
      <formula>0.95</formula>
    </cfRule>
    <cfRule type="cellIs" dxfId="862" priority="317" operator="lessThan">
      <formula>0.95</formula>
    </cfRule>
    <cfRule type="cellIs" dxfId="861" priority="308" operator="lessThan">
      <formula>0.99</formula>
    </cfRule>
    <cfRule type="cellIs" dxfId="860" priority="309" operator="lessThan">
      <formula>0.99</formula>
    </cfRule>
    <cfRule type="cellIs" dxfId="859" priority="310" operator="lessThan">
      <formula>0.95</formula>
    </cfRule>
  </conditionalFormatting>
  <conditionalFormatting sqref="O39">
    <cfRule type="cellIs" dxfId="858" priority="341" operator="lessThan">
      <formula>1</formula>
    </cfRule>
    <cfRule type="cellIs" dxfId="857" priority="342" operator="lessThan">
      <formula>0.95</formula>
    </cfRule>
    <cfRule type="cellIs" dxfId="856" priority="343" operator="lessThan">
      <formula>0.95</formula>
    </cfRule>
    <cfRule type="cellIs" dxfId="855" priority="329" operator="greaterThan">
      <formula>0.95</formula>
    </cfRule>
    <cfRule type="cellIs" dxfId="854" priority="345" operator="lessThan">
      <formula>0.99</formula>
    </cfRule>
    <cfRule type="cellIs" dxfId="853" priority="328" operator="lessThan">
      <formula>0.95</formula>
    </cfRule>
    <cfRule type="cellIs" dxfId="852" priority="327" operator="lessThan">
      <formula>0.99</formula>
    </cfRule>
    <cfRule type="cellIs" dxfId="851" priority="326" operator="lessThan">
      <formula>0.95</formula>
    </cfRule>
    <cfRule type="cellIs" dxfId="850" priority="330" operator="between">
      <formula>0.93</formula>
      <formula>0.96</formula>
    </cfRule>
    <cfRule type="cellIs" dxfId="849" priority="331" operator="lessThan">
      <formula>0.93</formula>
    </cfRule>
    <cfRule type="cellIs" dxfId="848" priority="332" operator="greaterThan">
      <formula>0.95</formula>
    </cfRule>
    <cfRule type="cellIs" dxfId="847" priority="333" operator="lessThan">
      <formula>0.99</formula>
    </cfRule>
    <cfRule type="cellIs" dxfId="846" priority="334" operator="lessThan">
      <formula>0.99</formula>
    </cfRule>
    <cfRule type="cellIs" dxfId="845" priority="335" operator="lessThan">
      <formula>0.95</formula>
    </cfRule>
    <cfRule type="cellIs" dxfId="844" priority="336" operator="greaterThan">
      <formula>0.95</formula>
    </cfRule>
    <cfRule type="cellIs" dxfId="843" priority="350" operator="greaterThan">
      <formula>0.95</formula>
    </cfRule>
    <cfRule type="cellIs" dxfId="842" priority="349" operator="lessThan">
      <formula>0.93</formula>
    </cfRule>
    <cfRule type="cellIs" dxfId="841" priority="348" operator="between">
      <formula>0.93</formula>
      <formula>0.96</formula>
    </cfRule>
    <cfRule type="cellIs" dxfId="840" priority="347" operator="greaterThan">
      <formula>0.95</formula>
    </cfRule>
    <cfRule type="cellIs" dxfId="839" priority="346" operator="lessThan">
      <formula>0.95</formula>
    </cfRule>
    <cfRule type="cellIs" dxfId="838" priority="337" operator="between">
      <formula>0.93</formula>
      <formula>0.96</formula>
    </cfRule>
    <cfRule type="cellIs" dxfId="837" priority="338" operator="lessThan">
      <formula>0.93</formula>
    </cfRule>
    <cfRule type="cellIs" dxfId="836" priority="339" operator="greaterThan">
      <formula>0.95</formula>
    </cfRule>
    <cfRule type="cellIs" dxfId="835" priority="340" operator="lessThan">
      <formula>0.95</formula>
    </cfRule>
  </conditionalFormatting>
  <conditionalFormatting sqref="O44">
    <cfRule type="cellIs" dxfId="834" priority="75" operator="greaterThan">
      <formula>0.95</formula>
    </cfRule>
    <cfRule type="cellIs" dxfId="833" priority="74" operator="lessThan">
      <formula>0.93</formula>
    </cfRule>
    <cfRule type="cellIs" dxfId="832" priority="73" operator="between">
      <formula>0.93</formula>
      <formula>0.96</formula>
    </cfRule>
    <cfRule type="cellIs" dxfId="831" priority="72" operator="greaterThan">
      <formula>0.95</formula>
    </cfRule>
    <cfRule type="cellIs" dxfId="830" priority="71" operator="lessThan">
      <formula>0.95</formula>
    </cfRule>
    <cfRule type="cellIs" dxfId="829" priority="70" operator="lessThan">
      <formula>0.99</formula>
    </cfRule>
    <cfRule type="cellIs" dxfId="828" priority="68" operator="lessThan">
      <formula>0.95</formula>
    </cfRule>
    <cfRule type="cellIs" dxfId="827" priority="67" operator="lessThan">
      <formula>0.95</formula>
    </cfRule>
    <cfRule type="cellIs" dxfId="826" priority="66" operator="lessThan">
      <formula>1</formula>
    </cfRule>
    <cfRule type="cellIs" dxfId="825" priority="65" operator="lessThan">
      <formula>0.95</formula>
    </cfRule>
    <cfRule type="cellIs" dxfId="824" priority="64" operator="greaterThan">
      <formula>0.95</formula>
    </cfRule>
    <cfRule type="cellIs" dxfId="823" priority="63" operator="lessThan">
      <formula>0.93</formula>
    </cfRule>
    <cfRule type="cellIs" dxfId="822" priority="62" operator="between">
      <formula>0.93</formula>
      <formula>0.96</formula>
    </cfRule>
    <cfRule type="cellIs" dxfId="821" priority="61" operator="greaterThan">
      <formula>0.95</formula>
    </cfRule>
    <cfRule type="cellIs" dxfId="820" priority="60" operator="lessThan">
      <formula>0.95</formula>
    </cfRule>
    <cfRule type="cellIs" dxfId="819" priority="59" operator="lessThan">
      <formula>0.99</formula>
    </cfRule>
    <cfRule type="cellIs" dxfId="818" priority="58" operator="lessThan">
      <formula>0.99</formula>
    </cfRule>
    <cfRule type="cellIs" dxfId="817" priority="57" operator="greaterThan">
      <formula>0.95</formula>
    </cfRule>
    <cfRule type="cellIs" dxfId="816" priority="56" operator="lessThan">
      <formula>0.93</formula>
    </cfRule>
    <cfRule type="cellIs" dxfId="815" priority="55" operator="between">
      <formula>0.93</formula>
      <formula>0.96</formula>
    </cfRule>
    <cfRule type="cellIs" dxfId="814" priority="54" operator="greaterThan">
      <formula>0.95</formula>
    </cfRule>
    <cfRule type="cellIs" dxfId="813" priority="53" operator="lessThan">
      <formula>0.95</formula>
    </cfRule>
    <cfRule type="cellIs" dxfId="812" priority="52" operator="lessThan">
      <formula>0.99</formula>
    </cfRule>
    <cfRule type="cellIs" dxfId="811" priority="51" operator="lessThan">
      <formula>0.95</formula>
    </cfRule>
  </conditionalFormatting>
  <conditionalFormatting sqref="O47">
    <cfRule type="cellIs" dxfId="810" priority="24" operator="lessThan">
      <formula>0.93</formula>
    </cfRule>
    <cfRule type="cellIs" dxfId="809" priority="25" operator="greaterThan">
      <formula>0.95</formula>
    </cfRule>
    <cfRule type="cellIs" dxfId="808" priority="2" operator="lessThan">
      <formula>0.99</formula>
    </cfRule>
    <cfRule type="cellIs" dxfId="807" priority="3" operator="lessThan">
      <formula>0.95</formula>
    </cfRule>
    <cfRule type="cellIs" dxfId="806" priority="4" operator="greaterThan">
      <formula>0.95</formula>
    </cfRule>
    <cfRule type="cellIs" dxfId="805" priority="1" operator="lessThan">
      <formula>0.95</formula>
    </cfRule>
    <cfRule type="cellIs" dxfId="804" priority="5" operator="between">
      <formula>0.93</formula>
      <formula>0.96</formula>
    </cfRule>
    <cfRule type="cellIs" dxfId="803" priority="6" operator="lessThan">
      <formula>0.93</formula>
    </cfRule>
    <cfRule type="cellIs" dxfId="802" priority="7" operator="greaterThan">
      <formula>0.95</formula>
    </cfRule>
    <cfRule type="cellIs" dxfId="801" priority="8" operator="lessThan">
      <formula>0.99</formula>
    </cfRule>
    <cfRule type="cellIs" dxfId="800" priority="9" operator="lessThan">
      <formula>0.99</formula>
    </cfRule>
    <cfRule type="cellIs" dxfId="799" priority="10" operator="lessThan">
      <formula>0.95</formula>
    </cfRule>
    <cfRule type="cellIs" dxfId="798" priority="11" operator="greaterThan">
      <formula>0.95</formula>
    </cfRule>
    <cfRule type="cellIs" dxfId="797" priority="12" operator="between">
      <formula>0.93</formula>
      <formula>0.96</formula>
    </cfRule>
    <cfRule type="cellIs" dxfId="796" priority="13" operator="lessThan">
      <formula>0.93</formula>
    </cfRule>
    <cfRule type="cellIs" dxfId="795" priority="14" operator="greaterThan">
      <formula>0.95</formula>
    </cfRule>
    <cfRule type="cellIs" dxfId="794" priority="15" operator="lessThan">
      <formula>0.95</formula>
    </cfRule>
    <cfRule type="cellIs" dxfId="793" priority="16" operator="lessThan">
      <formula>1</formula>
    </cfRule>
    <cfRule type="cellIs" dxfId="792" priority="17" operator="lessThan">
      <formula>0.95</formula>
    </cfRule>
    <cfRule type="cellIs" dxfId="791" priority="18" operator="lessThan">
      <formula>0.95</formula>
    </cfRule>
    <cfRule type="cellIs" dxfId="790" priority="20" operator="lessThan">
      <formula>0.99</formula>
    </cfRule>
    <cfRule type="cellIs" dxfId="789" priority="21" operator="lessThan">
      <formula>0.95</formula>
    </cfRule>
    <cfRule type="cellIs" dxfId="788" priority="22" operator="greaterThan">
      <formula>0.95</formula>
    </cfRule>
    <cfRule type="cellIs" dxfId="787" priority="23" operator="between">
      <formula>0.93</formula>
      <formula>0.96</formula>
    </cfRule>
  </conditionalFormatting>
  <conditionalFormatting sqref="O50:O51">
    <cfRule type="cellIs" dxfId="786" priority="46" operator="lessThan">
      <formula>0.95</formula>
    </cfRule>
    <cfRule type="cellIs" dxfId="785" priority="27" operator="lessThan">
      <formula>0.99</formula>
    </cfRule>
    <cfRule type="cellIs" dxfId="784" priority="42" operator="lessThan">
      <formula>0.95</formula>
    </cfRule>
    <cfRule type="cellIs" dxfId="783" priority="41" operator="lessThan">
      <formula>1</formula>
    </cfRule>
    <cfRule type="cellIs" dxfId="782" priority="26" operator="lessThan">
      <formula>0.95</formula>
    </cfRule>
    <cfRule type="cellIs" dxfId="781" priority="45" operator="lessThan">
      <formula>0.99</formula>
    </cfRule>
    <cfRule type="cellIs" dxfId="780" priority="37" operator="between">
      <formula>0.93</formula>
      <formula>0.96</formula>
    </cfRule>
    <cfRule type="cellIs" dxfId="779" priority="40" operator="lessThan">
      <formula>0.95</formula>
    </cfRule>
    <cfRule type="cellIs" dxfId="778" priority="50" operator="greaterThan">
      <formula>0.95</formula>
    </cfRule>
    <cfRule type="cellIs" dxfId="777" priority="49" operator="lessThan">
      <formula>0.93</formula>
    </cfRule>
    <cfRule type="cellIs" dxfId="776" priority="39" operator="greaterThan">
      <formula>0.95</formula>
    </cfRule>
    <cfRule type="cellIs" dxfId="775" priority="38" operator="lessThan">
      <formula>0.93</formula>
    </cfRule>
    <cfRule type="cellIs" dxfId="774" priority="48" operator="between">
      <formula>0.93</formula>
      <formula>0.96</formula>
    </cfRule>
    <cfRule type="cellIs" dxfId="773" priority="36" operator="greaterThan">
      <formula>0.95</formula>
    </cfRule>
    <cfRule type="cellIs" dxfId="772" priority="35" operator="lessThan">
      <formula>0.95</formula>
    </cfRule>
    <cfRule type="cellIs" dxfId="771" priority="34" operator="lessThan">
      <formula>0.99</formula>
    </cfRule>
    <cfRule type="cellIs" dxfId="770" priority="33" operator="lessThan">
      <formula>0.99</formula>
    </cfRule>
    <cfRule type="cellIs" dxfId="769" priority="32" operator="greaterThan">
      <formula>0.95</formula>
    </cfRule>
    <cfRule type="cellIs" dxfId="768" priority="31" operator="lessThan">
      <formula>0.93</formula>
    </cfRule>
    <cfRule type="cellIs" dxfId="767" priority="30" operator="between">
      <formula>0.93</formula>
      <formula>0.96</formula>
    </cfRule>
    <cfRule type="cellIs" dxfId="766" priority="47" operator="greaterThan">
      <formula>0.95</formula>
    </cfRule>
    <cfRule type="cellIs" dxfId="765" priority="29" operator="greaterThan">
      <formula>0.95</formula>
    </cfRule>
    <cfRule type="cellIs" dxfId="764" priority="28" operator="lessThan">
      <formula>0.95</formula>
    </cfRule>
    <cfRule type="cellIs" dxfId="763" priority="43" operator="lessThan">
      <formula>0.95</formula>
    </cfRule>
  </conditionalFormatting>
  <conditionalFormatting sqref="O52">
    <cfRule type="cellIs" dxfId="762" priority="476" operator="lessThan">
      <formula>0.94</formula>
    </cfRule>
    <cfRule type="cellIs" dxfId="761" priority="477" operator="lessThan">
      <formula>0.99</formula>
    </cfRule>
    <cfRule type="cellIs" dxfId="760" priority="478" operator="lessThan">
      <formula>0.95</formula>
    </cfRule>
    <cfRule type="cellIs" dxfId="759" priority="479" operator="lessThan">
      <formula>0.95</formula>
    </cfRule>
    <cfRule type="cellIs" dxfId="758" priority="480" operator="lessThan">
      <formula>1</formula>
    </cfRule>
    <cfRule type="cellIs" dxfId="757" priority="481" operator="lessThan">
      <formula>0.94</formula>
    </cfRule>
    <cfRule type="cellIs" dxfId="756" priority="482" operator="lessThan">
      <formula>0.95</formula>
    </cfRule>
    <cfRule type="cellIs" dxfId="755" priority="483" operator="lessThan">
      <formula>0.9</formula>
    </cfRule>
    <cfRule type="cellIs" dxfId="754" priority="484" operator="lessThan">
      <formula>0.95</formula>
    </cfRule>
    <cfRule type="cellIs" dxfId="753" priority="485" operator="lessThan">
      <formula>0.95</formula>
    </cfRule>
    <cfRule type="cellIs" dxfId="752" priority="486" operator="lessThan">
      <formula>0.99</formula>
    </cfRule>
    <cfRule type="cellIs" dxfId="751" priority="487" operator="lessThan">
      <formula>0.95</formula>
    </cfRule>
    <cfRule type="cellIs" dxfId="750" priority="488" operator="greaterThan">
      <formula>0.95</formula>
    </cfRule>
    <cfRule type="cellIs" dxfId="749" priority="489" operator="between">
      <formula>0.93</formula>
      <formula>0.96</formula>
    </cfRule>
    <cfRule type="cellIs" dxfId="748" priority="490" operator="lessThan">
      <formula>0.93</formula>
    </cfRule>
    <cfRule type="cellIs" dxfId="747" priority="491" operator="greaterThan">
      <formula>0.95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30" orientation="landscape" r:id="rId1"/>
  <rowBreaks count="1" manualBreakCount="1">
    <brk id="53" max="16383" man="1"/>
  </rowBreaks>
  <colBreaks count="1" manualBreakCount="1">
    <brk id="2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G114"/>
  <sheetViews>
    <sheetView topLeftCell="A11" zoomScale="80" zoomScaleNormal="80" workbookViewId="0">
      <selection activeCell="U15" sqref="U15"/>
    </sheetView>
  </sheetViews>
  <sheetFormatPr defaultColWidth="9.109375" defaultRowHeight="14.4" x14ac:dyDescent="0.3"/>
  <cols>
    <col min="1" max="1" width="3.88671875" style="1" customWidth="1"/>
    <col min="2" max="2" width="8" style="1" bestFit="1" customWidth="1"/>
    <col min="3" max="3" width="5.33203125" style="1" bestFit="1" customWidth="1"/>
    <col min="4" max="4" width="5.33203125" style="1" customWidth="1"/>
    <col min="5" max="5" width="9" style="2" bestFit="1" customWidth="1"/>
    <col min="6" max="6" width="26.33203125" customWidth="1"/>
    <col min="7" max="7" width="17.33203125" bestFit="1" customWidth="1"/>
    <col min="8" max="8" width="10.109375" style="1" customWidth="1"/>
    <col min="9" max="10" width="7.44140625" style="1" bestFit="1" customWidth="1"/>
    <col min="11" max="11" width="8" style="1" bestFit="1" customWidth="1"/>
    <col min="12" max="12" width="7" style="1" bestFit="1" customWidth="1"/>
    <col min="13" max="13" width="7.44140625" style="3" bestFit="1" customWidth="1"/>
    <col min="14" max="14" width="8.33203125" style="3" bestFit="1" customWidth="1"/>
    <col min="15" max="15" width="11" style="4" customWidth="1"/>
    <col min="16" max="16" width="6.33203125" style="1" bestFit="1" customWidth="1"/>
    <col min="17" max="17" width="8.5546875" style="1" bestFit="1" customWidth="1"/>
    <col min="18" max="19" width="6" style="1" hidden="1" customWidth="1"/>
    <col min="20" max="20" width="15.6640625" style="1" bestFit="1" customWidth="1"/>
    <col min="21" max="21" width="49.33203125" style="5" bestFit="1" customWidth="1"/>
    <col min="22" max="22" width="20.44140625" style="1" customWidth="1"/>
    <col min="23" max="23" width="15.5546875" style="1" customWidth="1"/>
    <col min="24" max="24" width="7" style="1" customWidth="1"/>
    <col min="25" max="25" width="15.5546875" style="1" customWidth="1"/>
    <col min="26" max="26" width="17.5546875" bestFit="1" customWidth="1"/>
    <col min="27" max="27" width="10.88671875" style="1" customWidth="1"/>
    <col min="28" max="28" width="15.44140625" style="1" bestFit="1" customWidth="1"/>
    <col min="29" max="29" width="16.5546875" style="1" customWidth="1"/>
    <col min="30" max="30" width="11.44140625" style="1" customWidth="1"/>
    <col min="31" max="31" width="11.109375" style="1" bestFit="1" customWidth="1"/>
    <col min="32" max="32" width="16.33203125" style="1" customWidth="1"/>
    <col min="33" max="16384" width="9.109375" style="1"/>
  </cols>
  <sheetData>
    <row r="1" spans="1:27" ht="15" thickBot="1" x14ac:dyDescent="0.35"/>
    <row r="2" spans="1:27" customFormat="1" ht="15" customHeight="1" x14ac:dyDescent="0.3">
      <c r="A2" s="1"/>
      <c r="B2" s="98"/>
      <c r="C2" s="99"/>
      <c r="D2" s="99"/>
      <c r="E2" s="99"/>
      <c r="F2" s="102" t="s">
        <v>0</v>
      </c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5" t="s">
        <v>1</v>
      </c>
      <c r="X2" s="105"/>
      <c r="Y2" s="6" t="s">
        <v>2</v>
      </c>
    </row>
    <row r="3" spans="1:27" customFormat="1" ht="15" customHeight="1" x14ac:dyDescent="0.3">
      <c r="A3" s="1"/>
      <c r="B3" s="100"/>
      <c r="C3" s="97"/>
      <c r="D3" s="97"/>
      <c r="E3" s="97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6" t="s">
        <v>3</v>
      </c>
      <c r="X3" s="106"/>
      <c r="Y3" s="7" t="s">
        <v>4</v>
      </c>
    </row>
    <row r="4" spans="1:27" customFormat="1" ht="15.75" customHeight="1" thickBot="1" x14ac:dyDescent="0.35">
      <c r="A4" s="1"/>
      <c r="B4" s="101"/>
      <c r="C4" s="87"/>
      <c r="D4" s="87"/>
      <c r="E4" s="87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7" t="s">
        <v>5</v>
      </c>
      <c r="X4" s="107"/>
      <c r="Y4" s="8" t="s">
        <v>6</v>
      </c>
    </row>
    <row r="5" spans="1:27" ht="40.5" customHeight="1" thickBot="1" x14ac:dyDescent="0.35">
      <c r="B5" s="113" t="s">
        <v>167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5"/>
      <c r="V5" s="109" t="s">
        <v>7</v>
      </c>
      <c r="W5" s="110"/>
      <c r="X5" s="110"/>
      <c r="Y5" s="111"/>
    </row>
    <row r="6" spans="1:27" ht="29.4" thickBot="1" x14ac:dyDescent="0.35">
      <c r="B6" s="9" t="s">
        <v>8</v>
      </c>
      <c r="C6" s="10" t="s">
        <v>9</v>
      </c>
      <c r="D6" s="10" t="s">
        <v>10</v>
      </c>
      <c r="E6" s="10" t="s">
        <v>11</v>
      </c>
      <c r="F6" s="11" t="s">
        <v>12</v>
      </c>
      <c r="G6" s="11" t="s">
        <v>13</v>
      </c>
      <c r="H6" s="10" t="s">
        <v>14</v>
      </c>
      <c r="I6" s="11" t="s">
        <v>15</v>
      </c>
      <c r="J6" s="11" t="s">
        <v>16</v>
      </c>
      <c r="K6" s="10" t="s">
        <v>17</v>
      </c>
      <c r="L6" s="11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1" t="s">
        <v>26</v>
      </c>
      <c r="U6" s="12" t="s">
        <v>27</v>
      </c>
      <c r="V6" s="66" t="s">
        <v>12</v>
      </c>
      <c r="W6" s="11" t="s">
        <v>13</v>
      </c>
      <c r="X6" s="11" t="s">
        <v>28</v>
      </c>
      <c r="Y6" s="67" t="s">
        <v>29</v>
      </c>
    </row>
    <row r="7" spans="1:27" customFormat="1" ht="17.25" customHeight="1" x14ac:dyDescent="0.3">
      <c r="A7" s="1"/>
      <c r="B7" s="129" t="s">
        <v>30</v>
      </c>
      <c r="C7" s="13" t="s">
        <v>31</v>
      </c>
      <c r="D7" s="13" t="s">
        <v>32</v>
      </c>
      <c r="E7" s="16" t="s">
        <v>33</v>
      </c>
      <c r="F7" s="13" t="s">
        <v>37</v>
      </c>
      <c r="G7" s="13" t="s">
        <v>38</v>
      </c>
      <c r="H7" s="14">
        <v>1500</v>
      </c>
      <c r="I7" s="130">
        <v>2800</v>
      </c>
      <c r="J7" s="15">
        <v>1500</v>
      </c>
      <c r="K7" s="16"/>
      <c r="L7" s="16"/>
      <c r="M7" s="16">
        <v>1450</v>
      </c>
      <c r="N7" s="16">
        <f t="shared" ref="N7:N58" si="0">K7+M7</f>
        <v>1450</v>
      </c>
      <c r="O7" s="132">
        <f>(M7+M8)/I7</f>
        <v>1.0357142857142858</v>
      </c>
      <c r="P7" s="99">
        <v>70</v>
      </c>
      <c r="Q7" s="99">
        <v>10</v>
      </c>
      <c r="R7" s="16">
        <f t="shared" ref="R7:R20" si="1">(M7+L7)/Q7</f>
        <v>145</v>
      </c>
      <c r="S7" s="17">
        <f t="shared" ref="S7:S20" si="2">R7/P7</f>
        <v>2.0714285714285716</v>
      </c>
      <c r="T7" s="99" t="s">
        <v>36</v>
      </c>
      <c r="U7" s="18" t="s">
        <v>182</v>
      </c>
      <c r="V7" s="72" t="s">
        <v>37</v>
      </c>
      <c r="W7" s="55" t="s">
        <v>38</v>
      </c>
      <c r="X7" s="55">
        <v>1500</v>
      </c>
      <c r="Y7" s="56">
        <v>1450</v>
      </c>
      <c r="AA7" s="1"/>
    </row>
    <row r="8" spans="1:27" customFormat="1" ht="17.25" customHeight="1" x14ac:dyDescent="0.3">
      <c r="A8" s="1"/>
      <c r="B8" s="128"/>
      <c r="C8" s="21" t="s">
        <v>31</v>
      </c>
      <c r="D8" s="21" t="s">
        <v>32</v>
      </c>
      <c r="E8" s="24" t="s">
        <v>33</v>
      </c>
      <c r="F8" s="21" t="s">
        <v>34</v>
      </c>
      <c r="G8" s="21" t="s">
        <v>35</v>
      </c>
      <c r="H8" s="22"/>
      <c r="I8" s="131"/>
      <c r="J8" s="23"/>
      <c r="K8" s="24"/>
      <c r="L8" s="24"/>
      <c r="M8" s="24">
        <v>1450</v>
      </c>
      <c r="N8" s="24">
        <f t="shared" si="0"/>
        <v>1450</v>
      </c>
      <c r="O8" s="96"/>
      <c r="P8" s="97"/>
      <c r="Q8" s="97"/>
      <c r="R8" s="24"/>
      <c r="S8" s="25"/>
      <c r="T8" s="97"/>
      <c r="U8" s="26"/>
      <c r="V8" s="73" t="s">
        <v>178</v>
      </c>
      <c r="W8" s="19" t="s">
        <v>44</v>
      </c>
      <c r="X8" s="19"/>
      <c r="Y8" s="20">
        <v>100</v>
      </c>
      <c r="AA8" s="1"/>
    </row>
    <row r="9" spans="1:27" customFormat="1" ht="17.25" customHeight="1" x14ac:dyDescent="0.3">
      <c r="A9" s="1"/>
      <c r="B9" s="90" t="s">
        <v>40</v>
      </c>
      <c r="C9" s="21" t="s">
        <v>31</v>
      </c>
      <c r="D9" s="21" t="s">
        <v>32</v>
      </c>
      <c r="E9" s="24" t="s">
        <v>33</v>
      </c>
      <c r="F9" s="21" t="s">
        <v>41</v>
      </c>
      <c r="G9" s="21" t="s">
        <v>42</v>
      </c>
      <c r="H9" s="22">
        <v>2700</v>
      </c>
      <c r="I9" s="87">
        <v>2800</v>
      </c>
      <c r="J9" s="23">
        <v>2700</v>
      </c>
      <c r="K9" s="24"/>
      <c r="L9" s="24"/>
      <c r="M9" s="24">
        <v>2600</v>
      </c>
      <c r="N9" s="24">
        <f t="shared" si="0"/>
        <v>2600</v>
      </c>
      <c r="O9" s="93">
        <f>(M9+M10+M11+M12)/I9</f>
        <v>1</v>
      </c>
      <c r="P9" s="87">
        <v>61</v>
      </c>
      <c r="Q9" s="87">
        <v>10</v>
      </c>
      <c r="R9" s="24">
        <f t="shared" si="1"/>
        <v>260</v>
      </c>
      <c r="S9" s="25">
        <f t="shared" si="2"/>
        <v>4.2622950819672134</v>
      </c>
      <c r="T9" s="87" t="s">
        <v>43</v>
      </c>
      <c r="U9" s="26"/>
      <c r="V9" s="73" t="s">
        <v>39</v>
      </c>
      <c r="W9" s="19" t="s">
        <v>38</v>
      </c>
      <c r="X9" s="19">
        <v>2700</v>
      </c>
      <c r="Y9" s="20">
        <v>1750</v>
      </c>
      <c r="AA9" s="1"/>
    </row>
    <row r="10" spans="1:27" customFormat="1" ht="17.25" customHeight="1" x14ac:dyDescent="0.3">
      <c r="A10" s="1"/>
      <c r="B10" s="92"/>
      <c r="C10" s="21" t="s">
        <v>31</v>
      </c>
      <c r="D10" s="21" t="s">
        <v>32</v>
      </c>
      <c r="E10" s="24" t="s">
        <v>33</v>
      </c>
      <c r="F10" s="21" t="s">
        <v>169</v>
      </c>
      <c r="G10" s="21" t="s">
        <v>38</v>
      </c>
      <c r="H10" s="22"/>
      <c r="I10" s="88"/>
      <c r="J10" s="23"/>
      <c r="K10" s="24"/>
      <c r="L10" s="24"/>
      <c r="M10" s="24">
        <v>100</v>
      </c>
      <c r="N10" s="22">
        <f t="shared" si="0"/>
        <v>100</v>
      </c>
      <c r="O10" s="94"/>
      <c r="P10" s="88"/>
      <c r="Q10" s="88"/>
      <c r="R10" s="24"/>
      <c r="S10" s="25"/>
      <c r="T10" s="88"/>
      <c r="U10" s="26"/>
      <c r="V10" s="73" t="s">
        <v>39</v>
      </c>
      <c r="W10" s="19" t="s">
        <v>137</v>
      </c>
      <c r="X10" s="19"/>
      <c r="Y10" s="20">
        <v>50</v>
      </c>
      <c r="AA10" s="1"/>
    </row>
    <row r="11" spans="1:27" customFormat="1" ht="17.25" customHeight="1" x14ac:dyDescent="0.3">
      <c r="A11" s="1"/>
      <c r="B11" s="92"/>
      <c r="C11" s="21" t="s">
        <v>31</v>
      </c>
      <c r="D11" s="21" t="s">
        <v>32</v>
      </c>
      <c r="E11" s="24" t="s">
        <v>33</v>
      </c>
      <c r="F11" s="21" t="s">
        <v>169</v>
      </c>
      <c r="G11" s="21" t="s">
        <v>44</v>
      </c>
      <c r="H11" s="22"/>
      <c r="I11" s="88"/>
      <c r="J11" s="23"/>
      <c r="K11" s="24"/>
      <c r="L11" s="24"/>
      <c r="M11" s="24">
        <v>50</v>
      </c>
      <c r="N11" s="22">
        <f t="shared" si="0"/>
        <v>50</v>
      </c>
      <c r="O11" s="94"/>
      <c r="P11" s="88"/>
      <c r="Q11" s="88"/>
      <c r="R11" s="24"/>
      <c r="S11" s="25"/>
      <c r="T11" s="88"/>
      <c r="U11" s="26"/>
      <c r="V11" s="73" t="s">
        <v>39</v>
      </c>
      <c r="W11" s="19" t="s">
        <v>114</v>
      </c>
      <c r="X11" s="19"/>
      <c r="Y11" s="20">
        <v>0</v>
      </c>
      <c r="AA11" s="1"/>
    </row>
    <row r="12" spans="1:27" customFormat="1" ht="17.25" customHeight="1" x14ac:dyDescent="0.3">
      <c r="A12" s="1"/>
      <c r="B12" s="91"/>
      <c r="C12" s="21" t="s">
        <v>31</v>
      </c>
      <c r="D12" s="21" t="s">
        <v>32</v>
      </c>
      <c r="E12" s="24" t="s">
        <v>33</v>
      </c>
      <c r="F12" s="21" t="s">
        <v>169</v>
      </c>
      <c r="G12" s="21" t="s">
        <v>170</v>
      </c>
      <c r="H12" s="22"/>
      <c r="I12" s="89"/>
      <c r="J12" s="23"/>
      <c r="K12" s="24"/>
      <c r="L12" s="24"/>
      <c r="M12" s="24">
        <v>50</v>
      </c>
      <c r="N12" s="24">
        <f t="shared" si="0"/>
        <v>50</v>
      </c>
      <c r="O12" s="95"/>
      <c r="P12" s="89"/>
      <c r="Q12" s="89"/>
      <c r="R12" s="24"/>
      <c r="S12" s="25"/>
      <c r="T12" s="89"/>
      <c r="U12" s="26"/>
      <c r="V12" s="73" t="s">
        <v>39</v>
      </c>
      <c r="W12" s="19" t="s">
        <v>155</v>
      </c>
      <c r="X12" s="19"/>
      <c r="Y12" s="20">
        <v>50</v>
      </c>
      <c r="AA12" s="1"/>
    </row>
    <row r="13" spans="1:27" customFormat="1" ht="17.25" customHeight="1" x14ac:dyDescent="0.3">
      <c r="A13" s="1"/>
      <c r="B13" s="90" t="s">
        <v>46</v>
      </c>
      <c r="C13" s="21" t="s">
        <v>31</v>
      </c>
      <c r="D13" s="21" t="s">
        <v>32</v>
      </c>
      <c r="E13" s="24" t="s">
        <v>33</v>
      </c>
      <c r="F13" s="24" t="s">
        <v>110</v>
      </c>
      <c r="G13" s="21" t="s">
        <v>38</v>
      </c>
      <c r="H13" s="22">
        <v>2600</v>
      </c>
      <c r="I13" s="87">
        <v>2800</v>
      </c>
      <c r="J13" s="23">
        <v>2600</v>
      </c>
      <c r="K13" s="24">
        <v>100</v>
      </c>
      <c r="L13" s="24"/>
      <c r="M13" s="24">
        <v>2450</v>
      </c>
      <c r="N13" s="24">
        <f t="shared" si="0"/>
        <v>2550</v>
      </c>
      <c r="O13" s="93">
        <f>(M13+M14+M15+M16)/I13</f>
        <v>0.9642857142857143</v>
      </c>
      <c r="P13" s="87">
        <v>65</v>
      </c>
      <c r="Q13" s="87">
        <v>10</v>
      </c>
      <c r="R13" s="24">
        <f t="shared" si="1"/>
        <v>245</v>
      </c>
      <c r="S13" s="25">
        <f t="shared" si="2"/>
        <v>3.7692307692307692</v>
      </c>
      <c r="T13" s="87" t="s">
        <v>49</v>
      </c>
      <c r="U13" s="26"/>
      <c r="V13" s="73" t="s">
        <v>39</v>
      </c>
      <c r="W13" s="19" t="s">
        <v>42</v>
      </c>
      <c r="X13" s="19">
        <v>3000</v>
      </c>
      <c r="Y13" s="20">
        <v>2650</v>
      </c>
      <c r="AA13" s="1"/>
    </row>
    <row r="14" spans="1:27" customFormat="1" ht="17.25" customHeight="1" x14ac:dyDescent="0.3">
      <c r="A14" s="1"/>
      <c r="B14" s="92"/>
      <c r="C14" s="21" t="s">
        <v>31</v>
      </c>
      <c r="D14" s="21" t="s">
        <v>32</v>
      </c>
      <c r="E14" s="24" t="s">
        <v>33</v>
      </c>
      <c r="F14" s="24" t="s">
        <v>47</v>
      </c>
      <c r="G14" s="21" t="s">
        <v>42</v>
      </c>
      <c r="H14" s="22"/>
      <c r="I14" s="88"/>
      <c r="J14" s="23"/>
      <c r="K14" s="24"/>
      <c r="L14" s="24"/>
      <c r="M14" s="24">
        <v>50</v>
      </c>
      <c r="N14" s="24">
        <f t="shared" si="0"/>
        <v>50</v>
      </c>
      <c r="O14" s="94"/>
      <c r="P14" s="88"/>
      <c r="Q14" s="88"/>
      <c r="R14" s="24"/>
      <c r="S14" s="25"/>
      <c r="T14" s="88"/>
      <c r="U14" s="26"/>
      <c r="V14" s="73" t="s">
        <v>176</v>
      </c>
      <c r="W14" s="19" t="s">
        <v>38</v>
      </c>
      <c r="X14" s="19"/>
      <c r="Y14" s="20">
        <v>50</v>
      </c>
      <c r="AA14" s="1"/>
    </row>
    <row r="15" spans="1:27" customFormat="1" ht="17.25" customHeight="1" x14ac:dyDescent="0.3">
      <c r="A15" s="1"/>
      <c r="B15" s="92"/>
      <c r="C15" s="21" t="s">
        <v>31</v>
      </c>
      <c r="D15" s="21" t="s">
        <v>32</v>
      </c>
      <c r="E15" s="24" t="s">
        <v>33</v>
      </c>
      <c r="F15" s="24" t="s">
        <v>181</v>
      </c>
      <c r="G15" s="21" t="s">
        <v>38</v>
      </c>
      <c r="H15" s="22"/>
      <c r="I15" s="88"/>
      <c r="J15" s="23"/>
      <c r="K15" s="24"/>
      <c r="L15" s="24"/>
      <c r="M15" s="24">
        <v>50</v>
      </c>
      <c r="N15" s="24">
        <f t="shared" si="0"/>
        <v>50</v>
      </c>
      <c r="O15" s="94"/>
      <c r="P15" s="88"/>
      <c r="Q15" s="88"/>
      <c r="R15" s="24"/>
      <c r="S15" s="25"/>
      <c r="T15" s="88"/>
      <c r="U15" s="26"/>
      <c r="V15" s="73" t="s">
        <v>169</v>
      </c>
      <c r="W15" s="19" t="s">
        <v>38</v>
      </c>
      <c r="X15" s="19"/>
      <c r="Y15" s="20">
        <v>100</v>
      </c>
      <c r="AA15" s="1"/>
    </row>
    <row r="16" spans="1:27" customFormat="1" ht="17.25" customHeight="1" x14ac:dyDescent="0.3">
      <c r="A16" s="1"/>
      <c r="B16" s="91"/>
      <c r="C16" s="21" t="s">
        <v>31</v>
      </c>
      <c r="D16" s="21" t="s">
        <v>32</v>
      </c>
      <c r="E16" s="24" t="s">
        <v>33</v>
      </c>
      <c r="F16" s="24" t="s">
        <v>181</v>
      </c>
      <c r="G16" s="21" t="s">
        <v>104</v>
      </c>
      <c r="H16" s="22"/>
      <c r="I16" s="89"/>
      <c r="J16" s="23"/>
      <c r="K16" s="24"/>
      <c r="L16" s="24"/>
      <c r="M16" s="24">
        <v>150</v>
      </c>
      <c r="N16" s="24">
        <f t="shared" si="0"/>
        <v>150</v>
      </c>
      <c r="O16" s="95"/>
      <c r="P16" s="89"/>
      <c r="Q16" s="89"/>
      <c r="R16" s="24"/>
      <c r="S16" s="25"/>
      <c r="T16" s="89"/>
      <c r="U16" s="26"/>
      <c r="V16" s="73" t="s">
        <v>169</v>
      </c>
      <c r="W16" s="19" t="s">
        <v>44</v>
      </c>
      <c r="X16" s="19"/>
      <c r="Y16" s="20">
        <v>50</v>
      </c>
      <c r="AA16" s="1"/>
    </row>
    <row r="17" spans="1:27" customFormat="1" ht="18" customHeight="1" x14ac:dyDescent="0.3">
      <c r="A17" s="1"/>
      <c r="B17" s="90" t="s">
        <v>52</v>
      </c>
      <c r="C17" s="21" t="s">
        <v>31</v>
      </c>
      <c r="D17" s="21" t="s">
        <v>32</v>
      </c>
      <c r="E17" s="24" t="s">
        <v>33</v>
      </c>
      <c r="F17" s="24" t="s">
        <v>128</v>
      </c>
      <c r="G17" s="21" t="s">
        <v>96</v>
      </c>
      <c r="H17" s="22"/>
      <c r="I17" s="97">
        <v>2800</v>
      </c>
      <c r="J17" s="23"/>
      <c r="K17" s="24"/>
      <c r="L17" s="24"/>
      <c r="M17" s="24">
        <v>50</v>
      </c>
      <c r="N17" s="24">
        <f t="shared" si="0"/>
        <v>50</v>
      </c>
      <c r="O17" s="96">
        <f>(M17+M18+L17+L18+M19)/I17</f>
        <v>0.5535714285714286</v>
      </c>
      <c r="P17" s="97">
        <v>60</v>
      </c>
      <c r="Q17" s="97">
        <v>10</v>
      </c>
      <c r="R17" s="24"/>
      <c r="S17" s="25"/>
      <c r="T17" s="97" t="s">
        <v>53</v>
      </c>
      <c r="U17" s="76"/>
      <c r="V17" s="73" t="s">
        <v>169</v>
      </c>
      <c r="W17" s="19" t="s">
        <v>170</v>
      </c>
      <c r="X17" s="19"/>
      <c r="Y17" s="20">
        <v>50</v>
      </c>
      <c r="AA17" s="1"/>
    </row>
    <row r="18" spans="1:27" customFormat="1" x14ac:dyDescent="0.3">
      <c r="A18" s="1"/>
      <c r="B18" s="92"/>
      <c r="C18" s="21" t="s">
        <v>31</v>
      </c>
      <c r="D18" s="21" t="s">
        <v>32</v>
      </c>
      <c r="E18" s="24" t="s">
        <v>33</v>
      </c>
      <c r="F18" s="24" t="s">
        <v>153</v>
      </c>
      <c r="G18" s="21" t="s">
        <v>42</v>
      </c>
      <c r="H18" s="22">
        <v>2700</v>
      </c>
      <c r="I18" s="97"/>
      <c r="J18" s="23">
        <v>2700</v>
      </c>
      <c r="K18" s="24">
        <v>850</v>
      </c>
      <c r="L18" s="24"/>
      <c r="M18" s="24">
        <v>1450</v>
      </c>
      <c r="N18" s="24">
        <f t="shared" si="0"/>
        <v>2300</v>
      </c>
      <c r="O18" s="96"/>
      <c r="P18" s="97"/>
      <c r="Q18" s="97"/>
      <c r="R18" s="24"/>
      <c r="S18" s="25"/>
      <c r="T18" s="97"/>
      <c r="U18" s="26" t="s">
        <v>177</v>
      </c>
      <c r="V18" s="73" t="s">
        <v>45</v>
      </c>
      <c r="W18" s="19" t="s">
        <v>38</v>
      </c>
      <c r="X18" s="19"/>
      <c r="Y18" s="20">
        <v>50</v>
      </c>
      <c r="AA18" s="1"/>
    </row>
    <row r="19" spans="1:27" customFormat="1" x14ac:dyDescent="0.3">
      <c r="A19" s="1"/>
      <c r="B19" s="91"/>
      <c r="C19" s="21" t="s">
        <v>31</v>
      </c>
      <c r="D19" s="21" t="s">
        <v>32</v>
      </c>
      <c r="E19" s="24" t="s">
        <v>33</v>
      </c>
      <c r="F19" s="24" t="s">
        <v>45</v>
      </c>
      <c r="G19" s="21" t="s">
        <v>38</v>
      </c>
      <c r="H19" s="22"/>
      <c r="I19" s="97"/>
      <c r="J19" s="23"/>
      <c r="K19" s="24"/>
      <c r="L19" s="24"/>
      <c r="M19" s="24">
        <v>50</v>
      </c>
      <c r="N19" s="24">
        <f t="shared" si="0"/>
        <v>50</v>
      </c>
      <c r="O19" s="96"/>
      <c r="P19" s="97"/>
      <c r="Q19" s="97"/>
      <c r="R19" s="24"/>
      <c r="S19" s="25"/>
      <c r="T19" s="97"/>
      <c r="U19" s="26"/>
      <c r="V19" s="73" t="s">
        <v>110</v>
      </c>
      <c r="W19" s="19" t="s">
        <v>38</v>
      </c>
      <c r="X19" s="19">
        <v>2600</v>
      </c>
      <c r="Y19" s="20">
        <v>2550</v>
      </c>
      <c r="AA19" s="1"/>
    </row>
    <row r="20" spans="1:27" customFormat="1" ht="17.25" customHeight="1" x14ac:dyDescent="0.3">
      <c r="A20" s="1"/>
      <c r="B20" s="128" t="s">
        <v>54</v>
      </c>
      <c r="C20" s="21" t="s">
        <v>31</v>
      </c>
      <c r="D20" s="21" t="s">
        <v>32</v>
      </c>
      <c r="E20" s="24" t="s">
        <v>33</v>
      </c>
      <c r="F20" s="24" t="s">
        <v>50</v>
      </c>
      <c r="G20" s="21" t="s">
        <v>154</v>
      </c>
      <c r="H20" s="22">
        <v>1600</v>
      </c>
      <c r="I20" s="97">
        <v>2000</v>
      </c>
      <c r="J20" s="23">
        <v>1600</v>
      </c>
      <c r="K20" s="24"/>
      <c r="L20" s="24"/>
      <c r="M20" s="24">
        <v>1500</v>
      </c>
      <c r="N20" s="24">
        <f t="shared" si="0"/>
        <v>1500</v>
      </c>
      <c r="O20" s="96">
        <f>(M20+M21+L20)/I20</f>
        <v>0.77500000000000002</v>
      </c>
      <c r="P20" s="97">
        <v>66</v>
      </c>
      <c r="Q20" s="97">
        <v>10</v>
      </c>
      <c r="R20" s="24">
        <f t="shared" si="1"/>
        <v>150</v>
      </c>
      <c r="S20" s="25">
        <f t="shared" si="2"/>
        <v>2.2727272727272729</v>
      </c>
      <c r="T20" s="97" t="s">
        <v>55</v>
      </c>
      <c r="U20" s="26" t="s">
        <v>185</v>
      </c>
      <c r="V20" s="73" t="s">
        <v>50</v>
      </c>
      <c r="W20" s="19" t="s">
        <v>154</v>
      </c>
      <c r="X20" s="19">
        <v>1600</v>
      </c>
      <c r="Y20" s="20">
        <v>1500</v>
      </c>
      <c r="AA20" s="1"/>
    </row>
    <row r="21" spans="1:27" customFormat="1" ht="17.25" customHeight="1" x14ac:dyDescent="0.3">
      <c r="A21" s="1"/>
      <c r="B21" s="128"/>
      <c r="C21" s="21" t="s">
        <v>31</v>
      </c>
      <c r="D21" s="21" t="s">
        <v>32</v>
      </c>
      <c r="E21" s="24" t="s">
        <v>33</v>
      </c>
      <c r="F21" s="21" t="s">
        <v>56</v>
      </c>
      <c r="G21" s="21" t="s">
        <v>38</v>
      </c>
      <c r="H21" s="22"/>
      <c r="I21" s="97"/>
      <c r="J21" s="23"/>
      <c r="K21" s="24"/>
      <c r="L21" s="24"/>
      <c r="M21" s="24">
        <v>50</v>
      </c>
      <c r="N21" s="24">
        <f t="shared" si="0"/>
        <v>50</v>
      </c>
      <c r="O21" s="96"/>
      <c r="P21" s="97"/>
      <c r="Q21" s="97"/>
      <c r="R21" s="24"/>
      <c r="S21" s="25"/>
      <c r="T21" s="97"/>
      <c r="U21" s="26"/>
      <c r="V21" s="73" t="s">
        <v>51</v>
      </c>
      <c r="W21" s="19" t="s">
        <v>38</v>
      </c>
      <c r="X21" s="19"/>
      <c r="Y21" s="20">
        <v>50</v>
      </c>
      <c r="AA21" s="1"/>
    </row>
    <row r="22" spans="1:27" customFormat="1" ht="17.25" customHeight="1" x14ac:dyDescent="0.3">
      <c r="A22" s="1"/>
      <c r="B22" s="128" t="s">
        <v>117</v>
      </c>
      <c r="C22" s="21" t="s">
        <v>31</v>
      </c>
      <c r="D22" s="21" t="s">
        <v>32</v>
      </c>
      <c r="E22" s="24" t="s">
        <v>33</v>
      </c>
      <c r="F22" s="21" t="s">
        <v>118</v>
      </c>
      <c r="G22" s="21" t="s">
        <v>96</v>
      </c>
      <c r="H22" s="22"/>
      <c r="I22" s="97"/>
      <c r="J22" s="23"/>
      <c r="K22" s="24">
        <v>500</v>
      </c>
      <c r="L22" s="24"/>
      <c r="M22" s="24"/>
      <c r="N22" s="24">
        <f t="shared" si="0"/>
        <v>500</v>
      </c>
      <c r="O22" s="96" t="s">
        <v>48</v>
      </c>
      <c r="P22" s="97">
        <v>56</v>
      </c>
      <c r="Q22" s="97">
        <v>2.5</v>
      </c>
      <c r="R22" s="24"/>
      <c r="S22" s="25"/>
      <c r="T22" s="97" t="s">
        <v>119</v>
      </c>
      <c r="U22" s="26" t="s">
        <v>183</v>
      </c>
      <c r="V22" s="73" t="s">
        <v>51</v>
      </c>
      <c r="W22" s="19" t="s">
        <v>42</v>
      </c>
      <c r="X22" s="19"/>
      <c r="Y22" s="20">
        <v>300</v>
      </c>
      <c r="AA22" s="1"/>
    </row>
    <row r="23" spans="1:27" customFormat="1" ht="17.25" customHeight="1" x14ac:dyDescent="0.3">
      <c r="A23" s="1"/>
      <c r="B23" s="128"/>
      <c r="C23" s="21" t="s">
        <v>31</v>
      </c>
      <c r="D23" s="21" t="s">
        <v>32</v>
      </c>
      <c r="E23" s="24" t="s">
        <v>33</v>
      </c>
      <c r="F23" s="21" t="s">
        <v>118</v>
      </c>
      <c r="G23" s="21" t="s">
        <v>44</v>
      </c>
      <c r="H23" s="22"/>
      <c r="I23" s="97"/>
      <c r="J23" s="23"/>
      <c r="K23" s="24">
        <v>50</v>
      </c>
      <c r="L23" s="24"/>
      <c r="M23" s="24"/>
      <c r="N23" s="24">
        <f t="shared" si="0"/>
        <v>50</v>
      </c>
      <c r="O23" s="96"/>
      <c r="P23" s="97"/>
      <c r="Q23" s="97"/>
      <c r="R23" s="24"/>
      <c r="S23" s="25"/>
      <c r="T23" s="97"/>
      <c r="U23" s="26"/>
      <c r="V23" s="73" t="s">
        <v>118</v>
      </c>
      <c r="W23" s="19" t="s">
        <v>44</v>
      </c>
      <c r="X23" s="19"/>
      <c r="Y23" s="20">
        <v>50</v>
      </c>
      <c r="AA23" s="1"/>
    </row>
    <row r="24" spans="1:27" customFormat="1" ht="17.25" customHeight="1" x14ac:dyDescent="0.3">
      <c r="A24" s="1"/>
      <c r="B24" s="128" t="s">
        <v>57</v>
      </c>
      <c r="C24" s="21" t="s">
        <v>31</v>
      </c>
      <c r="D24" s="21" t="s">
        <v>32</v>
      </c>
      <c r="E24" s="24" t="s">
        <v>33</v>
      </c>
      <c r="F24" s="24" t="s">
        <v>112</v>
      </c>
      <c r="G24" s="21" t="s">
        <v>113</v>
      </c>
      <c r="H24" s="22">
        <v>2600</v>
      </c>
      <c r="I24" s="97">
        <v>2800</v>
      </c>
      <c r="J24" s="23">
        <v>2600</v>
      </c>
      <c r="K24" s="24"/>
      <c r="L24" s="24"/>
      <c r="M24" s="24">
        <v>2500</v>
      </c>
      <c r="N24" s="24">
        <f t="shared" si="0"/>
        <v>2500</v>
      </c>
      <c r="O24" s="96">
        <f>(M24+M25+M26)/I24</f>
        <v>0.9464285714285714</v>
      </c>
      <c r="P24" s="97">
        <v>72</v>
      </c>
      <c r="Q24" s="97">
        <v>10</v>
      </c>
      <c r="R24" s="24"/>
      <c r="S24" s="25"/>
      <c r="T24" s="97" t="s">
        <v>59</v>
      </c>
      <c r="U24" s="26" t="s">
        <v>171</v>
      </c>
      <c r="V24" s="73" t="s">
        <v>118</v>
      </c>
      <c r="W24" s="19" t="s">
        <v>96</v>
      </c>
      <c r="X24" s="19"/>
      <c r="Y24" s="20">
        <v>500</v>
      </c>
      <c r="AA24" s="1"/>
    </row>
    <row r="25" spans="1:27" customFormat="1" ht="17.25" customHeight="1" x14ac:dyDescent="0.3">
      <c r="A25" s="1"/>
      <c r="B25" s="128"/>
      <c r="C25" s="21" t="s">
        <v>31</v>
      </c>
      <c r="D25" s="21" t="s">
        <v>32</v>
      </c>
      <c r="E25" s="24" t="s">
        <v>33</v>
      </c>
      <c r="F25" s="24" t="s">
        <v>58</v>
      </c>
      <c r="G25" s="21" t="s">
        <v>42</v>
      </c>
      <c r="H25" s="22"/>
      <c r="I25" s="97"/>
      <c r="J25" s="23"/>
      <c r="K25" s="24"/>
      <c r="L25" s="24"/>
      <c r="M25" s="24">
        <v>100</v>
      </c>
      <c r="N25" s="24">
        <f t="shared" si="0"/>
        <v>100</v>
      </c>
      <c r="O25" s="96"/>
      <c r="P25" s="97"/>
      <c r="Q25" s="97"/>
      <c r="R25" s="24"/>
      <c r="S25" s="25"/>
      <c r="T25" s="97"/>
      <c r="U25" s="26" t="s">
        <v>184</v>
      </c>
      <c r="V25" s="73" t="s">
        <v>126</v>
      </c>
      <c r="W25" s="19" t="s">
        <v>38</v>
      </c>
      <c r="X25" s="19"/>
      <c r="Y25" s="20">
        <v>50</v>
      </c>
      <c r="AA25" s="1"/>
    </row>
    <row r="26" spans="1:27" customFormat="1" ht="17.25" customHeight="1" x14ac:dyDescent="0.3">
      <c r="A26" s="1"/>
      <c r="B26" s="128"/>
      <c r="C26" s="21" t="s">
        <v>31</v>
      </c>
      <c r="D26" s="21" t="s">
        <v>32</v>
      </c>
      <c r="E26" s="24" t="s">
        <v>33</v>
      </c>
      <c r="F26" s="24" t="s">
        <v>160</v>
      </c>
      <c r="G26" s="21" t="s">
        <v>161</v>
      </c>
      <c r="H26" s="22"/>
      <c r="I26" s="97"/>
      <c r="J26" s="23"/>
      <c r="K26" s="24"/>
      <c r="L26" s="24"/>
      <c r="M26" s="24">
        <v>50</v>
      </c>
      <c r="N26" s="24">
        <f t="shared" si="0"/>
        <v>50</v>
      </c>
      <c r="O26" s="96"/>
      <c r="P26" s="97"/>
      <c r="Q26" s="97"/>
      <c r="R26" s="24"/>
      <c r="S26" s="25"/>
      <c r="T26" s="97"/>
      <c r="U26" s="26"/>
      <c r="V26" s="73" t="s">
        <v>138</v>
      </c>
      <c r="W26" s="19" t="s">
        <v>38</v>
      </c>
      <c r="X26" s="19">
        <v>3000</v>
      </c>
      <c r="Y26" s="20">
        <v>2650</v>
      </c>
      <c r="AA26" s="1"/>
    </row>
    <row r="27" spans="1:27" customFormat="1" ht="17.25" customHeight="1" x14ac:dyDescent="0.3">
      <c r="A27" s="1"/>
      <c r="B27" s="128" t="s">
        <v>60</v>
      </c>
      <c r="C27" s="21" t="s">
        <v>31</v>
      </c>
      <c r="D27" s="21" t="s">
        <v>32</v>
      </c>
      <c r="E27" s="24" t="s">
        <v>33</v>
      </c>
      <c r="F27" s="21" t="s">
        <v>168</v>
      </c>
      <c r="G27" s="21" t="s">
        <v>38</v>
      </c>
      <c r="H27" s="22">
        <v>2600</v>
      </c>
      <c r="I27" s="97">
        <v>2800</v>
      </c>
      <c r="J27" s="23">
        <v>2600</v>
      </c>
      <c r="K27" s="24"/>
      <c r="L27" s="24"/>
      <c r="M27" s="24">
        <v>2550</v>
      </c>
      <c r="N27" s="24">
        <f t="shared" si="0"/>
        <v>2550</v>
      </c>
      <c r="O27" s="96">
        <f>(M28+M27+M31+M30+M29)/I27</f>
        <v>0.9821428571428571</v>
      </c>
      <c r="P27" s="97">
        <v>64</v>
      </c>
      <c r="Q27" s="97">
        <v>10</v>
      </c>
      <c r="R27" s="24"/>
      <c r="S27" s="25"/>
      <c r="T27" s="97" t="s">
        <v>63</v>
      </c>
      <c r="U27" s="26"/>
      <c r="V27" s="73" t="s">
        <v>138</v>
      </c>
      <c r="W27" s="19" t="s">
        <v>44</v>
      </c>
      <c r="X27" s="19"/>
      <c r="Y27" s="20">
        <v>150</v>
      </c>
      <c r="AA27" s="1"/>
    </row>
    <row r="28" spans="1:27" customFormat="1" x14ac:dyDescent="0.3">
      <c r="A28" s="1"/>
      <c r="B28" s="128"/>
      <c r="C28" s="21" t="s">
        <v>31</v>
      </c>
      <c r="D28" s="21" t="s">
        <v>32</v>
      </c>
      <c r="E28" s="24" t="s">
        <v>33</v>
      </c>
      <c r="F28" s="21" t="s">
        <v>174</v>
      </c>
      <c r="G28" s="21" t="s">
        <v>175</v>
      </c>
      <c r="H28" s="22"/>
      <c r="I28" s="97"/>
      <c r="J28" s="23"/>
      <c r="K28" s="24"/>
      <c r="L28" s="24"/>
      <c r="M28" s="24">
        <v>50</v>
      </c>
      <c r="N28" s="24">
        <f t="shared" si="0"/>
        <v>50</v>
      </c>
      <c r="O28" s="96"/>
      <c r="P28" s="97"/>
      <c r="Q28" s="97"/>
      <c r="R28" s="24"/>
      <c r="S28" s="25"/>
      <c r="T28" s="97"/>
      <c r="U28" s="26"/>
      <c r="V28" s="73" t="s">
        <v>138</v>
      </c>
      <c r="W28" s="19" t="s">
        <v>42</v>
      </c>
      <c r="X28" s="19"/>
      <c r="Y28" s="20">
        <v>50</v>
      </c>
      <c r="AA28" s="1"/>
    </row>
    <row r="29" spans="1:27" customFormat="1" x14ac:dyDescent="0.3">
      <c r="A29" s="1"/>
      <c r="B29" s="128"/>
      <c r="C29" s="21" t="s">
        <v>31</v>
      </c>
      <c r="D29" s="21" t="s">
        <v>32</v>
      </c>
      <c r="E29" s="24" t="s">
        <v>33</v>
      </c>
      <c r="F29" s="21" t="s">
        <v>174</v>
      </c>
      <c r="G29" s="21" t="s">
        <v>103</v>
      </c>
      <c r="H29" s="22"/>
      <c r="I29" s="97"/>
      <c r="J29" s="23"/>
      <c r="K29" s="24"/>
      <c r="L29" s="24"/>
      <c r="M29" s="24">
        <v>50</v>
      </c>
      <c r="N29" s="24">
        <f t="shared" si="0"/>
        <v>50</v>
      </c>
      <c r="O29" s="96"/>
      <c r="P29" s="97"/>
      <c r="Q29" s="97"/>
      <c r="R29" s="24"/>
      <c r="S29" s="25"/>
      <c r="T29" s="97"/>
      <c r="U29" s="26"/>
      <c r="V29" s="73" t="s">
        <v>107</v>
      </c>
      <c r="W29" s="19" t="s">
        <v>141</v>
      </c>
      <c r="X29" s="19"/>
      <c r="Y29" s="20">
        <v>50</v>
      </c>
      <c r="AA29" s="1"/>
    </row>
    <row r="30" spans="1:27" customFormat="1" x14ac:dyDescent="0.3">
      <c r="A30" s="1"/>
      <c r="B30" s="128"/>
      <c r="C30" s="21" t="s">
        <v>31</v>
      </c>
      <c r="D30" s="21" t="s">
        <v>32</v>
      </c>
      <c r="E30" s="24" t="s">
        <v>33</v>
      </c>
      <c r="F30" s="21" t="s">
        <v>173</v>
      </c>
      <c r="G30" s="21" t="s">
        <v>175</v>
      </c>
      <c r="H30" s="22"/>
      <c r="I30" s="97"/>
      <c r="J30" s="23"/>
      <c r="K30" s="24"/>
      <c r="L30" s="24"/>
      <c r="M30" s="24">
        <v>50</v>
      </c>
      <c r="N30" s="24">
        <f t="shared" si="0"/>
        <v>50</v>
      </c>
      <c r="O30" s="96"/>
      <c r="P30" s="97"/>
      <c r="Q30" s="97"/>
      <c r="R30" s="24"/>
      <c r="S30" s="25"/>
      <c r="T30" s="97"/>
      <c r="U30" s="26"/>
      <c r="V30" s="73" t="s">
        <v>41</v>
      </c>
      <c r="W30" s="19" t="s">
        <v>42</v>
      </c>
      <c r="X30" s="19">
        <v>2700</v>
      </c>
      <c r="Y30" s="20">
        <v>2600</v>
      </c>
      <c r="AA30" s="1"/>
    </row>
    <row r="31" spans="1:27" customFormat="1" x14ac:dyDescent="0.3">
      <c r="A31" s="1"/>
      <c r="B31" s="128"/>
      <c r="C31" s="21" t="s">
        <v>31</v>
      </c>
      <c r="D31" s="21" t="s">
        <v>32</v>
      </c>
      <c r="E31" s="24" t="s">
        <v>33</v>
      </c>
      <c r="F31" s="21" t="s">
        <v>176</v>
      </c>
      <c r="G31" s="21" t="s">
        <v>38</v>
      </c>
      <c r="H31" s="22"/>
      <c r="I31" s="97"/>
      <c r="J31" s="23"/>
      <c r="K31" s="24"/>
      <c r="L31" s="24"/>
      <c r="M31" s="24">
        <v>50</v>
      </c>
      <c r="N31" s="24">
        <f t="shared" si="0"/>
        <v>50</v>
      </c>
      <c r="O31" s="96"/>
      <c r="P31" s="97"/>
      <c r="Q31" s="97"/>
      <c r="R31" s="24"/>
      <c r="S31" s="25"/>
      <c r="T31" s="97"/>
      <c r="U31" s="26" t="s">
        <v>186</v>
      </c>
      <c r="V31" s="73" t="s">
        <v>128</v>
      </c>
      <c r="W31" s="19" t="s">
        <v>96</v>
      </c>
      <c r="X31" s="19"/>
      <c r="Y31" s="20">
        <v>50</v>
      </c>
      <c r="AA31" s="1"/>
    </row>
    <row r="32" spans="1:27" customFormat="1" ht="28.8" x14ac:dyDescent="0.3">
      <c r="A32" s="1"/>
      <c r="B32" s="128" t="s">
        <v>64</v>
      </c>
      <c r="C32" s="21" t="s">
        <v>31</v>
      </c>
      <c r="D32" s="21" t="s">
        <v>65</v>
      </c>
      <c r="E32" s="24" t="s">
        <v>33</v>
      </c>
      <c r="F32" s="21" t="s">
        <v>39</v>
      </c>
      <c r="G32" s="21" t="s">
        <v>38</v>
      </c>
      <c r="H32" s="22">
        <v>2700</v>
      </c>
      <c r="I32" s="97">
        <v>3100</v>
      </c>
      <c r="J32" s="23">
        <v>2700</v>
      </c>
      <c r="K32" s="24"/>
      <c r="L32" s="24"/>
      <c r="M32" s="24">
        <v>1650</v>
      </c>
      <c r="N32" s="24">
        <f t="shared" si="0"/>
        <v>1650</v>
      </c>
      <c r="O32" s="96">
        <f>(M34+M32+L33)/I32</f>
        <v>0.56451612903225812</v>
      </c>
      <c r="P32" s="97">
        <v>67</v>
      </c>
      <c r="Q32" s="97">
        <v>10</v>
      </c>
      <c r="R32" s="24"/>
      <c r="S32" s="25"/>
      <c r="T32" s="97" t="s">
        <v>66</v>
      </c>
      <c r="U32" s="26" t="s">
        <v>179</v>
      </c>
      <c r="V32" s="73" t="s">
        <v>142</v>
      </c>
      <c r="W32" s="19" t="s">
        <v>44</v>
      </c>
      <c r="X32" s="19"/>
      <c r="Y32" s="20">
        <v>100</v>
      </c>
      <c r="AA32" s="1"/>
    </row>
    <row r="33" spans="1:27" customFormat="1" x14ac:dyDescent="0.3">
      <c r="A33" s="1"/>
      <c r="B33" s="128"/>
      <c r="C33" s="21" t="s">
        <v>31</v>
      </c>
      <c r="D33" s="21" t="s">
        <v>65</v>
      </c>
      <c r="E33" s="24" t="s">
        <v>33</v>
      </c>
      <c r="F33" s="21" t="s">
        <v>39</v>
      </c>
      <c r="G33" s="21" t="s">
        <v>114</v>
      </c>
      <c r="H33" s="22"/>
      <c r="I33" s="97"/>
      <c r="J33" s="23"/>
      <c r="K33" s="24"/>
      <c r="L33" s="24">
        <v>50</v>
      </c>
      <c r="M33" s="24"/>
      <c r="N33" s="24">
        <f t="shared" si="0"/>
        <v>0</v>
      </c>
      <c r="O33" s="96"/>
      <c r="P33" s="97"/>
      <c r="Q33" s="97"/>
      <c r="R33" s="24"/>
      <c r="S33" s="25"/>
      <c r="T33" s="97"/>
      <c r="U33" s="26"/>
      <c r="V33" s="73" t="s">
        <v>56</v>
      </c>
      <c r="W33" s="19" t="s">
        <v>38</v>
      </c>
      <c r="X33" s="19"/>
      <c r="Y33" s="20">
        <v>50</v>
      </c>
      <c r="AA33" s="1"/>
    </row>
    <row r="34" spans="1:27" customFormat="1" x14ac:dyDescent="0.3">
      <c r="A34" s="1"/>
      <c r="B34" s="128"/>
      <c r="C34" s="21" t="s">
        <v>31</v>
      </c>
      <c r="D34" s="21" t="s">
        <v>65</v>
      </c>
      <c r="E34" s="24" t="s">
        <v>33</v>
      </c>
      <c r="F34" s="21" t="s">
        <v>126</v>
      </c>
      <c r="G34" s="21" t="s">
        <v>38</v>
      </c>
      <c r="H34" s="22"/>
      <c r="I34" s="97"/>
      <c r="J34" s="23"/>
      <c r="K34" s="24"/>
      <c r="L34" s="24"/>
      <c r="M34" s="24">
        <v>50</v>
      </c>
      <c r="N34" s="24">
        <f t="shared" si="0"/>
        <v>50</v>
      </c>
      <c r="O34" s="96"/>
      <c r="P34" s="97"/>
      <c r="Q34" s="97"/>
      <c r="R34" s="24"/>
      <c r="S34" s="25"/>
      <c r="T34" s="97"/>
      <c r="U34" s="26"/>
      <c r="V34" s="73" t="s">
        <v>58</v>
      </c>
      <c r="W34" s="19" t="s">
        <v>42</v>
      </c>
      <c r="X34" s="19"/>
      <c r="Y34" s="20">
        <v>100</v>
      </c>
      <c r="AA34" s="1"/>
    </row>
    <row r="35" spans="1:27" customFormat="1" ht="17.25" customHeight="1" x14ac:dyDescent="0.3">
      <c r="A35" s="1"/>
      <c r="B35" s="128" t="s">
        <v>97</v>
      </c>
      <c r="C35" s="21" t="s">
        <v>31</v>
      </c>
      <c r="D35" s="21" t="s">
        <v>65</v>
      </c>
      <c r="E35" s="24" t="s">
        <v>33</v>
      </c>
      <c r="F35" s="21" t="s">
        <v>67</v>
      </c>
      <c r="G35" s="21" t="s">
        <v>38</v>
      </c>
      <c r="H35" s="22">
        <v>2700</v>
      </c>
      <c r="I35" s="97">
        <v>3000</v>
      </c>
      <c r="J35" s="23">
        <v>2700</v>
      </c>
      <c r="K35" s="24"/>
      <c r="L35" s="24"/>
      <c r="M35" s="24">
        <v>2700</v>
      </c>
      <c r="N35" s="24">
        <f t="shared" si="0"/>
        <v>2700</v>
      </c>
      <c r="O35" s="96">
        <f>(M36+M35+M38+M37)/I35</f>
        <v>0.96666666666666667</v>
      </c>
      <c r="P35" s="97">
        <v>64</v>
      </c>
      <c r="Q35" s="97">
        <v>10</v>
      </c>
      <c r="R35" s="24"/>
      <c r="S35" s="25"/>
      <c r="T35" s="97" t="s">
        <v>102</v>
      </c>
      <c r="U35" s="26"/>
      <c r="V35" s="73" t="s">
        <v>160</v>
      </c>
      <c r="W35" s="19" t="s">
        <v>161</v>
      </c>
      <c r="X35" s="19"/>
      <c r="Y35" s="20">
        <v>50</v>
      </c>
      <c r="AA35" s="1"/>
    </row>
    <row r="36" spans="1:27" customFormat="1" ht="17.25" customHeight="1" x14ac:dyDescent="0.3">
      <c r="A36" s="1"/>
      <c r="B36" s="128"/>
      <c r="C36" s="21" t="s">
        <v>31</v>
      </c>
      <c r="D36" s="21" t="s">
        <v>65</v>
      </c>
      <c r="E36" s="24" t="s">
        <v>33</v>
      </c>
      <c r="F36" s="21" t="s">
        <v>67</v>
      </c>
      <c r="G36" s="21" t="s">
        <v>104</v>
      </c>
      <c r="H36" s="22"/>
      <c r="I36" s="97"/>
      <c r="J36" s="23"/>
      <c r="K36" s="24"/>
      <c r="L36" s="24"/>
      <c r="M36" s="24">
        <v>50</v>
      </c>
      <c r="N36" s="24">
        <f t="shared" si="0"/>
        <v>50</v>
      </c>
      <c r="O36" s="96"/>
      <c r="P36" s="97"/>
      <c r="Q36" s="97"/>
      <c r="R36" s="24"/>
      <c r="S36" s="25"/>
      <c r="T36" s="97"/>
      <c r="U36" s="26"/>
      <c r="V36" s="73" t="s">
        <v>156</v>
      </c>
      <c r="W36" s="19" t="s">
        <v>91</v>
      </c>
      <c r="X36" s="19">
        <v>2900</v>
      </c>
      <c r="Y36" s="20">
        <v>3000</v>
      </c>
      <c r="AA36" s="1"/>
    </row>
    <row r="37" spans="1:27" customFormat="1" ht="17.25" customHeight="1" x14ac:dyDescent="0.3">
      <c r="A37" s="1"/>
      <c r="B37" s="128"/>
      <c r="C37" s="21" t="s">
        <v>31</v>
      </c>
      <c r="D37" s="21" t="s">
        <v>65</v>
      </c>
      <c r="E37" s="24" t="s">
        <v>33</v>
      </c>
      <c r="F37" s="21" t="s">
        <v>142</v>
      </c>
      <c r="G37" s="21" t="s">
        <v>44</v>
      </c>
      <c r="H37" s="22"/>
      <c r="I37" s="97"/>
      <c r="J37" s="23"/>
      <c r="K37" s="24"/>
      <c r="L37" s="24"/>
      <c r="M37" s="24">
        <v>100</v>
      </c>
      <c r="N37" s="24">
        <f t="shared" si="0"/>
        <v>100</v>
      </c>
      <c r="O37" s="96"/>
      <c r="P37" s="97"/>
      <c r="Q37" s="97"/>
      <c r="R37" s="24"/>
      <c r="S37" s="25"/>
      <c r="T37" s="97"/>
      <c r="U37" s="26"/>
      <c r="V37" s="73" t="s">
        <v>34</v>
      </c>
      <c r="W37" s="19" t="s">
        <v>35</v>
      </c>
      <c r="X37" s="19">
        <v>3800</v>
      </c>
      <c r="Y37" s="20">
        <v>6500</v>
      </c>
      <c r="AA37" s="1"/>
    </row>
    <row r="38" spans="1:27" customFormat="1" ht="17.25" customHeight="1" x14ac:dyDescent="0.3">
      <c r="A38" s="1"/>
      <c r="B38" s="128"/>
      <c r="C38" s="21" t="s">
        <v>31</v>
      </c>
      <c r="D38" s="21" t="s">
        <v>65</v>
      </c>
      <c r="E38" s="24" t="s">
        <v>33</v>
      </c>
      <c r="F38" s="21" t="s">
        <v>39</v>
      </c>
      <c r="G38" s="21" t="s">
        <v>38</v>
      </c>
      <c r="H38" s="22"/>
      <c r="I38" s="97"/>
      <c r="J38" s="23"/>
      <c r="K38" s="24"/>
      <c r="L38" s="24"/>
      <c r="M38" s="24">
        <v>50</v>
      </c>
      <c r="N38" s="24">
        <f t="shared" si="0"/>
        <v>50</v>
      </c>
      <c r="O38" s="96"/>
      <c r="P38" s="97"/>
      <c r="Q38" s="97"/>
      <c r="R38" s="24"/>
      <c r="S38" s="25"/>
      <c r="T38" s="97"/>
      <c r="U38" s="26"/>
      <c r="V38" s="73" t="s">
        <v>34</v>
      </c>
      <c r="W38" s="19" t="s">
        <v>42</v>
      </c>
      <c r="X38" s="19"/>
      <c r="Y38" s="20">
        <v>100</v>
      </c>
      <c r="AA38" s="1"/>
    </row>
    <row r="39" spans="1:27" customFormat="1" x14ac:dyDescent="0.3">
      <c r="A39" s="1"/>
      <c r="B39" s="40" t="s">
        <v>98</v>
      </c>
      <c r="C39" s="21" t="s">
        <v>31</v>
      </c>
      <c r="D39" s="21" t="s">
        <v>65</v>
      </c>
      <c r="E39" s="24" t="s">
        <v>33</v>
      </c>
      <c r="F39" s="21" t="s">
        <v>90</v>
      </c>
      <c r="G39" s="21" t="s">
        <v>38</v>
      </c>
      <c r="H39" s="22">
        <v>2700</v>
      </c>
      <c r="I39" s="24">
        <v>3000</v>
      </c>
      <c r="J39" s="23">
        <v>2700</v>
      </c>
      <c r="K39" s="24"/>
      <c r="L39" s="24"/>
      <c r="M39" s="24">
        <v>1900</v>
      </c>
      <c r="N39" s="24">
        <f t="shared" si="0"/>
        <v>1900</v>
      </c>
      <c r="O39" s="41">
        <f>(M39)/I39</f>
        <v>0.6333333333333333</v>
      </c>
      <c r="P39" s="24">
        <v>62</v>
      </c>
      <c r="Q39" s="24">
        <v>10</v>
      </c>
      <c r="R39" s="24"/>
      <c r="S39" s="25"/>
      <c r="T39" s="24" t="s">
        <v>101</v>
      </c>
      <c r="U39" s="26" t="s">
        <v>172</v>
      </c>
      <c r="V39" s="73" t="s">
        <v>173</v>
      </c>
      <c r="W39" s="19" t="s">
        <v>175</v>
      </c>
      <c r="X39" s="19"/>
      <c r="Y39" s="20">
        <v>50</v>
      </c>
      <c r="AA39" s="1"/>
    </row>
    <row r="40" spans="1:27" customFormat="1" ht="17.25" customHeight="1" x14ac:dyDescent="0.3">
      <c r="A40" s="1"/>
      <c r="B40" s="90" t="s">
        <v>99</v>
      </c>
      <c r="C40" s="21" t="s">
        <v>31</v>
      </c>
      <c r="D40" s="21" t="s">
        <v>65</v>
      </c>
      <c r="E40" s="24" t="s">
        <v>33</v>
      </c>
      <c r="F40" s="21" t="s">
        <v>34</v>
      </c>
      <c r="G40" s="21" t="s">
        <v>35</v>
      </c>
      <c r="H40" s="22">
        <v>2300</v>
      </c>
      <c r="I40" s="87">
        <v>2700</v>
      </c>
      <c r="J40" s="23">
        <v>2300</v>
      </c>
      <c r="K40" s="24"/>
      <c r="L40" s="24"/>
      <c r="M40" s="24">
        <v>2250</v>
      </c>
      <c r="N40" s="24">
        <f t="shared" si="0"/>
        <v>2250</v>
      </c>
      <c r="O40" s="93">
        <f>(M40+M41+M42)/I40</f>
        <v>0.88888888888888884</v>
      </c>
      <c r="P40" s="87">
        <v>62</v>
      </c>
      <c r="Q40" s="87">
        <v>10</v>
      </c>
      <c r="R40" s="24"/>
      <c r="S40" s="25"/>
      <c r="T40" s="87" t="s">
        <v>59</v>
      </c>
      <c r="U40" s="26"/>
      <c r="V40" s="73" t="s">
        <v>168</v>
      </c>
      <c r="W40" s="19" t="s">
        <v>38</v>
      </c>
      <c r="X40" s="19">
        <v>2600</v>
      </c>
      <c r="Y40" s="20">
        <v>2550</v>
      </c>
      <c r="AA40" s="1"/>
    </row>
    <row r="41" spans="1:27" customFormat="1" ht="17.25" customHeight="1" x14ac:dyDescent="0.3">
      <c r="A41" s="1"/>
      <c r="B41" s="92"/>
      <c r="C41" s="21" t="s">
        <v>31</v>
      </c>
      <c r="D41" s="21" t="s">
        <v>65</v>
      </c>
      <c r="E41" s="24" t="s">
        <v>33</v>
      </c>
      <c r="F41" s="21" t="s">
        <v>178</v>
      </c>
      <c r="G41" s="21" t="s">
        <v>44</v>
      </c>
      <c r="H41" s="22"/>
      <c r="I41" s="88"/>
      <c r="J41" s="23"/>
      <c r="K41" s="24"/>
      <c r="L41" s="24"/>
      <c r="M41" s="24">
        <v>100</v>
      </c>
      <c r="N41" s="24">
        <f t="shared" si="0"/>
        <v>100</v>
      </c>
      <c r="O41" s="94"/>
      <c r="P41" s="88"/>
      <c r="Q41" s="88"/>
      <c r="R41" s="24"/>
      <c r="S41" s="25"/>
      <c r="T41" s="88"/>
      <c r="U41" s="26"/>
      <c r="V41" s="73" t="s">
        <v>174</v>
      </c>
      <c r="W41" s="19" t="s">
        <v>103</v>
      </c>
      <c r="X41" s="19"/>
      <c r="Y41" s="20">
        <v>50</v>
      </c>
      <c r="AA41" s="1"/>
    </row>
    <row r="42" spans="1:27" customFormat="1" ht="17.25" customHeight="1" x14ac:dyDescent="0.3">
      <c r="A42" s="1"/>
      <c r="B42" s="91"/>
      <c r="C42" s="21" t="s">
        <v>31</v>
      </c>
      <c r="D42" s="21" t="s">
        <v>65</v>
      </c>
      <c r="E42" s="24" t="s">
        <v>33</v>
      </c>
      <c r="F42" s="21" t="s">
        <v>107</v>
      </c>
      <c r="G42" s="21" t="s">
        <v>141</v>
      </c>
      <c r="H42" s="22"/>
      <c r="I42" s="89"/>
      <c r="J42" s="23"/>
      <c r="K42" s="24"/>
      <c r="L42" s="24"/>
      <c r="M42" s="24">
        <v>50</v>
      </c>
      <c r="N42" s="24">
        <f t="shared" si="0"/>
        <v>50</v>
      </c>
      <c r="O42" s="95"/>
      <c r="P42" s="89"/>
      <c r="Q42" s="89"/>
      <c r="R42" s="24"/>
      <c r="S42" s="25"/>
      <c r="T42" s="89"/>
      <c r="U42" s="26"/>
      <c r="V42" s="73" t="s">
        <v>174</v>
      </c>
      <c r="W42" s="19" t="s">
        <v>175</v>
      </c>
      <c r="X42" s="19"/>
      <c r="Y42" s="20">
        <v>50</v>
      </c>
      <c r="AA42" s="1"/>
    </row>
    <row r="43" spans="1:27" customFormat="1" ht="28.8" x14ac:dyDescent="0.3">
      <c r="A43" s="1"/>
      <c r="B43" s="128" t="s">
        <v>68</v>
      </c>
      <c r="C43" s="21" t="s">
        <v>31</v>
      </c>
      <c r="D43" s="21" t="s">
        <v>65</v>
      </c>
      <c r="E43" s="24" t="s">
        <v>33</v>
      </c>
      <c r="F43" s="21" t="s">
        <v>39</v>
      </c>
      <c r="G43" s="21" t="s">
        <v>42</v>
      </c>
      <c r="H43" s="22">
        <v>3000</v>
      </c>
      <c r="I43" s="97">
        <v>3000</v>
      </c>
      <c r="J43" s="23">
        <v>3000</v>
      </c>
      <c r="K43" s="24"/>
      <c r="L43" s="24"/>
      <c r="M43" s="24">
        <v>2650</v>
      </c>
      <c r="N43" s="24">
        <f t="shared" si="0"/>
        <v>2650</v>
      </c>
      <c r="O43" s="96">
        <f>(M44+M43+M46+M45)/I43</f>
        <v>0.93333333333333335</v>
      </c>
      <c r="P43" s="97">
        <v>65</v>
      </c>
      <c r="Q43" s="97">
        <v>10</v>
      </c>
      <c r="R43" s="24"/>
      <c r="S43" s="25"/>
      <c r="T43" s="97" t="s">
        <v>69</v>
      </c>
      <c r="U43" s="26" t="s">
        <v>180</v>
      </c>
      <c r="V43" s="73" t="s">
        <v>153</v>
      </c>
      <c r="W43" s="19" t="s">
        <v>42</v>
      </c>
      <c r="X43" s="19">
        <v>2700</v>
      </c>
      <c r="Y43" s="20">
        <v>2300</v>
      </c>
      <c r="AA43" s="1"/>
    </row>
    <row r="44" spans="1:27" customFormat="1" ht="17.25" customHeight="1" x14ac:dyDescent="0.3">
      <c r="A44" s="1"/>
      <c r="B44" s="128"/>
      <c r="C44" s="21" t="s">
        <v>31</v>
      </c>
      <c r="D44" s="21" t="s">
        <v>65</v>
      </c>
      <c r="E44" s="24" t="s">
        <v>33</v>
      </c>
      <c r="F44" s="21" t="s">
        <v>39</v>
      </c>
      <c r="G44" s="21" t="s">
        <v>155</v>
      </c>
      <c r="H44" s="22"/>
      <c r="I44" s="97"/>
      <c r="J44" s="23"/>
      <c r="K44" s="24"/>
      <c r="L44" s="24"/>
      <c r="M44" s="24">
        <v>50</v>
      </c>
      <c r="N44" s="24">
        <f t="shared" si="0"/>
        <v>50</v>
      </c>
      <c r="O44" s="96"/>
      <c r="P44" s="97"/>
      <c r="Q44" s="97"/>
      <c r="R44" s="24"/>
      <c r="S44" s="25"/>
      <c r="T44" s="97"/>
      <c r="U44" s="26"/>
      <c r="V44" s="73" t="s">
        <v>112</v>
      </c>
      <c r="W44" s="19" t="s">
        <v>113</v>
      </c>
      <c r="X44" s="19">
        <v>2600</v>
      </c>
      <c r="Y44" s="20">
        <v>2500</v>
      </c>
      <c r="AA44" s="1"/>
    </row>
    <row r="45" spans="1:27" customFormat="1" ht="17.25" customHeight="1" x14ac:dyDescent="0.3">
      <c r="A45" s="1"/>
      <c r="B45" s="128"/>
      <c r="C45" s="21" t="s">
        <v>31</v>
      </c>
      <c r="D45" s="21" t="s">
        <v>65</v>
      </c>
      <c r="E45" s="24" t="s">
        <v>33</v>
      </c>
      <c r="F45" s="21" t="s">
        <v>39</v>
      </c>
      <c r="G45" s="21" t="s">
        <v>137</v>
      </c>
      <c r="H45" s="22"/>
      <c r="I45" s="97"/>
      <c r="J45" s="23"/>
      <c r="K45" s="24"/>
      <c r="L45" s="24"/>
      <c r="M45" s="24">
        <v>50</v>
      </c>
      <c r="N45" s="24">
        <f t="shared" si="0"/>
        <v>50</v>
      </c>
      <c r="O45" s="96"/>
      <c r="P45" s="97"/>
      <c r="Q45" s="97"/>
      <c r="R45" s="24"/>
      <c r="S45" s="25"/>
      <c r="T45" s="97"/>
      <c r="U45" s="26"/>
      <c r="V45" s="73" t="s">
        <v>67</v>
      </c>
      <c r="W45" s="19" t="s">
        <v>38</v>
      </c>
      <c r="X45" s="19">
        <v>5700</v>
      </c>
      <c r="Y45" s="20">
        <v>5850</v>
      </c>
      <c r="AA45" s="1"/>
    </row>
    <row r="46" spans="1:27" customFormat="1" ht="17.25" customHeight="1" x14ac:dyDescent="0.3">
      <c r="A46" s="1"/>
      <c r="B46" s="128"/>
      <c r="C46" s="21" t="s">
        <v>31</v>
      </c>
      <c r="D46" s="21" t="s">
        <v>65</v>
      </c>
      <c r="E46" s="24" t="s">
        <v>33</v>
      </c>
      <c r="F46" s="21" t="s">
        <v>39</v>
      </c>
      <c r="G46" s="21" t="s">
        <v>38</v>
      </c>
      <c r="H46" s="22"/>
      <c r="I46" s="97"/>
      <c r="J46" s="23"/>
      <c r="K46" s="24"/>
      <c r="L46" s="24"/>
      <c r="M46" s="24">
        <v>50</v>
      </c>
      <c r="N46" s="24">
        <f t="shared" si="0"/>
        <v>50</v>
      </c>
      <c r="O46" s="96"/>
      <c r="P46" s="97"/>
      <c r="Q46" s="97"/>
      <c r="R46" s="24"/>
      <c r="S46" s="25"/>
      <c r="T46" s="97"/>
      <c r="U46" s="26"/>
      <c r="V46" s="73" t="s">
        <v>67</v>
      </c>
      <c r="W46" s="19" t="s">
        <v>44</v>
      </c>
      <c r="X46" s="19"/>
      <c r="Y46" s="20">
        <v>50</v>
      </c>
      <c r="AA46" s="1"/>
    </row>
    <row r="47" spans="1:27" customFormat="1" ht="17.25" customHeight="1" x14ac:dyDescent="0.3">
      <c r="A47" s="1"/>
      <c r="B47" s="128" t="s">
        <v>70</v>
      </c>
      <c r="C47" s="21" t="s">
        <v>31</v>
      </c>
      <c r="D47" s="21" t="s">
        <v>71</v>
      </c>
      <c r="E47" s="24" t="s">
        <v>33</v>
      </c>
      <c r="F47" s="21" t="s">
        <v>147</v>
      </c>
      <c r="G47" s="21" t="s">
        <v>38</v>
      </c>
      <c r="H47" s="22"/>
      <c r="I47" s="97">
        <v>3400</v>
      </c>
      <c r="J47" s="23"/>
      <c r="K47" s="24"/>
      <c r="L47" s="24"/>
      <c r="M47" s="24">
        <v>50</v>
      </c>
      <c r="N47" s="24">
        <f t="shared" si="0"/>
        <v>50</v>
      </c>
      <c r="O47" s="96">
        <f>(M47+M48+M49)/I47</f>
        <v>0.98529411764705888</v>
      </c>
      <c r="P47" s="97">
        <v>63</v>
      </c>
      <c r="Q47" s="97">
        <v>10</v>
      </c>
      <c r="R47" s="24"/>
      <c r="S47" s="25"/>
      <c r="T47" s="97" t="s">
        <v>72</v>
      </c>
      <c r="U47" s="137"/>
      <c r="V47" s="73" t="s">
        <v>67</v>
      </c>
      <c r="W47" s="19" t="s">
        <v>104</v>
      </c>
      <c r="X47" s="19"/>
      <c r="Y47" s="20">
        <v>50</v>
      </c>
      <c r="AA47" s="1"/>
    </row>
    <row r="48" spans="1:27" customFormat="1" ht="17.25" customHeight="1" x14ac:dyDescent="0.3">
      <c r="A48" s="1"/>
      <c r="B48" s="128"/>
      <c r="C48" s="21" t="s">
        <v>31</v>
      </c>
      <c r="D48" s="21" t="s">
        <v>71</v>
      </c>
      <c r="E48" s="24" t="s">
        <v>33</v>
      </c>
      <c r="F48" s="21" t="s">
        <v>156</v>
      </c>
      <c r="G48" s="21" t="s">
        <v>91</v>
      </c>
      <c r="H48" s="22">
        <v>2900</v>
      </c>
      <c r="I48" s="97"/>
      <c r="J48" s="23">
        <v>2900</v>
      </c>
      <c r="K48" s="24"/>
      <c r="L48" s="24"/>
      <c r="M48" s="24">
        <v>3000</v>
      </c>
      <c r="N48" s="24">
        <f t="shared" si="0"/>
        <v>3000</v>
      </c>
      <c r="O48" s="96"/>
      <c r="P48" s="97"/>
      <c r="Q48" s="97"/>
      <c r="R48" s="24"/>
      <c r="S48" s="25"/>
      <c r="T48" s="97"/>
      <c r="U48" s="137"/>
      <c r="V48" s="73" t="s">
        <v>67</v>
      </c>
      <c r="W48" s="19" t="s">
        <v>148</v>
      </c>
      <c r="X48" s="19"/>
      <c r="Y48" s="20">
        <v>50</v>
      </c>
      <c r="AA48" s="1"/>
    </row>
    <row r="49" spans="1:32" ht="17.25" customHeight="1" x14ac:dyDescent="0.3">
      <c r="B49" s="128"/>
      <c r="C49" s="21" t="s">
        <v>31</v>
      </c>
      <c r="D49" s="21" t="s">
        <v>71</v>
      </c>
      <c r="E49" s="24" t="s">
        <v>33</v>
      </c>
      <c r="F49" s="21" t="s">
        <v>51</v>
      </c>
      <c r="G49" s="21" t="s">
        <v>42</v>
      </c>
      <c r="H49" s="22"/>
      <c r="I49" s="97"/>
      <c r="J49" s="23"/>
      <c r="K49" s="24"/>
      <c r="L49" s="24"/>
      <c r="M49" s="24">
        <v>300</v>
      </c>
      <c r="N49" s="24">
        <f t="shared" si="0"/>
        <v>300</v>
      </c>
      <c r="O49" s="96"/>
      <c r="P49" s="97"/>
      <c r="Q49" s="97"/>
      <c r="R49" s="24"/>
      <c r="S49" s="25"/>
      <c r="T49" s="97"/>
      <c r="U49" s="26"/>
      <c r="V49" s="73" t="s">
        <v>147</v>
      </c>
      <c r="W49" s="19" t="s">
        <v>38</v>
      </c>
      <c r="X49" s="19"/>
      <c r="Y49" s="20">
        <v>50</v>
      </c>
    </row>
    <row r="50" spans="1:32" ht="17.25" customHeight="1" x14ac:dyDescent="0.3">
      <c r="B50" s="90" t="s">
        <v>73</v>
      </c>
      <c r="C50" s="21" t="s">
        <v>31</v>
      </c>
      <c r="D50" s="21" t="s">
        <v>71</v>
      </c>
      <c r="E50" s="24" t="s">
        <v>33</v>
      </c>
      <c r="F50" s="21" t="s">
        <v>138</v>
      </c>
      <c r="G50" s="21" t="s">
        <v>38</v>
      </c>
      <c r="H50" s="22">
        <v>3000</v>
      </c>
      <c r="I50" s="87">
        <v>3000</v>
      </c>
      <c r="J50" s="23">
        <v>3000</v>
      </c>
      <c r="K50" s="24"/>
      <c r="L50" s="24"/>
      <c r="M50" s="24">
        <v>2650</v>
      </c>
      <c r="N50" s="24">
        <f t="shared" si="0"/>
        <v>2650</v>
      </c>
      <c r="O50" s="93">
        <f>(M50+M51+M52+M53)/I50</f>
        <v>0.96666666666666667</v>
      </c>
      <c r="P50" s="87">
        <v>60</v>
      </c>
      <c r="Q50" s="87">
        <v>10</v>
      </c>
      <c r="R50" s="24"/>
      <c r="S50" s="25"/>
      <c r="T50" s="87" t="s">
        <v>74</v>
      </c>
      <c r="U50" s="26"/>
      <c r="V50" s="73" t="s">
        <v>90</v>
      </c>
      <c r="W50" s="19" t="s">
        <v>38</v>
      </c>
      <c r="X50" s="19">
        <v>2700</v>
      </c>
      <c r="Y50" s="20">
        <v>1900</v>
      </c>
    </row>
    <row r="51" spans="1:32" ht="17.25" customHeight="1" x14ac:dyDescent="0.3">
      <c r="B51" s="92"/>
      <c r="C51" s="21" t="s">
        <v>31</v>
      </c>
      <c r="D51" s="21" t="s">
        <v>71</v>
      </c>
      <c r="E51" s="24" t="s">
        <v>33</v>
      </c>
      <c r="F51" s="21" t="s">
        <v>138</v>
      </c>
      <c r="G51" s="21" t="s">
        <v>42</v>
      </c>
      <c r="H51" s="22"/>
      <c r="I51" s="88"/>
      <c r="J51" s="23"/>
      <c r="K51" s="24"/>
      <c r="L51" s="24"/>
      <c r="M51" s="24">
        <v>50</v>
      </c>
      <c r="N51" s="24">
        <f t="shared" si="0"/>
        <v>50</v>
      </c>
      <c r="O51" s="94"/>
      <c r="P51" s="88"/>
      <c r="Q51" s="88"/>
      <c r="R51" s="24"/>
      <c r="S51" s="25"/>
      <c r="T51" s="88"/>
      <c r="U51" s="26"/>
      <c r="V51" s="73" t="s">
        <v>47</v>
      </c>
      <c r="W51" s="19" t="s">
        <v>42</v>
      </c>
      <c r="X51" s="19"/>
      <c r="Y51" s="20">
        <v>50</v>
      </c>
    </row>
    <row r="52" spans="1:32" ht="17.25" customHeight="1" x14ac:dyDescent="0.3">
      <c r="B52" s="92"/>
      <c r="C52" s="21" t="s">
        <v>31</v>
      </c>
      <c r="D52" s="21" t="s">
        <v>71</v>
      </c>
      <c r="E52" s="24" t="s">
        <v>33</v>
      </c>
      <c r="F52" s="21" t="s">
        <v>138</v>
      </c>
      <c r="G52" s="21" t="s">
        <v>44</v>
      </c>
      <c r="H52" s="22"/>
      <c r="I52" s="88"/>
      <c r="J52" s="23"/>
      <c r="K52" s="24"/>
      <c r="L52" s="24"/>
      <c r="M52" s="24">
        <v>150</v>
      </c>
      <c r="N52" s="24">
        <f t="shared" si="0"/>
        <v>150</v>
      </c>
      <c r="O52" s="94"/>
      <c r="P52" s="88"/>
      <c r="Q52" s="88"/>
      <c r="R52" s="24"/>
      <c r="S52" s="25"/>
      <c r="T52" s="88"/>
      <c r="U52" s="26"/>
      <c r="V52" s="73" t="s">
        <v>181</v>
      </c>
      <c r="W52" s="19" t="s">
        <v>38</v>
      </c>
      <c r="X52" s="19"/>
      <c r="Y52" s="20">
        <v>50</v>
      </c>
    </row>
    <row r="53" spans="1:32" ht="17.25" customHeight="1" x14ac:dyDescent="0.3">
      <c r="B53" s="91"/>
      <c r="C53" s="21" t="s">
        <v>31</v>
      </c>
      <c r="D53" s="21" t="s">
        <v>71</v>
      </c>
      <c r="E53" s="24" t="s">
        <v>33</v>
      </c>
      <c r="F53" s="21" t="s">
        <v>51</v>
      </c>
      <c r="G53" s="21" t="s">
        <v>38</v>
      </c>
      <c r="H53" s="22"/>
      <c r="I53" s="89"/>
      <c r="J53" s="23"/>
      <c r="K53" s="24"/>
      <c r="L53" s="24"/>
      <c r="M53" s="24">
        <v>50</v>
      </c>
      <c r="N53" s="24">
        <f t="shared" si="0"/>
        <v>50</v>
      </c>
      <c r="O53" s="95"/>
      <c r="P53" s="89"/>
      <c r="Q53" s="89"/>
      <c r="R53" s="24"/>
      <c r="S53" s="25"/>
      <c r="T53" s="89"/>
      <c r="U53" s="26"/>
      <c r="V53" s="73" t="s">
        <v>181</v>
      </c>
      <c r="W53" s="19" t="s">
        <v>104</v>
      </c>
      <c r="X53" s="19"/>
      <c r="Y53" s="20">
        <v>150</v>
      </c>
    </row>
    <row r="54" spans="1:32" ht="17.25" customHeight="1" x14ac:dyDescent="0.3">
      <c r="B54" s="90" t="s">
        <v>100</v>
      </c>
      <c r="C54" s="21" t="s">
        <v>31</v>
      </c>
      <c r="D54" s="21" t="s">
        <v>71</v>
      </c>
      <c r="E54" s="24" t="s">
        <v>33</v>
      </c>
      <c r="F54" s="21" t="s">
        <v>34</v>
      </c>
      <c r="G54" s="21" t="s">
        <v>35</v>
      </c>
      <c r="H54" s="22">
        <v>1500</v>
      </c>
      <c r="I54" s="87">
        <v>2800</v>
      </c>
      <c r="J54" s="23">
        <v>1500</v>
      </c>
      <c r="K54" s="24"/>
      <c r="L54" s="24"/>
      <c r="M54" s="24">
        <v>2800</v>
      </c>
      <c r="N54" s="24">
        <f t="shared" si="0"/>
        <v>2800</v>
      </c>
      <c r="O54" s="93">
        <f>(M54+M55)/I54</f>
        <v>1.0357142857142858</v>
      </c>
      <c r="P54" s="87">
        <v>61</v>
      </c>
      <c r="Q54" s="87">
        <v>10</v>
      </c>
      <c r="R54" s="24"/>
      <c r="S54" s="25"/>
      <c r="T54" s="87" t="s">
        <v>134</v>
      </c>
      <c r="U54" s="26"/>
      <c r="V54" s="73"/>
      <c r="W54" s="19"/>
      <c r="X54" s="19"/>
      <c r="Y54" s="20"/>
    </row>
    <row r="55" spans="1:32" ht="17.25" customHeight="1" x14ac:dyDescent="0.3">
      <c r="B55" s="91"/>
      <c r="C55" s="21" t="s">
        <v>31</v>
      </c>
      <c r="D55" s="21" t="s">
        <v>71</v>
      </c>
      <c r="E55" s="24" t="s">
        <v>33</v>
      </c>
      <c r="F55" s="21" t="s">
        <v>34</v>
      </c>
      <c r="G55" s="21" t="s">
        <v>42</v>
      </c>
      <c r="H55" s="22"/>
      <c r="I55" s="89"/>
      <c r="J55" s="23"/>
      <c r="K55" s="24"/>
      <c r="L55" s="24"/>
      <c r="M55" s="24">
        <v>100</v>
      </c>
      <c r="N55" s="24">
        <f t="shared" si="0"/>
        <v>100</v>
      </c>
      <c r="O55" s="95"/>
      <c r="P55" s="89"/>
      <c r="Q55" s="89"/>
      <c r="R55" s="24"/>
      <c r="S55" s="25"/>
      <c r="T55" s="89"/>
      <c r="U55" s="26"/>
      <c r="V55" s="73"/>
      <c r="W55" s="19"/>
      <c r="X55" s="19"/>
      <c r="Y55" s="20"/>
    </row>
    <row r="56" spans="1:32" x14ac:dyDescent="0.3">
      <c r="B56" s="90" t="s">
        <v>75</v>
      </c>
      <c r="C56" s="21" t="s">
        <v>31</v>
      </c>
      <c r="D56" s="21" t="s">
        <v>71</v>
      </c>
      <c r="E56" s="24" t="s">
        <v>33</v>
      </c>
      <c r="F56" s="21" t="s">
        <v>67</v>
      </c>
      <c r="G56" s="21" t="s">
        <v>38</v>
      </c>
      <c r="H56" s="22">
        <v>3000</v>
      </c>
      <c r="I56" s="87">
        <v>3200</v>
      </c>
      <c r="J56" s="23">
        <v>3000</v>
      </c>
      <c r="K56" s="24"/>
      <c r="L56" s="24"/>
      <c r="M56" s="24">
        <v>3150</v>
      </c>
      <c r="N56" s="24">
        <f t="shared" si="0"/>
        <v>3150</v>
      </c>
      <c r="O56" s="93">
        <f>(M56+M57+M58)/I56</f>
        <v>1.015625</v>
      </c>
      <c r="P56" s="87">
        <v>63</v>
      </c>
      <c r="Q56" s="87">
        <v>10</v>
      </c>
      <c r="R56" s="24"/>
      <c r="S56" s="25"/>
      <c r="T56" s="87" t="s">
        <v>76</v>
      </c>
      <c r="U56" s="26"/>
      <c r="V56" s="73"/>
      <c r="W56" s="19"/>
      <c r="X56" s="19"/>
      <c r="Y56" s="20"/>
    </row>
    <row r="57" spans="1:32" x14ac:dyDescent="0.3">
      <c r="B57" s="92"/>
      <c r="C57" s="21" t="s">
        <v>31</v>
      </c>
      <c r="D57" s="21" t="s">
        <v>71</v>
      </c>
      <c r="E57" s="24" t="s">
        <v>33</v>
      </c>
      <c r="F57" s="21" t="s">
        <v>67</v>
      </c>
      <c r="G57" s="75" t="s">
        <v>44</v>
      </c>
      <c r="H57" s="77"/>
      <c r="I57" s="88"/>
      <c r="J57" s="78"/>
      <c r="K57" s="63"/>
      <c r="L57" s="63"/>
      <c r="M57" s="63">
        <v>50</v>
      </c>
      <c r="N57" s="63">
        <f t="shared" si="0"/>
        <v>50</v>
      </c>
      <c r="O57" s="94"/>
      <c r="P57" s="88"/>
      <c r="Q57" s="88"/>
      <c r="R57" s="63"/>
      <c r="S57" s="79"/>
      <c r="T57" s="88"/>
      <c r="U57" s="80"/>
      <c r="V57" s="81"/>
      <c r="W57" s="82"/>
      <c r="X57" s="82"/>
      <c r="Y57" s="83"/>
    </row>
    <row r="58" spans="1:32" x14ac:dyDescent="0.3">
      <c r="B58" s="91"/>
      <c r="C58" s="21" t="s">
        <v>31</v>
      </c>
      <c r="D58" s="21" t="s">
        <v>71</v>
      </c>
      <c r="E58" s="24" t="s">
        <v>33</v>
      </c>
      <c r="F58" s="21" t="s">
        <v>67</v>
      </c>
      <c r="G58" s="75" t="s">
        <v>148</v>
      </c>
      <c r="H58" s="77"/>
      <c r="I58" s="89"/>
      <c r="J58" s="78"/>
      <c r="K58" s="63"/>
      <c r="L58" s="63"/>
      <c r="M58" s="63">
        <v>50</v>
      </c>
      <c r="N58" s="63">
        <f t="shared" si="0"/>
        <v>50</v>
      </c>
      <c r="O58" s="95"/>
      <c r="P58" s="89"/>
      <c r="Q58" s="89"/>
      <c r="R58" s="63"/>
      <c r="S58" s="79"/>
      <c r="T58" s="89"/>
      <c r="U58" s="80"/>
      <c r="V58" s="81"/>
      <c r="W58" s="82"/>
      <c r="X58" s="82"/>
      <c r="Y58" s="83"/>
    </row>
    <row r="59" spans="1:32" ht="25.5" customHeight="1" thickBot="1" x14ac:dyDescent="0.35">
      <c r="B59" s="133" t="s">
        <v>77</v>
      </c>
      <c r="C59" s="134"/>
      <c r="D59" s="134"/>
      <c r="E59" s="134"/>
      <c r="F59" s="134"/>
      <c r="G59" s="134"/>
      <c r="H59" s="68">
        <f t="shared" ref="H59:M59" si="3">SUM(H7:H58)</f>
        <v>40100</v>
      </c>
      <c r="I59" s="68">
        <f t="shared" si="3"/>
        <v>46000</v>
      </c>
      <c r="J59" s="68">
        <f t="shared" si="3"/>
        <v>40100</v>
      </c>
      <c r="K59" s="68">
        <f t="shared" si="3"/>
        <v>1500</v>
      </c>
      <c r="L59" s="68">
        <f t="shared" si="3"/>
        <v>50</v>
      </c>
      <c r="M59" s="68">
        <f t="shared" si="3"/>
        <v>41000</v>
      </c>
      <c r="N59" s="68">
        <f>SUM(N7:N58)</f>
        <v>42500</v>
      </c>
      <c r="O59" s="27">
        <f>(M59+L59)/I59</f>
        <v>0.8923913043478261</v>
      </c>
      <c r="P59" s="68">
        <f>SUM(P7:P56)</f>
        <v>1081</v>
      </c>
      <c r="Q59" s="68">
        <f>SUM(Q7:Q56)</f>
        <v>162.5</v>
      </c>
      <c r="R59" s="68"/>
      <c r="S59" s="68"/>
      <c r="T59" s="68"/>
      <c r="U59" s="74"/>
      <c r="V59" s="138" t="s">
        <v>78</v>
      </c>
      <c r="W59" s="135"/>
      <c r="X59" s="70">
        <f>SUM(X7:X56)</f>
        <v>40100</v>
      </c>
      <c r="Y59" s="71">
        <f>SUM(Y7:Y56)</f>
        <v>42500</v>
      </c>
      <c r="Z59" s="28"/>
    </row>
    <row r="60" spans="1:32" ht="16.2" thickBot="1" x14ac:dyDescent="0.35">
      <c r="B60" s="29"/>
      <c r="C60" s="30"/>
      <c r="D60" s="30"/>
      <c r="E60" s="30"/>
      <c r="F60" s="30"/>
      <c r="G60" s="30"/>
      <c r="H60" s="30"/>
      <c r="I60" s="30"/>
      <c r="J60" s="30"/>
      <c r="K60" s="122">
        <f>M59+L59</f>
        <v>41050</v>
      </c>
      <c r="L60" s="123"/>
      <c r="M60" s="29"/>
      <c r="N60" s="30"/>
      <c r="O60" s="30"/>
      <c r="P60" s="30"/>
      <c r="Q60" s="30"/>
      <c r="R60" s="30"/>
      <c r="S60" s="30"/>
      <c r="T60" s="30"/>
      <c r="U60" s="31"/>
      <c r="V60" s="28"/>
      <c r="W60" s="28"/>
      <c r="X60" s="28"/>
      <c r="Y60" s="28"/>
      <c r="Z60" s="28"/>
    </row>
    <row r="61" spans="1:32" x14ac:dyDescent="0.3">
      <c r="V61"/>
      <c r="W61"/>
      <c r="X61"/>
      <c r="Y61"/>
      <c r="Z61" s="28"/>
    </row>
    <row r="62" spans="1:32" customFormat="1" ht="15.6" x14ac:dyDescent="0.3">
      <c r="A62" s="1"/>
      <c r="B62" s="1"/>
      <c r="C62" s="1"/>
      <c r="D62" s="1"/>
      <c r="E62" s="2"/>
      <c r="H62" s="1"/>
      <c r="I62" s="1"/>
      <c r="J62" s="1"/>
      <c r="K62" s="1"/>
      <c r="L62" s="1"/>
      <c r="M62" s="3"/>
      <c r="N62" s="3"/>
      <c r="O62" s="4"/>
      <c r="P62" s="1"/>
      <c r="Q62" s="1"/>
      <c r="R62" s="1"/>
      <c r="S62" s="1"/>
      <c r="T62" s="1"/>
      <c r="AA62" s="124" t="s">
        <v>79</v>
      </c>
      <c r="AB62" s="124"/>
      <c r="AC62" s="124"/>
      <c r="AD62" s="124"/>
      <c r="AE62" s="124"/>
      <c r="AF62" s="32">
        <f ca="1">TODAY()</f>
        <v>45813</v>
      </c>
    </row>
    <row r="63" spans="1:32" customFormat="1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K63" s="2"/>
      <c r="L63" s="2"/>
      <c r="P63" s="1"/>
      <c r="AA63" s="33" t="s">
        <v>80</v>
      </c>
      <c r="AB63" s="33" t="s">
        <v>81</v>
      </c>
      <c r="AC63" s="33" t="s">
        <v>13</v>
      </c>
      <c r="AD63" s="33" t="s">
        <v>82</v>
      </c>
      <c r="AE63" s="34" t="s">
        <v>83</v>
      </c>
      <c r="AF63" s="33" t="s">
        <v>84</v>
      </c>
    </row>
    <row r="64" spans="1:32" customFormat="1" ht="17.25" customHeight="1" x14ac:dyDescent="0.3">
      <c r="A64" s="1"/>
      <c r="B64" s="1"/>
      <c r="C64" s="1"/>
      <c r="D64" s="1"/>
      <c r="E64" s="2"/>
      <c r="H64" s="1"/>
      <c r="I64" s="1"/>
      <c r="K64" s="2"/>
      <c r="P64" s="1"/>
      <c r="AA64" s="87" t="s">
        <v>85</v>
      </c>
      <c r="AB64" s="24" t="s">
        <v>86</v>
      </c>
      <c r="AC64" s="24" t="s">
        <v>38</v>
      </c>
      <c r="AD64" s="24"/>
      <c r="AE64" s="21">
        <v>600</v>
      </c>
      <c r="AF64" s="24">
        <f>AD64+AE64</f>
        <v>600</v>
      </c>
    </row>
    <row r="65" spans="1:32" customFormat="1" ht="15.75" customHeight="1" x14ac:dyDescent="0.3">
      <c r="A65" s="1"/>
      <c r="B65" s="1"/>
      <c r="C65" s="1"/>
      <c r="D65" s="1"/>
      <c r="E65" s="2"/>
      <c r="H65" s="1"/>
      <c r="I65" s="1"/>
      <c r="K65" s="2"/>
      <c r="L65" s="2"/>
      <c r="M65" s="2"/>
      <c r="P65" s="1"/>
      <c r="AA65" s="88"/>
      <c r="AB65" s="24" t="s">
        <v>39</v>
      </c>
      <c r="AC65" s="24" t="s">
        <v>38</v>
      </c>
      <c r="AD65" s="24"/>
      <c r="AE65" s="21">
        <v>250</v>
      </c>
      <c r="AF65" s="24">
        <f t="shared" ref="AF65:AF73" si="4">AD65+AE65</f>
        <v>250</v>
      </c>
    </row>
    <row r="66" spans="1:32" customFormat="1" ht="15.75" customHeight="1" x14ac:dyDescent="0.3">
      <c r="A66" s="1"/>
      <c r="B66" s="1"/>
      <c r="C66" s="1"/>
      <c r="D66" s="1"/>
      <c r="E66" s="2"/>
      <c r="H66" s="1"/>
      <c r="I66" s="1"/>
      <c r="K66" s="2"/>
      <c r="L66" s="2"/>
      <c r="M66" s="2"/>
      <c r="P66" s="1"/>
      <c r="AA66" s="88"/>
      <c r="AB66" s="24" t="s">
        <v>39</v>
      </c>
      <c r="AC66" s="24" t="s">
        <v>87</v>
      </c>
      <c r="AD66" s="24"/>
      <c r="AE66" s="21">
        <v>100</v>
      </c>
      <c r="AF66" s="24">
        <f t="shared" si="4"/>
        <v>100</v>
      </c>
    </row>
    <row r="67" spans="1:32" customFormat="1" ht="15.75" customHeight="1" x14ac:dyDescent="0.3">
      <c r="A67" s="1"/>
      <c r="B67" s="1"/>
      <c r="C67" s="1"/>
      <c r="D67" s="1"/>
      <c r="E67" s="2"/>
      <c r="H67" s="1"/>
      <c r="I67" s="1"/>
      <c r="K67" s="2"/>
      <c r="L67" s="2"/>
      <c r="M67" s="2"/>
      <c r="P67" s="1"/>
      <c r="AA67" s="88"/>
      <c r="AB67" s="24" t="s">
        <v>88</v>
      </c>
      <c r="AC67" s="24" t="s">
        <v>38</v>
      </c>
      <c r="AD67" s="24">
        <v>150</v>
      </c>
      <c r="AE67" s="21">
        <v>100</v>
      </c>
      <c r="AF67" s="24">
        <f t="shared" si="4"/>
        <v>250</v>
      </c>
    </row>
    <row r="68" spans="1:32" ht="18.75" customHeight="1" x14ac:dyDescent="0.3">
      <c r="I68"/>
      <c r="J68"/>
      <c r="K68"/>
      <c r="L68"/>
      <c r="M68" s="2"/>
      <c r="N68"/>
      <c r="O68"/>
      <c r="Q68"/>
      <c r="R68"/>
      <c r="S68"/>
      <c r="T68"/>
      <c r="U68"/>
      <c r="V68"/>
      <c r="W68"/>
      <c r="X68"/>
      <c r="Y68"/>
      <c r="AA68" s="88"/>
      <c r="AB68" s="24" t="s">
        <v>88</v>
      </c>
      <c r="AC68" s="24" t="s">
        <v>89</v>
      </c>
      <c r="AD68" s="24"/>
      <c r="AE68" s="21">
        <v>200</v>
      </c>
      <c r="AF68" s="24">
        <f t="shared" si="4"/>
        <v>200</v>
      </c>
    </row>
    <row r="69" spans="1:32" ht="18.75" customHeight="1" x14ac:dyDescent="0.3">
      <c r="I69"/>
      <c r="J69"/>
      <c r="K69"/>
      <c r="L69"/>
      <c r="M69" s="2"/>
      <c r="N69"/>
      <c r="O69"/>
      <c r="Q69"/>
      <c r="R69"/>
      <c r="S69"/>
      <c r="T69"/>
      <c r="U69"/>
      <c r="V69"/>
      <c r="W69"/>
      <c r="X69"/>
      <c r="Y69"/>
      <c r="AA69" s="88"/>
      <c r="AB69" s="24" t="s">
        <v>90</v>
      </c>
      <c r="AC69" s="24" t="s">
        <v>91</v>
      </c>
      <c r="AD69" s="24">
        <v>100</v>
      </c>
      <c r="AE69" s="21"/>
      <c r="AF69" s="24">
        <f t="shared" si="4"/>
        <v>100</v>
      </c>
    </row>
    <row r="70" spans="1:32" ht="18.75" customHeight="1" x14ac:dyDescent="0.3">
      <c r="I70"/>
      <c r="J70"/>
      <c r="K70"/>
      <c r="L70"/>
      <c r="M70" s="2"/>
      <c r="N70"/>
      <c r="O70"/>
      <c r="Q70"/>
      <c r="R70"/>
      <c r="S70"/>
      <c r="T70"/>
      <c r="U70"/>
      <c r="V70"/>
      <c r="W70"/>
      <c r="X70"/>
      <c r="Y70"/>
      <c r="AA70" s="88"/>
      <c r="AB70" s="24" t="s">
        <v>92</v>
      </c>
      <c r="AC70" s="24" t="s">
        <v>93</v>
      </c>
      <c r="AD70" s="24">
        <v>150</v>
      </c>
      <c r="AE70" s="21"/>
      <c r="AF70" s="24">
        <f t="shared" si="4"/>
        <v>150</v>
      </c>
    </row>
    <row r="71" spans="1:32" ht="18.75" customHeight="1" x14ac:dyDescent="0.3">
      <c r="I71"/>
      <c r="J71"/>
      <c r="K71"/>
      <c r="L71"/>
      <c r="M71" s="2"/>
      <c r="N71"/>
      <c r="O71"/>
      <c r="Q71"/>
      <c r="R71"/>
      <c r="S71"/>
      <c r="T71"/>
      <c r="U71"/>
      <c r="V71"/>
      <c r="W71"/>
      <c r="X71"/>
      <c r="Y71"/>
      <c r="AA71" s="88"/>
      <c r="AB71" s="24" t="s">
        <v>90</v>
      </c>
      <c r="AC71" s="24" t="s">
        <v>94</v>
      </c>
      <c r="AD71" s="24">
        <v>50</v>
      </c>
      <c r="AE71" s="21"/>
      <c r="AF71" s="24">
        <f t="shared" si="4"/>
        <v>50</v>
      </c>
    </row>
    <row r="72" spans="1:32" ht="18.75" customHeight="1" x14ac:dyDescent="0.3">
      <c r="I72"/>
      <c r="J72"/>
      <c r="K72"/>
      <c r="L72"/>
      <c r="M72" s="2"/>
      <c r="N72"/>
      <c r="O72"/>
      <c r="Q72"/>
      <c r="R72"/>
      <c r="S72"/>
      <c r="T72"/>
      <c r="U72"/>
      <c r="V72"/>
      <c r="W72"/>
      <c r="X72"/>
      <c r="Y72"/>
      <c r="AA72" s="88"/>
      <c r="AB72" s="21" t="s">
        <v>95</v>
      </c>
      <c r="AC72" s="21" t="s">
        <v>38</v>
      </c>
      <c r="AD72" s="24">
        <v>150</v>
      </c>
      <c r="AE72" s="21">
        <v>50</v>
      </c>
      <c r="AF72" s="24">
        <f t="shared" si="4"/>
        <v>200</v>
      </c>
    </row>
    <row r="73" spans="1:32" ht="18.75" customHeight="1" x14ac:dyDescent="0.3">
      <c r="I73"/>
      <c r="J73"/>
      <c r="K73"/>
      <c r="L73"/>
      <c r="M73" s="2"/>
      <c r="N73"/>
      <c r="O73"/>
      <c r="Q73"/>
      <c r="R73"/>
      <c r="S73"/>
      <c r="T73"/>
      <c r="U73"/>
      <c r="V73"/>
      <c r="W73"/>
      <c r="X73"/>
      <c r="Y73"/>
      <c r="AA73" s="35" t="s">
        <v>68</v>
      </c>
      <c r="AB73" s="24" t="s">
        <v>88</v>
      </c>
      <c r="AC73" s="24" t="s">
        <v>42</v>
      </c>
      <c r="AD73" s="24">
        <v>400</v>
      </c>
      <c r="AE73" s="21"/>
      <c r="AF73" s="24">
        <f t="shared" si="4"/>
        <v>400</v>
      </c>
    </row>
    <row r="74" spans="1:32" ht="18.75" customHeight="1" x14ac:dyDescent="0.3">
      <c r="I74"/>
      <c r="J74"/>
      <c r="K74"/>
      <c r="L74"/>
      <c r="M74" s="2"/>
      <c r="N74"/>
      <c r="O74"/>
      <c r="Q74"/>
      <c r="R74"/>
      <c r="S74"/>
      <c r="T74"/>
      <c r="U74"/>
      <c r="V74"/>
      <c r="W74"/>
      <c r="X74"/>
      <c r="Y74"/>
      <c r="AA74" s="39"/>
      <c r="AB74" s="125"/>
      <c r="AC74" s="125"/>
      <c r="AD74" s="39">
        <f>SUM(AD64:AD73)</f>
        <v>1000</v>
      </c>
      <c r="AE74" s="39">
        <f>SUM(AE64:AE72)</f>
        <v>1300</v>
      </c>
      <c r="AF74" s="39">
        <f>SUM(AF64:AF73)</f>
        <v>2300</v>
      </c>
    </row>
    <row r="75" spans="1:32" ht="18.75" customHeight="1" x14ac:dyDescent="0.3">
      <c r="I75"/>
      <c r="J75"/>
      <c r="K75"/>
      <c r="L75"/>
      <c r="M75" s="2"/>
      <c r="N75"/>
      <c r="O75"/>
      <c r="Q75"/>
      <c r="R75"/>
      <c r="S75"/>
      <c r="T75"/>
      <c r="U75"/>
      <c r="V75"/>
      <c r="W75"/>
      <c r="X75"/>
      <c r="Y75"/>
      <c r="AA75"/>
    </row>
    <row r="76" spans="1:32" ht="18.75" customHeight="1" x14ac:dyDescent="0.3">
      <c r="I76"/>
      <c r="J76"/>
      <c r="K76"/>
      <c r="L76"/>
      <c r="M76" s="2"/>
      <c r="N76"/>
      <c r="O76"/>
      <c r="Q76"/>
      <c r="R76"/>
      <c r="S76"/>
      <c r="T76"/>
      <c r="U76"/>
      <c r="V76"/>
      <c r="W76"/>
      <c r="X76"/>
      <c r="Y76"/>
      <c r="AA76"/>
    </row>
    <row r="77" spans="1:32" ht="15.75" customHeight="1" x14ac:dyDescent="0.3">
      <c r="I77" s="2"/>
      <c r="J77" s="2"/>
      <c r="K77"/>
      <c r="L77"/>
      <c r="M77" s="2"/>
      <c r="N77"/>
      <c r="O77"/>
      <c r="Q77"/>
      <c r="R77"/>
      <c r="S77"/>
      <c r="T77"/>
      <c r="U77"/>
      <c r="V77"/>
      <c r="W77"/>
      <c r="X77"/>
      <c r="Y77"/>
      <c r="AA77"/>
    </row>
    <row r="78" spans="1:32" x14ac:dyDescent="0.3">
      <c r="I78" s="2"/>
      <c r="J78" s="2"/>
      <c r="K78"/>
      <c r="L78"/>
      <c r="M78" s="2"/>
      <c r="N78"/>
      <c r="O78"/>
      <c r="Q78"/>
      <c r="R78"/>
      <c r="S78"/>
      <c r="T78"/>
      <c r="U78"/>
      <c r="V78" s="5"/>
      <c r="W78" s="5"/>
      <c r="X78" s="5"/>
      <c r="Y78"/>
      <c r="AA78"/>
    </row>
    <row r="79" spans="1:32" x14ac:dyDescent="0.3">
      <c r="I79" s="2"/>
      <c r="J79" s="2"/>
      <c r="K79"/>
      <c r="L79"/>
      <c r="M79" s="2"/>
      <c r="N79"/>
      <c r="O79"/>
      <c r="Q79"/>
      <c r="R79"/>
      <c r="S79"/>
      <c r="T79"/>
      <c r="U79"/>
      <c r="V79"/>
      <c r="W79"/>
      <c r="X79"/>
      <c r="Y79"/>
      <c r="Z79" s="5"/>
      <c r="AA79"/>
    </row>
    <row r="80" spans="1:32" x14ac:dyDescent="0.3">
      <c r="I80" s="2"/>
      <c r="J80" s="2"/>
      <c r="K80"/>
      <c r="L80"/>
      <c r="M80" s="2"/>
      <c r="N80"/>
      <c r="O80"/>
      <c r="Q80"/>
      <c r="R80"/>
      <c r="S80"/>
      <c r="T80"/>
      <c r="U80"/>
      <c r="V80"/>
      <c r="W80"/>
      <c r="X80"/>
      <c r="Y80"/>
      <c r="AA80"/>
    </row>
    <row r="81" spans="1:32" x14ac:dyDescent="0.3">
      <c r="I81" s="2"/>
      <c r="J81" s="2"/>
      <c r="K81"/>
      <c r="L81"/>
      <c r="M81" s="2"/>
      <c r="N81"/>
      <c r="O81"/>
      <c r="Q81"/>
      <c r="R81"/>
      <c r="S81"/>
      <c r="T81"/>
      <c r="U81"/>
      <c r="V81"/>
      <c r="W81"/>
      <c r="X81"/>
      <c r="Y81"/>
      <c r="Z81" s="1"/>
      <c r="AA81"/>
    </row>
    <row r="82" spans="1:32" x14ac:dyDescent="0.3">
      <c r="I82" s="2"/>
      <c r="J82" s="2"/>
      <c r="K82"/>
      <c r="L82"/>
      <c r="M82" s="2"/>
      <c r="N82"/>
      <c r="O82"/>
      <c r="Q82"/>
      <c r="R82"/>
      <c r="S82"/>
      <c r="T82"/>
      <c r="U82"/>
      <c r="V82"/>
      <c r="W82"/>
      <c r="X82"/>
      <c r="Y82"/>
      <c r="Z82" s="1"/>
    </row>
    <row r="83" spans="1:32" x14ac:dyDescent="0.3">
      <c r="I83" s="2"/>
      <c r="J83" s="2"/>
      <c r="K83"/>
      <c r="L83"/>
      <c r="M83" s="2"/>
      <c r="N83"/>
      <c r="O83"/>
      <c r="Q83"/>
      <c r="R83"/>
      <c r="S83"/>
      <c r="V83"/>
      <c r="W83"/>
      <c r="X83"/>
      <c r="Y83"/>
    </row>
    <row r="84" spans="1:32" x14ac:dyDescent="0.3">
      <c r="I84" s="2"/>
      <c r="J84" s="2"/>
      <c r="K84"/>
      <c r="L84"/>
      <c r="M84" s="2"/>
      <c r="N84"/>
      <c r="O84"/>
      <c r="Q84"/>
      <c r="R84"/>
      <c r="S84"/>
      <c r="V84"/>
      <c r="W84"/>
      <c r="X84"/>
      <c r="Y84"/>
    </row>
    <row r="85" spans="1:32" x14ac:dyDescent="0.3">
      <c r="I85" s="2"/>
      <c r="J85" s="2"/>
      <c r="K85"/>
      <c r="L85"/>
      <c r="M85" s="2"/>
      <c r="N85"/>
      <c r="O85"/>
      <c r="Q85"/>
      <c r="R85"/>
      <c r="S85"/>
      <c r="V85"/>
      <c r="W85"/>
      <c r="X85"/>
    </row>
    <row r="86" spans="1:32" x14ac:dyDescent="0.3">
      <c r="I86" s="2"/>
      <c r="J86" s="2"/>
      <c r="K86"/>
      <c r="L86"/>
      <c r="M86" s="2"/>
      <c r="N86"/>
      <c r="O86"/>
      <c r="Q86"/>
      <c r="R86"/>
      <c r="S86"/>
    </row>
    <row r="87" spans="1:32" x14ac:dyDescent="0.3">
      <c r="I87" s="2"/>
      <c r="J87" s="2"/>
      <c r="K87"/>
      <c r="L87"/>
      <c r="M87" s="2"/>
      <c r="N87"/>
      <c r="O87"/>
      <c r="Q87"/>
      <c r="R87"/>
      <c r="S87"/>
    </row>
    <row r="88" spans="1:32" x14ac:dyDescent="0.3">
      <c r="I88" s="2"/>
      <c r="J88" s="2"/>
      <c r="K88"/>
      <c r="L88"/>
      <c r="M88" s="2"/>
      <c r="N88"/>
      <c r="O88"/>
      <c r="Q88"/>
      <c r="R88"/>
      <c r="S88"/>
    </row>
    <row r="89" spans="1:32" x14ac:dyDescent="0.3">
      <c r="I89" s="2"/>
      <c r="J89" s="2"/>
      <c r="K89"/>
      <c r="L89"/>
      <c r="M89" s="2"/>
      <c r="N89"/>
      <c r="O89"/>
      <c r="Q89"/>
      <c r="R89"/>
      <c r="S89"/>
    </row>
    <row r="90" spans="1:32" x14ac:dyDescent="0.3">
      <c r="I90" s="2"/>
      <c r="J90" s="2"/>
      <c r="K90"/>
      <c r="L90"/>
      <c r="M90" s="2"/>
      <c r="N90"/>
      <c r="O90"/>
      <c r="Q90"/>
      <c r="R90"/>
      <c r="S90"/>
    </row>
    <row r="91" spans="1:32" x14ac:dyDescent="0.3">
      <c r="I91" s="2"/>
      <c r="J91" s="2"/>
      <c r="K91"/>
      <c r="L91"/>
      <c r="M91" s="2"/>
      <c r="N91"/>
      <c r="O91"/>
      <c r="Q91"/>
      <c r="R91"/>
      <c r="S91"/>
    </row>
    <row r="92" spans="1:32" s="3" customFormat="1" x14ac:dyDescent="0.3">
      <c r="A92" s="1"/>
      <c r="B92" s="1"/>
      <c r="C92" s="1"/>
      <c r="D92" s="1"/>
      <c r="E92" s="2"/>
      <c r="F92"/>
      <c r="G92"/>
      <c r="H92" s="1"/>
      <c r="I92" s="2"/>
      <c r="J92"/>
      <c r="K92"/>
      <c r="L92"/>
      <c r="M92"/>
      <c r="N92"/>
      <c r="O92"/>
      <c r="P92" s="1"/>
      <c r="Q92"/>
      <c r="R92"/>
      <c r="S92"/>
      <c r="T92" s="1"/>
      <c r="U92" s="5"/>
      <c r="V92" s="1"/>
      <c r="W92" s="1"/>
      <c r="X92" s="1"/>
      <c r="Y92" s="1"/>
      <c r="Z92"/>
      <c r="AA92" s="1"/>
      <c r="AB92" s="1"/>
      <c r="AC92" s="1"/>
      <c r="AD92" s="1"/>
      <c r="AE92" s="1"/>
      <c r="AF92" s="1"/>
    </row>
    <row r="93" spans="1:32" s="3" customFormat="1" x14ac:dyDescent="0.3">
      <c r="A93" s="1"/>
      <c r="B93" s="1"/>
      <c r="C93" s="1"/>
      <c r="D93" s="1"/>
      <c r="E93" s="2"/>
      <c r="F93"/>
      <c r="G93"/>
      <c r="H93" s="1"/>
      <c r="I93"/>
      <c r="J93"/>
      <c r="K93"/>
      <c r="L93"/>
      <c r="M93"/>
      <c r="N93"/>
      <c r="O93" s="2"/>
      <c r="P93" s="1"/>
      <c r="Q93"/>
      <c r="R93"/>
      <c r="S93"/>
      <c r="T93" s="1"/>
      <c r="U93" s="5"/>
      <c r="V93" s="1"/>
      <c r="W93" s="1"/>
      <c r="X93" s="1"/>
      <c r="Y93" s="1"/>
      <c r="Z93"/>
      <c r="AA93" s="1"/>
      <c r="AB93" s="1"/>
      <c r="AC93" s="1"/>
      <c r="AD93" s="1"/>
      <c r="AE93" s="1"/>
      <c r="AF93" s="1"/>
    </row>
    <row r="94" spans="1:32" s="3" customFormat="1" x14ac:dyDescent="0.3">
      <c r="A94" s="1"/>
      <c r="B94" s="1"/>
      <c r="C94" s="1"/>
      <c r="D94" s="1"/>
      <c r="E94" s="2"/>
      <c r="F94"/>
      <c r="G94"/>
      <c r="H94" s="1"/>
      <c r="I94"/>
      <c r="J94"/>
      <c r="K94"/>
      <c r="L94"/>
      <c r="M94"/>
      <c r="N94"/>
      <c r="O94" s="2"/>
      <c r="P94" s="1"/>
      <c r="Q94"/>
      <c r="R94"/>
      <c r="S94"/>
      <c r="T94" s="1"/>
      <c r="U94" s="5"/>
      <c r="V94" s="1"/>
      <c r="W94" s="1"/>
      <c r="X94" s="1"/>
      <c r="Y94" s="1"/>
      <c r="Z94"/>
      <c r="AA94" s="5"/>
      <c r="AB94" s="5"/>
      <c r="AC94" s="5"/>
      <c r="AD94" s="5"/>
      <c r="AE94" s="5"/>
      <c r="AF94" s="1"/>
    </row>
    <row r="95" spans="1:32" s="3" customFormat="1" x14ac:dyDescent="0.3">
      <c r="A95" s="1"/>
      <c r="B95" s="1"/>
      <c r="C95" s="1"/>
      <c r="D95" s="1"/>
      <c r="E95" s="2"/>
      <c r="F95"/>
      <c r="G95"/>
      <c r="H95" s="1"/>
      <c r="I95"/>
      <c r="J95"/>
      <c r="K95"/>
      <c r="L95"/>
      <c r="M95"/>
      <c r="N95"/>
      <c r="O95" s="2"/>
      <c r="P95" s="1"/>
      <c r="Q95"/>
      <c r="R95"/>
      <c r="S95"/>
      <c r="T95" s="1"/>
      <c r="U95" s="5"/>
      <c r="V95" s="1"/>
      <c r="W95" s="1"/>
      <c r="X95" s="1"/>
      <c r="Y95" s="1"/>
      <c r="Z95"/>
      <c r="AA95" s="1"/>
      <c r="AB95" s="1"/>
      <c r="AC95" s="1"/>
      <c r="AD95" s="1"/>
      <c r="AE95" s="1"/>
      <c r="AF95" s="1"/>
    </row>
    <row r="96" spans="1:32" s="3" customFormat="1" x14ac:dyDescent="0.3">
      <c r="A96" s="1"/>
      <c r="B96" s="1"/>
      <c r="C96" s="1"/>
      <c r="D96" s="1"/>
      <c r="E96" s="2"/>
      <c r="F96"/>
      <c r="G96"/>
      <c r="H96" s="1"/>
      <c r="I96"/>
      <c r="J96"/>
      <c r="K96"/>
      <c r="L96"/>
      <c r="M96"/>
      <c r="N96"/>
      <c r="O96" s="2"/>
      <c r="P96" s="1"/>
      <c r="Q96"/>
      <c r="R96"/>
      <c r="S96"/>
      <c r="T96" s="1"/>
      <c r="U96" s="5"/>
      <c r="V96" s="1"/>
      <c r="W96" s="1"/>
      <c r="X96" s="1"/>
      <c r="Y96" s="1"/>
      <c r="Z96"/>
    </row>
    <row r="97" spans="1:33" s="3" customFormat="1" x14ac:dyDescent="0.3">
      <c r="A97" s="1"/>
      <c r="B97" s="1"/>
      <c r="C97" s="1"/>
      <c r="D97" s="1"/>
      <c r="E97" s="2"/>
      <c r="F97"/>
      <c r="G97"/>
      <c r="H97" s="1"/>
      <c r="I97"/>
      <c r="J97"/>
      <c r="K97"/>
      <c r="L97"/>
      <c r="M97"/>
      <c r="N97"/>
      <c r="O97" s="2"/>
      <c r="P97" s="1"/>
      <c r="Q97"/>
      <c r="R97"/>
      <c r="S97"/>
      <c r="T97" s="1"/>
      <c r="U97" s="5"/>
      <c r="V97" s="1"/>
      <c r="W97" s="1"/>
      <c r="X97" s="1"/>
      <c r="Y97" s="1"/>
      <c r="Z97"/>
    </row>
    <row r="98" spans="1:33" x14ac:dyDescent="0.3">
      <c r="I98"/>
      <c r="J98"/>
      <c r="K98"/>
      <c r="L98"/>
      <c r="M98"/>
      <c r="N98"/>
      <c r="O98" s="2"/>
      <c r="Q98"/>
      <c r="R98"/>
      <c r="S98"/>
      <c r="AA98" s="3"/>
      <c r="AB98" s="3"/>
      <c r="AC98" s="3"/>
      <c r="AD98" s="3"/>
      <c r="AE98" s="3"/>
      <c r="AF98" s="3"/>
    </row>
    <row r="99" spans="1:33" x14ac:dyDescent="0.3">
      <c r="I99"/>
      <c r="J99"/>
      <c r="K99"/>
      <c r="L99"/>
      <c r="M99"/>
      <c r="N99"/>
      <c r="O99" s="2"/>
      <c r="Q99"/>
      <c r="R99"/>
      <c r="S99"/>
      <c r="AA99" s="3"/>
      <c r="AB99" s="3"/>
      <c r="AC99" s="3"/>
      <c r="AD99" s="3"/>
      <c r="AE99" s="3"/>
      <c r="AF99" s="3"/>
    </row>
    <row r="100" spans="1:33" customFormat="1" x14ac:dyDescent="0.3">
      <c r="A100" s="1"/>
      <c r="B100" s="1"/>
      <c r="C100" s="1"/>
      <c r="D100" s="1"/>
      <c r="E100" s="2"/>
      <c r="H100" s="1"/>
      <c r="P100" s="1"/>
      <c r="T100" s="1"/>
      <c r="U100" s="5"/>
      <c r="V100" s="1"/>
      <c r="W100" s="1"/>
      <c r="X100" s="1"/>
      <c r="Y100" s="1"/>
      <c r="AA100" s="3"/>
      <c r="AB100" s="3"/>
      <c r="AC100" s="3"/>
      <c r="AD100" s="3"/>
      <c r="AE100" s="3"/>
      <c r="AF100" s="3"/>
      <c r="AG100" s="1"/>
    </row>
    <row r="101" spans="1:33" customFormat="1" x14ac:dyDescent="0.3">
      <c r="A101" s="1"/>
      <c r="B101" s="1"/>
      <c r="C101" s="1"/>
      <c r="D101" s="1"/>
      <c r="E101" s="2"/>
      <c r="H101" s="1"/>
      <c r="P101" s="1"/>
      <c r="T101" s="1"/>
      <c r="U101" s="5"/>
      <c r="V101" s="1"/>
      <c r="W101" s="1"/>
      <c r="X101" s="1"/>
      <c r="Y101" s="1"/>
      <c r="AA101" s="1"/>
      <c r="AB101" s="3"/>
      <c r="AC101" s="3"/>
      <c r="AD101" s="3"/>
      <c r="AE101" s="3"/>
      <c r="AF101" s="3"/>
      <c r="AG101" s="1"/>
    </row>
    <row r="102" spans="1:33" customFormat="1" x14ac:dyDescent="0.3">
      <c r="A102" s="1"/>
      <c r="B102" s="1"/>
      <c r="C102" s="1"/>
      <c r="D102" s="1"/>
      <c r="E102" s="2"/>
      <c r="H102" s="1"/>
      <c r="P102" s="1"/>
      <c r="Q102" s="1"/>
      <c r="R102" s="1"/>
      <c r="S102" s="1"/>
      <c r="T102" s="1"/>
      <c r="U102" s="5"/>
      <c r="V102" s="1"/>
      <c r="W102" s="1"/>
      <c r="X102" s="1"/>
      <c r="Y102" s="1"/>
      <c r="AA102" s="1"/>
      <c r="AB102" s="1"/>
      <c r="AC102" s="1"/>
      <c r="AD102" s="1"/>
      <c r="AE102" s="1"/>
      <c r="AF102" s="1"/>
      <c r="AG102" s="1"/>
    </row>
    <row r="103" spans="1:33" customFormat="1" x14ac:dyDescent="0.3">
      <c r="A103" s="1"/>
      <c r="B103" s="1"/>
      <c r="C103" s="1"/>
      <c r="D103" s="1"/>
      <c r="E103" s="2"/>
      <c r="H103" s="1"/>
      <c r="P103" s="1"/>
      <c r="Q103" s="1"/>
      <c r="R103" s="1"/>
      <c r="S103" s="1"/>
      <c r="T103" s="1"/>
      <c r="U103" s="5"/>
      <c r="V103" s="1"/>
      <c r="W103" s="1"/>
      <c r="X103" s="1"/>
      <c r="Y103" s="1"/>
      <c r="AA103" s="1"/>
      <c r="AB103" s="1"/>
      <c r="AC103" s="1"/>
      <c r="AD103" s="1"/>
      <c r="AE103" s="1"/>
      <c r="AF103" s="1"/>
      <c r="AG103" s="1"/>
    </row>
    <row r="104" spans="1:33" customFormat="1" x14ac:dyDescent="0.3">
      <c r="A104" s="1"/>
      <c r="B104" s="1"/>
      <c r="C104" s="1"/>
      <c r="D104" s="1"/>
      <c r="E104" s="2"/>
      <c r="H104" s="1"/>
      <c r="P104" s="1"/>
      <c r="Q104" s="1"/>
      <c r="R104" s="1"/>
      <c r="S104" s="1"/>
      <c r="T104" s="1"/>
      <c r="U104" s="5"/>
      <c r="V104" s="1"/>
      <c r="W104" s="1"/>
      <c r="X104" s="1"/>
      <c r="Y104" s="1"/>
      <c r="AA104" s="1"/>
      <c r="AB104" s="1"/>
      <c r="AC104" s="1"/>
      <c r="AD104" s="1"/>
      <c r="AE104" s="1"/>
      <c r="AF104" s="1"/>
      <c r="AG104" s="1"/>
    </row>
    <row r="105" spans="1:33" customFormat="1" x14ac:dyDescent="0.3">
      <c r="A105" s="1"/>
      <c r="B105" s="1"/>
      <c r="C105" s="1"/>
      <c r="D105" s="1"/>
      <c r="E105" s="2"/>
      <c r="H105" s="1"/>
      <c r="I105" s="1"/>
      <c r="J105" s="1"/>
      <c r="K105" s="1"/>
      <c r="L105" s="1"/>
      <c r="M105" s="3"/>
      <c r="P105" s="1"/>
      <c r="Q105" s="1"/>
      <c r="R105" s="1"/>
      <c r="S105" s="1"/>
      <c r="T105" s="1"/>
      <c r="U105" s="5"/>
      <c r="V105" s="1"/>
      <c r="W105" s="1"/>
      <c r="X105" s="1"/>
      <c r="Y105" s="1"/>
      <c r="AA105" s="1"/>
      <c r="AB105" s="1"/>
      <c r="AC105" s="1"/>
      <c r="AD105" s="1"/>
      <c r="AE105" s="1"/>
      <c r="AF105" s="1"/>
      <c r="AG105" s="1"/>
    </row>
    <row r="106" spans="1:33" customFormat="1" x14ac:dyDescent="0.3">
      <c r="A106" s="1"/>
      <c r="B106" s="1"/>
      <c r="C106" s="1"/>
      <c r="D106" s="1"/>
      <c r="E106" s="2"/>
      <c r="H106" s="1"/>
      <c r="I106" s="1"/>
      <c r="J106" s="1"/>
      <c r="K106" s="1"/>
      <c r="L106" s="1"/>
      <c r="M106" s="3"/>
      <c r="P106" s="1"/>
      <c r="Q106" s="1"/>
      <c r="R106" s="1"/>
      <c r="S106" s="1"/>
      <c r="T106" s="1"/>
      <c r="U106" s="5"/>
      <c r="V106" s="1"/>
      <c r="W106" s="1"/>
      <c r="X106" s="1"/>
      <c r="Y106" s="1"/>
      <c r="AA106" s="1"/>
      <c r="AB106" s="1"/>
      <c r="AC106" s="1"/>
      <c r="AD106" s="1"/>
      <c r="AE106" s="1"/>
      <c r="AF106" s="1"/>
      <c r="AG106" s="1"/>
    </row>
    <row r="107" spans="1:33" customFormat="1" x14ac:dyDescent="0.3">
      <c r="A107" s="1"/>
      <c r="B107" s="1"/>
      <c r="C107" s="1"/>
      <c r="D107" s="1"/>
      <c r="E107" s="2"/>
      <c r="H107" s="1"/>
      <c r="I107" s="1"/>
      <c r="J107" s="1"/>
      <c r="K107" s="1"/>
      <c r="L107" s="1"/>
      <c r="M107" s="3"/>
      <c r="P107" s="1"/>
      <c r="Q107" s="1"/>
      <c r="R107" s="1"/>
      <c r="S107" s="1"/>
      <c r="T107" s="1"/>
      <c r="U107" s="5"/>
      <c r="V107" s="1"/>
      <c r="W107" s="1"/>
      <c r="X107" s="1"/>
      <c r="Y107" s="1"/>
      <c r="AA107" s="1"/>
      <c r="AB107" s="1"/>
      <c r="AC107" s="1"/>
      <c r="AD107" s="1"/>
      <c r="AE107" s="1"/>
      <c r="AF107" s="1"/>
      <c r="AG107" s="1"/>
    </row>
    <row r="108" spans="1:33" customFormat="1" x14ac:dyDescent="0.3">
      <c r="A108" s="1"/>
      <c r="B108" s="1"/>
      <c r="C108" s="1"/>
      <c r="D108" s="1"/>
      <c r="E108" s="2"/>
      <c r="H108" s="1"/>
      <c r="I108" s="36"/>
      <c r="J108" s="36"/>
      <c r="K108" s="36"/>
      <c r="L108" s="36"/>
      <c r="M108" s="37"/>
      <c r="N108" s="38"/>
      <c r="P108" s="1"/>
      <c r="Q108" s="1"/>
      <c r="R108" s="1"/>
      <c r="S108" s="1"/>
      <c r="T108" s="1"/>
      <c r="U108" s="5"/>
      <c r="V108" s="1"/>
      <c r="W108" s="1"/>
      <c r="X108" s="1"/>
      <c r="Y108" s="1"/>
      <c r="AA108" s="1"/>
      <c r="AB108" s="1"/>
      <c r="AC108" s="1"/>
      <c r="AD108" s="1"/>
      <c r="AE108" s="1"/>
      <c r="AF108" s="1"/>
      <c r="AG108" s="1"/>
    </row>
    <row r="109" spans="1:33" customFormat="1" x14ac:dyDescent="0.3">
      <c r="A109" s="1"/>
      <c r="B109" s="1"/>
      <c r="C109" s="1"/>
      <c r="D109" s="1"/>
      <c r="E109" s="2"/>
      <c r="H109" s="1"/>
      <c r="I109" s="36"/>
      <c r="J109" s="36"/>
      <c r="K109" s="36"/>
      <c r="L109" s="36"/>
      <c r="M109" s="37"/>
      <c r="N109" s="38"/>
      <c r="P109" s="1"/>
      <c r="Q109" s="1"/>
      <c r="R109" s="1"/>
      <c r="S109" s="1"/>
      <c r="T109" s="1"/>
      <c r="U109" s="5"/>
      <c r="V109" s="1"/>
      <c r="W109" s="1"/>
      <c r="X109" s="1"/>
      <c r="Y109" s="1"/>
      <c r="AA109" s="1"/>
      <c r="AB109" s="1"/>
      <c r="AC109" s="1"/>
      <c r="AD109" s="1"/>
      <c r="AE109" s="1"/>
      <c r="AF109" s="1"/>
      <c r="AG109" s="1"/>
    </row>
    <row r="110" spans="1:33" customFormat="1" x14ac:dyDescent="0.3">
      <c r="A110" s="1"/>
      <c r="B110" s="1"/>
      <c r="C110" s="1"/>
      <c r="D110" s="1"/>
      <c r="E110" s="2"/>
      <c r="H110" s="1"/>
      <c r="I110" s="36"/>
      <c r="J110" s="36"/>
      <c r="K110" s="36"/>
      <c r="L110" s="36"/>
      <c r="M110" s="37"/>
      <c r="N110" s="38"/>
      <c r="P110" s="1"/>
      <c r="Q110" s="1"/>
      <c r="R110" s="1"/>
      <c r="S110" s="1"/>
      <c r="T110" s="1"/>
      <c r="U110" s="5"/>
      <c r="V110" s="1"/>
      <c r="W110" s="1"/>
      <c r="X110" s="1"/>
      <c r="Y110" s="1"/>
      <c r="AA110" s="1"/>
      <c r="AB110" s="1"/>
      <c r="AC110" s="1"/>
      <c r="AD110" s="1"/>
      <c r="AE110" s="1"/>
      <c r="AF110" s="1"/>
      <c r="AG110" s="1"/>
    </row>
    <row r="111" spans="1:33" customFormat="1" x14ac:dyDescent="0.3">
      <c r="A111" s="1"/>
      <c r="B111" s="1"/>
      <c r="C111" s="1"/>
      <c r="D111" s="1"/>
      <c r="E111" s="2"/>
      <c r="H111" s="1"/>
      <c r="I111" s="1"/>
      <c r="J111" s="1"/>
      <c r="K111" s="1"/>
      <c r="L111" s="1"/>
      <c r="M111" s="3"/>
      <c r="P111" s="1"/>
      <c r="Q111" s="1"/>
      <c r="R111" s="1"/>
      <c r="S111" s="1"/>
      <c r="T111" s="1"/>
      <c r="U111" s="5"/>
      <c r="V111" s="1"/>
      <c r="W111" s="1"/>
      <c r="X111" s="1"/>
      <c r="Y111" s="1"/>
      <c r="AA111" s="1"/>
      <c r="AB111" s="1"/>
      <c r="AC111" s="1"/>
      <c r="AD111" s="1"/>
      <c r="AE111" s="1"/>
      <c r="AF111" s="1"/>
      <c r="AG111" s="1"/>
    </row>
    <row r="112" spans="1:33" customFormat="1" x14ac:dyDescent="0.3">
      <c r="A112" s="1"/>
      <c r="B112" s="1"/>
      <c r="C112" s="1"/>
      <c r="D112" s="1"/>
      <c r="E112" s="2"/>
      <c r="H112" s="1"/>
      <c r="I112" s="1"/>
      <c r="J112" s="1"/>
      <c r="K112" s="1"/>
      <c r="L112" s="1"/>
      <c r="M112" s="3"/>
      <c r="P112" s="1"/>
      <c r="Q112" s="1"/>
      <c r="R112" s="1"/>
      <c r="S112" s="1"/>
      <c r="T112" s="1"/>
      <c r="U112" s="5"/>
      <c r="V112" s="1"/>
      <c r="W112" s="1"/>
      <c r="X112" s="1"/>
      <c r="Y112" s="1"/>
      <c r="AA112" s="1"/>
      <c r="AB112" s="1"/>
      <c r="AC112" s="1"/>
      <c r="AD112" s="1"/>
      <c r="AE112" s="1"/>
      <c r="AF112" s="1"/>
      <c r="AG112" s="1"/>
    </row>
    <row r="113" spans="1:33" customFormat="1" x14ac:dyDescent="0.3">
      <c r="A113" s="1"/>
      <c r="B113" s="1"/>
      <c r="C113" s="1"/>
      <c r="D113" s="1"/>
      <c r="E113" s="2"/>
      <c r="H113" s="1"/>
      <c r="I113" s="1"/>
      <c r="J113" s="1"/>
      <c r="K113" s="1"/>
      <c r="L113" s="1"/>
      <c r="M113" s="3"/>
      <c r="P113" s="1"/>
      <c r="Q113" s="1"/>
      <c r="R113" s="1"/>
      <c r="S113" s="1"/>
      <c r="T113" s="1"/>
      <c r="U113" s="5"/>
      <c r="V113" s="1"/>
      <c r="W113" s="1"/>
      <c r="X113" s="1"/>
      <c r="Y113" s="1"/>
      <c r="AA113" s="1"/>
      <c r="AB113" s="1"/>
      <c r="AC113" s="1"/>
      <c r="AD113" s="1"/>
      <c r="AE113" s="1"/>
      <c r="AF113" s="1"/>
      <c r="AG113" s="1"/>
    </row>
    <row r="114" spans="1:33" customFormat="1" x14ac:dyDescent="0.3">
      <c r="A114" s="1"/>
      <c r="B114" s="1"/>
      <c r="C114" s="1"/>
      <c r="D114" s="1"/>
      <c r="E114" s="2"/>
      <c r="H114" s="1"/>
      <c r="I114" s="1"/>
      <c r="J114" s="1"/>
      <c r="K114" s="1"/>
      <c r="L114" s="1"/>
      <c r="M114" s="3"/>
      <c r="P114" s="1"/>
      <c r="Q114" s="1"/>
      <c r="R114" s="1"/>
      <c r="S114" s="1"/>
      <c r="T114" s="1"/>
      <c r="U114" s="5"/>
      <c r="V114" s="1"/>
      <c r="W114" s="1"/>
      <c r="X114" s="1"/>
      <c r="Y114" s="1"/>
      <c r="AA114" s="1"/>
      <c r="AB114" s="1"/>
      <c r="AC114" s="1"/>
      <c r="AD114" s="1"/>
      <c r="AE114" s="1"/>
      <c r="AF114" s="1"/>
      <c r="AG114" s="1"/>
    </row>
  </sheetData>
  <mergeCells count="110">
    <mergeCell ref="B7:B8"/>
    <mergeCell ref="I7:I8"/>
    <mergeCell ref="O7:O8"/>
    <mergeCell ref="P7:P8"/>
    <mergeCell ref="Q7:Q8"/>
    <mergeCell ref="T7:T8"/>
    <mergeCell ref="B2:E4"/>
    <mergeCell ref="F2:V4"/>
    <mergeCell ref="W2:X2"/>
    <mergeCell ref="W3:X3"/>
    <mergeCell ref="W4:X4"/>
    <mergeCell ref="B5:U5"/>
    <mergeCell ref="V5:Y5"/>
    <mergeCell ref="B20:B21"/>
    <mergeCell ref="I20:I21"/>
    <mergeCell ref="O20:O21"/>
    <mergeCell ref="P20:P21"/>
    <mergeCell ref="Q20:Q21"/>
    <mergeCell ref="T20:T21"/>
    <mergeCell ref="O13:O16"/>
    <mergeCell ref="I13:I16"/>
    <mergeCell ref="I17:I19"/>
    <mergeCell ref="O17:O19"/>
    <mergeCell ref="P17:P19"/>
    <mergeCell ref="Q17:Q19"/>
    <mergeCell ref="T17:T19"/>
    <mergeCell ref="B17:B19"/>
    <mergeCell ref="B24:B26"/>
    <mergeCell ref="I24:I26"/>
    <mergeCell ref="O24:O26"/>
    <mergeCell ref="P24:P26"/>
    <mergeCell ref="Q24:Q26"/>
    <mergeCell ref="T24:T26"/>
    <mergeCell ref="B22:B23"/>
    <mergeCell ref="I22:I23"/>
    <mergeCell ref="O22:O23"/>
    <mergeCell ref="P22:P23"/>
    <mergeCell ref="Q22:Q23"/>
    <mergeCell ref="T22:T23"/>
    <mergeCell ref="B32:B34"/>
    <mergeCell ref="I32:I34"/>
    <mergeCell ref="O32:O34"/>
    <mergeCell ref="P32:P34"/>
    <mergeCell ref="Q32:Q34"/>
    <mergeCell ref="T32:T34"/>
    <mergeCell ref="B27:B31"/>
    <mergeCell ref="I27:I31"/>
    <mergeCell ref="O27:O31"/>
    <mergeCell ref="P27:P31"/>
    <mergeCell ref="Q27:Q31"/>
    <mergeCell ref="T27:T31"/>
    <mergeCell ref="T43:T46"/>
    <mergeCell ref="O40:O42"/>
    <mergeCell ref="I40:I42"/>
    <mergeCell ref="P40:P42"/>
    <mergeCell ref="Q40:Q42"/>
    <mergeCell ref="B35:B38"/>
    <mergeCell ref="I35:I38"/>
    <mergeCell ref="O35:O38"/>
    <mergeCell ref="P35:P38"/>
    <mergeCell ref="Q35:Q38"/>
    <mergeCell ref="T35:T38"/>
    <mergeCell ref="P9:P12"/>
    <mergeCell ref="Q9:Q12"/>
    <mergeCell ref="T9:T12"/>
    <mergeCell ref="B59:G59"/>
    <mergeCell ref="V59:W59"/>
    <mergeCell ref="K60:L60"/>
    <mergeCell ref="AA62:AE62"/>
    <mergeCell ref="AA64:AA72"/>
    <mergeCell ref="AB74:AC74"/>
    <mergeCell ref="U47:U48"/>
    <mergeCell ref="T50:T53"/>
    <mergeCell ref="Q50:Q53"/>
    <mergeCell ref="P50:P53"/>
    <mergeCell ref="B47:B49"/>
    <mergeCell ref="I47:I49"/>
    <mergeCell ref="O47:O49"/>
    <mergeCell ref="P47:P49"/>
    <mergeCell ref="Q47:Q49"/>
    <mergeCell ref="T47:T49"/>
    <mergeCell ref="B43:B46"/>
    <mergeCell ref="I43:I46"/>
    <mergeCell ref="O43:O46"/>
    <mergeCell ref="P43:P46"/>
    <mergeCell ref="Q43:Q46"/>
    <mergeCell ref="B9:B12"/>
    <mergeCell ref="P54:P55"/>
    <mergeCell ref="Q54:Q55"/>
    <mergeCell ref="T54:T55"/>
    <mergeCell ref="P56:P58"/>
    <mergeCell ref="Q56:Q58"/>
    <mergeCell ref="T56:T58"/>
    <mergeCell ref="B54:B55"/>
    <mergeCell ref="B56:B58"/>
    <mergeCell ref="T40:T42"/>
    <mergeCell ref="B40:B42"/>
    <mergeCell ref="P13:P16"/>
    <mergeCell ref="Q13:Q16"/>
    <mergeCell ref="T13:T16"/>
    <mergeCell ref="B13:B16"/>
    <mergeCell ref="I56:I58"/>
    <mergeCell ref="O56:O58"/>
    <mergeCell ref="I54:I55"/>
    <mergeCell ref="O54:O55"/>
    <mergeCell ref="B50:B53"/>
    <mergeCell ref="I50:I53"/>
    <mergeCell ref="O50:O53"/>
    <mergeCell ref="I9:I12"/>
    <mergeCell ref="O9:O12"/>
  </mergeCells>
  <conditionalFormatting sqref="O7">
    <cfRule type="cellIs" dxfId="746" priority="342" operator="lessThan">
      <formula>0.95</formula>
    </cfRule>
    <cfRule type="cellIs" dxfId="745" priority="341" operator="lessThan">
      <formula>1</formula>
    </cfRule>
    <cfRule type="cellIs" dxfId="744" priority="340" operator="lessThan">
      <formula>0.95</formula>
    </cfRule>
    <cfRule type="cellIs" dxfId="743" priority="343" operator="lessThan">
      <formula>0.95</formula>
    </cfRule>
    <cfRule type="cellIs" dxfId="742" priority="332" operator="greaterThan">
      <formula>0.95</formula>
    </cfRule>
    <cfRule type="cellIs" dxfId="741" priority="331" operator="lessThan">
      <formula>0.93</formula>
    </cfRule>
    <cfRule type="cellIs" dxfId="740" priority="327" operator="lessThan">
      <formula>0.99</formula>
    </cfRule>
    <cfRule type="cellIs" dxfId="739" priority="330" operator="between">
      <formula>0.93</formula>
      <formula>0.96</formula>
    </cfRule>
    <cfRule type="cellIs" dxfId="738" priority="329" operator="greaterThan">
      <formula>0.95</formula>
    </cfRule>
    <cfRule type="cellIs" dxfId="737" priority="328" operator="lessThan">
      <formula>0.95</formula>
    </cfRule>
    <cfRule type="cellIs" dxfId="736" priority="326" operator="lessThan">
      <formula>0.95</formula>
    </cfRule>
    <cfRule type="cellIs" dxfId="735" priority="349" operator="lessThan">
      <formula>0.93</formula>
    </cfRule>
    <cfRule type="cellIs" dxfId="734" priority="350" operator="greaterThan">
      <formula>0.95</formula>
    </cfRule>
    <cfRule type="cellIs" dxfId="733" priority="348" operator="between">
      <formula>0.93</formula>
      <formula>0.96</formula>
    </cfRule>
    <cfRule type="cellIs" dxfId="732" priority="347" operator="greaterThan">
      <formula>0.95</formula>
    </cfRule>
    <cfRule type="cellIs" dxfId="731" priority="346" operator="lessThan">
      <formula>0.95</formula>
    </cfRule>
    <cfRule type="cellIs" dxfId="730" priority="345" operator="lessThan">
      <formula>0.99</formula>
    </cfRule>
    <cfRule type="cellIs" dxfId="729" priority="339" operator="greaterThan">
      <formula>0.95</formula>
    </cfRule>
    <cfRule type="cellIs" dxfId="728" priority="333" operator="lessThan">
      <formula>0.99</formula>
    </cfRule>
    <cfRule type="cellIs" dxfId="727" priority="338" operator="lessThan">
      <formula>0.93</formula>
    </cfRule>
    <cfRule type="cellIs" dxfId="726" priority="337" operator="between">
      <formula>0.93</formula>
      <formula>0.96</formula>
    </cfRule>
    <cfRule type="cellIs" dxfId="725" priority="336" operator="greaterThan">
      <formula>0.95</formula>
    </cfRule>
    <cfRule type="cellIs" dxfId="724" priority="335" operator="lessThan">
      <formula>0.95</formula>
    </cfRule>
    <cfRule type="cellIs" dxfId="723" priority="334" operator="lessThan">
      <formula>0.99</formula>
    </cfRule>
  </conditionalFormatting>
  <conditionalFormatting sqref="O9 O13">
    <cfRule type="cellIs" dxfId="722" priority="311" operator="greaterThan">
      <formula>0.95</formula>
    </cfRule>
    <cfRule type="cellIs" dxfId="721" priority="310" operator="lessThan">
      <formula>0.95</formula>
    </cfRule>
    <cfRule type="cellIs" dxfId="720" priority="312" operator="between">
      <formula>0.93</formula>
      <formula>0.96</formula>
    </cfRule>
    <cfRule type="cellIs" dxfId="719" priority="309" operator="lessThan">
      <formula>0.99</formula>
    </cfRule>
    <cfRule type="cellIs" dxfId="718" priority="308" operator="lessThan">
      <formula>0.99</formula>
    </cfRule>
    <cfRule type="cellIs" dxfId="717" priority="307" operator="greaterThan">
      <formula>0.95</formula>
    </cfRule>
    <cfRule type="cellIs" dxfId="716" priority="306" operator="lessThan">
      <formula>0.93</formula>
    </cfRule>
    <cfRule type="cellIs" dxfId="715" priority="305" operator="between">
      <formula>0.93</formula>
      <formula>0.96</formula>
    </cfRule>
    <cfRule type="cellIs" dxfId="714" priority="304" operator="greaterThan">
      <formula>0.95</formula>
    </cfRule>
    <cfRule type="cellIs" dxfId="713" priority="303" operator="lessThan">
      <formula>0.95</formula>
    </cfRule>
    <cfRule type="cellIs" dxfId="712" priority="302" operator="lessThan">
      <formula>0.99</formula>
    </cfRule>
    <cfRule type="cellIs" dxfId="711" priority="301" operator="lessThan">
      <formula>0.95</formula>
    </cfRule>
    <cfRule type="cellIs" dxfId="710" priority="321" operator="lessThan">
      <formula>0.95</formula>
    </cfRule>
    <cfRule type="cellIs" dxfId="709" priority="320" operator="lessThan">
      <formula>0.99</formula>
    </cfRule>
    <cfRule type="cellIs" dxfId="708" priority="318" operator="lessThan">
      <formula>0.95</formula>
    </cfRule>
    <cfRule type="cellIs" dxfId="707" priority="317" operator="lessThan">
      <formula>0.95</formula>
    </cfRule>
    <cfRule type="cellIs" dxfId="706" priority="325" operator="greaterThan">
      <formula>0.95</formula>
    </cfRule>
    <cfRule type="cellIs" dxfId="705" priority="313" operator="lessThan">
      <formula>0.93</formula>
    </cfRule>
    <cfRule type="cellIs" dxfId="704" priority="324" operator="lessThan">
      <formula>0.93</formula>
    </cfRule>
    <cfRule type="cellIs" dxfId="703" priority="323" operator="between">
      <formula>0.93</formula>
      <formula>0.96</formula>
    </cfRule>
    <cfRule type="cellIs" dxfId="702" priority="316" operator="lessThan">
      <formula>1</formula>
    </cfRule>
    <cfRule type="cellIs" dxfId="701" priority="315" operator="lessThan">
      <formula>0.95</formula>
    </cfRule>
    <cfRule type="cellIs" dxfId="700" priority="314" operator="greaterThan">
      <formula>0.95</formula>
    </cfRule>
    <cfRule type="cellIs" dxfId="699" priority="322" operator="greaterThan">
      <formula>0.95</formula>
    </cfRule>
  </conditionalFormatting>
  <conditionalFormatting sqref="O17">
    <cfRule type="cellIs" dxfId="698" priority="199" operator="lessThan">
      <formula>0.93</formula>
    </cfRule>
    <cfRule type="cellIs" dxfId="697" priority="180" operator="between">
      <formula>0.93</formula>
      <formula>0.96</formula>
    </cfRule>
    <cfRule type="cellIs" dxfId="696" priority="184" operator="lessThan">
      <formula>0.99</formula>
    </cfRule>
    <cfRule type="cellIs" dxfId="695" priority="200" operator="greaterThan">
      <formula>0.95</formula>
    </cfRule>
    <cfRule type="cellIs" dxfId="694" priority="198" operator="between">
      <formula>0.93</formula>
      <formula>0.96</formula>
    </cfRule>
    <cfRule type="cellIs" dxfId="693" priority="197" operator="greaterThan">
      <formula>0.95</formula>
    </cfRule>
    <cfRule type="cellIs" dxfId="692" priority="196" operator="lessThan">
      <formula>0.95</formula>
    </cfRule>
    <cfRule type="cellIs" dxfId="691" priority="195" operator="lessThan">
      <formula>0.99</formula>
    </cfRule>
    <cfRule type="cellIs" dxfId="690" priority="193" operator="lessThan">
      <formula>0.95</formula>
    </cfRule>
    <cfRule type="cellIs" dxfId="689" priority="192" operator="lessThan">
      <formula>0.95</formula>
    </cfRule>
    <cfRule type="cellIs" dxfId="688" priority="191" operator="lessThan">
      <formula>1</formula>
    </cfRule>
    <cfRule type="cellIs" dxfId="687" priority="190" operator="lessThan">
      <formula>0.95</formula>
    </cfRule>
    <cfRule type="cellIs" dxfId="686" priority="189" operator="greaterThan">
      <formula>0.95</formula>
    </cfRule>
    <cfRule type="cellIs" dxfId="685" priority="188" operator="lessThan">
      <formula>0.93</formula>
    </cfRule>
    <cfRule type="cellIs" dxfId="684" priority="187" operator="between">
      <formula>0.93</formula>
      <formula>0.96</formula>
    </cfRule>
    <cfRule type="cellIs" dxfId="683" priority="186" operator="greaterThan">
      <formula>0.95</formula>
    </cfRule>
    <cfRule type="cellIs" dxfId="682" priority="185" operator="lessThan">
      <formula>0.95</formula>
    </cfRule>
    <cfRule type="cellIs" dxfId="681" priority="176" operator="lessThan">
      <formula>0.95</formula>
    </cfRule>
    <cfRule type="cellIs" dxfId="680" priority="177" operator="lessThan">
      <formula>0.99</formula>
    </cfRule>
    <cfRule type="cellIs" dxfId="679" priority="178" operator="lessThan">
      <formula>0.95</formula>
    </cfRule>
    <cfRule type="cellIs" dxfId="678" priority="179" operator="greaterThan">
      <formula>0.95</formula>
    </cfRule>
    <cfRule type="cellIs" dxfId="677" priority="181" operator="lessThan">
      <formula>0.93</formula>
    </cfRule>
    <cfRule type="cellIs" dxfId="676" priority="182" operator="greaterThan">
      <formula>0.95</formula>
    </cfRule>
    <cfRule type="cellIs" dxfId="675" priority="183" operator="lessThan">
      <formula>0.99</formula>
    </cfRule>
  </conditionalFormatting>
  <conditionalFormatting sqref="O20">
    <cfRule type="cellIs" dxfId="674" priority="120" operator="lessThan">
      <formula>0.99</formula>
    </cfRule>
    <cfRule type="cellIs" dxfId="673" priority="105" operator="between">
      <formula>0.93</formula>
      <formula>0.96</formula>
    </cfRule>
    <cfRule type="cellIs" dxfId="672" priority="109" operator="lessThan">
      <formula>0.99</formula>
    </cfRule>
    <cfRule type="cellIs" dxfId="671" priority="101" operator="lessThan">
      <formula>0.95</formula>
    </cfRule>
    <cfRule type="cellIs" dxfId="670" priority="102" operator="lessThan">
      <formula>0.99</formula>
    </cfRule>
    <cfRule type="cellIs" dxfId="669" priority="104" operator="greaterThan">
      <formula>0.95</formula>
    </cfRule>
    <cfRule type="cellIs" dxfId="668" priority="103" operator="lessThan">
      <formula>0.95</formula>
    </cfRule>
    <cfRule type="cellIs" dxfId="667" priority="110" operator="lessThan">
      <formula>0.95</formula>
    </cfRule>
    <cfRule type="cellIs" dxfId="666" priority="111" operator="greaterThan">
      <formula>0.95</formula>
    </cfRule>
    <cfRule type="cellIs" dxfId="665" priority="118" operator="lessThan">
      <formula>0.95</formula>
    </cfRule>
    <cfRule type="cellIs" dxfId="664" priority="112" operator="between">
      <formula>0.93</formula>
      <formula>0.96</formula>
    </cfRule>
    <cfRule type="cellIs" dxfId="663" priority="113" operator="lessThan">
      <formula>0.93</formula>
    </cfRule>
    <cfRule type="cellIs" dxfId="662" priority="114" operator="greaterThan">
      <formula>0.95</formula>
    </cfRule>
    <cfRule type="cellIs" dxfId="661" priority="115" operator="lessThan">
      <formula>0.95</formula>
    </cfRule>
    <cfRule type="cellIs" dxfId="660" priority="116" operator="lessThan">
      <formula>1</formula>
    </cfRule>
    <cfRule type="cellIs" dxfId="659" priority="117" operator="lessThan">
      <formula>0.95</formula>
    </cfRule>
    <cfRule type="cellIs" dxfId="658" priority="121" operator="lessThan">
      <formula>0.95</formula>
    </cfRule>
    <cfRule type="cellIs" dxfId="657" priority="122" operator="greaterThan">
      <formula>0.95</formula>
    </cfRule>
    <cfRule type="cellIs" dxfId="656" priority="106" operator="lessThan">
      <formula>0.93</formula>
    </cfRule>
    <cfRule type="cellIs" dxfId="655" priority="123" operator="between">
      <formula>0.93</formula>
      <formula>0.96</formula>
    </cfRule>
    <cfRule type="cellIs" dxfId="654" priority="124" operator="lessThan">
      <formula>0.93</formula>
    </cfRule>
    <cfRule type="cellIs" dxfId="653" priority="107" operator="greaterThan">
      <formula>0.95</formula>
    </cfRule>
    <cfRule type="cellIs" dxfId="652" priority="125" operator="greaterThan">
      <formula>0.95</formula>
    </cfRule>
    <cfRule type="cellIs" dxfId="651" priority="108" operator="lessThan">
      <formula>0.99</formula>
    </cfRule>
  </conditionalFormatting>
  <conditionalFormatting sqref="O22">
    <cfRule type="cellIs" dxfId="650" priority="82" operator="greaterThan">
      <formula>0.95</formula>
    </cfRule>
    <cfRule type="cellIs" dxfId="649" priority="91" operator="lessThan">
      <formula>1</formula>
    </cfRule>
    <cfRule type="cellIs" dxfId="648" priority="76" operator="lessThan">
      <formula>0.95</formula>
    </cfRule>
    <cfRule type="cellIs" dxfId="647" priority="77" operator="lessThan">
      <formula>0.99</formula>
    </cfRule>
    <cfRule type="cellIs" dxfId="646" priority="78" operator="lessThan">
      <formula>0.95</formula>
    </cfRule>
    <cfRule type="cellIs" dxfId="645" priority="80" operator="between">
      <formula>0.93</formula>
      <formula>0.96</formula>
    </cfRule>
    <cfRule type="cellIs" dxfId="644" priority="81" operator="lessThan">
      <formula>0.93</formula>
    </cfRule>
    <cfRule type="cellIs" dxfId="643" priority="83" operator="lessThan">
      <formula>0.99</formula>
    </cfRule>
    <cfRule type="cellIs" dxfId="642" priority="84" operator="lessThan">
      <formula>0.99</formula>
    </cfRule>
    <cfRule type="cellIs" dxfId="641" priority="85" operator="lessThan">
      <formula>0.95</formula>
    </cfRule>
    <cfRule type="cellIs" dxfId="640" priority="86" operator="greaterThan">
      <formula>0.95</formula>
    </cfRule>
    <cfRule type="cellIs" dxfId="639" priority="87" operator="between">
      <formula>0.93</formula>
      <formula>0.96</formula>
    </cfRule>
    <cfRule type="cellIs" dxfId="638" priority="88" operator="lessThan">
      <formula>0.93</formula>
    </cfRule>
    <cfRule type="cellIs" dxfId="637" priority="89" operator="greaterThan">
      <formula>0.95</formula>
    </cfRule>
    <cfRule type="cellIs" dxfId="636" priority="90" operator="lessThan">
      <formula>0.95</formula>
    </cfRule>
    <cfRule type="cellIs" dxfId="635" priority="92" operator="lessThan">
      <formula>0.95</formula>
    </cfRule>
    <cfRule type="cellIs" dxfId="634" priority="93" operator="lessThan">
      <formula>0.95</formula>
    </cfRule>
    <cfRule type="cellIs" dxfId="633" priority="95" operator="lessThan">
      <formula>0.99</formula>
    </cfRule>
    <cfRule type="cellIs" dxfId="632" priority="96" operator="lessThan">
      <formula>0.95</formula>
    </cfRule>
    <cfRule type="cellIs" dxfId="631" priority="98" operator="between">
      <formula>0.93</formula>
      <formula>0.96</formula>
    </cfRule>
    <cfRule type="cellIs" dxfId="630" priority="97" operator="greaterThan">
      <formula>0.95</formula>
    </cfRule>
    <cfRule type="cellIs" dxfId="629" priority="100" operator="greaterThan">
      <formula>0.95</formula>
    </cfRule>
    <cfRule type="cellIs" dxfId="628" priority="79" operator="greaterThan">
      <formula>0.95</formula>
    </cfRule>
    <cfRule type="cellIs" dxfId="627" priority="99" operator="lessThan">
      <formula>0.93</formula>
    </cfRule>
  </conditionalFormatting>
  <conditionalFormatting sqref="O24">
    <cfRule type="cellIs" dxfId="626" priority="146" operator="lessThan">
      <formula>0.95</formula>
    </cfRule>
    <cfRule type="cellIs" dxfId="625" priority="150" operator="greaterThan">
      <formula>0.95</formula>
    </cfRule>
    <cfRule type="cellIs" dxfId="624" priority="149" operator="lessThan">
      <formula>0.93</formula>
    </cfRule>
    <cfRule type="cellIs" dxfId="623" priority="148" operator="between">
      <formula>0.93</formula>
      <formula>0.96</formula>
    </cfRule>
    <cfRule type="cellIs" dxfId="622" priority="147" operator="greaterThan">
      <formula>0.95</formula>
    </cfRule>
    <cfRule type="cellIs" dxfId="621" priority="145" operator="lessThan">
      <formula>0.99</formula>
    </cfRule>
    <cfRule type="cellIs" dxfId="620" priority="127" operator="lessThan">
      <formula>0.99</formula>
    </cfRule>
    <cfRule type="cellIs" dxfId="619" priority="128" operator="lessThan">
      <formula>0.95</formula>
    </cfRule>
    <cfRule type="cellIs" dxfId="618" priority="129" operator="greaterThan">
      <formula>0.95</formula>
    </cfRule>
    <cfRule type="cellIs" dxfId="617" priority="130" operator="between">
      <formula>0.93</formula>
      <formula>0.96</formula>
    </cfRule>
    <cfRule type="cellIs" dxfId="616" priority="131" operator="lessThan">
      <formula>0.93</formula>
    </cfRule>
    <cfRule type="cellIs" dxfId="615" priority="132" operator="greaterThan">
      <formula>0.95</formula>
    </cfRule>
    <cfRule type="cellIs" dxfId="614" priority="133" operator="lessThan">
      <formula>0.99</formula>
    </cfRule>
    <cfRule type="cellIs" dxfId="613" priority="134" operator="lessThan">
      <formula>0.99</formula>
    </cfRule>
    <cfRule type="cellIs" dxfId="612" priority="135" operator="lessThan">
      <formula>0.95</formula>
    </cfRule>
    <cfRule type="cellIs" dxfId="611" priority="136" operator="greaterThan">
      <formula>0.95</formula>
    </cfRule>
    <cfRule type="cellIs" dxfId="610" priority="137" operator="between">
      <formula>0.93</formula>
      <formula>0.96</formula>
    </cfRule>
    <cfRule type="cellIs" dxfId="609" priority="138" operator="lessThan">
      <formula>0.93</formula>
    </cfRule>
    <cfRule type="cellIs" dxfId="608" priority="139" operator="greaterThan">
      <formula>0.95</formula>
    </cfRule>
    <cfRule type="cellIs" dxfId="607" priority="140" operator="lessThan">
      <formula>0.95</formula>
    </cfRule>
    <cfRule type="cellIs" dxfId="606" priority="141" operator="lessThan">
      <formula>1</formula>
    </cfRule>
    <cfRule type="cellIs" dxfId="605" priority="142" operator="lessThan">
      <formula>0.95</formula>
    </cfRule>
    <cfRule type="cellIs" dxfId="604" priority="143" operator="lessThan">
      <formula>0.95</formula>
    </cfRule>
    <cfRule type="cellIs" dxfId="603" priority="126" operator="lessThan">
      <formula>0.95</formula>
    </cfRule>
  </conditionalFormatting>
  <conditionalFormatting sqref="O27">
    <cfRule type="cellIs" dxfId="602" priority="285" operator="lessThan">
      <formula>0.95</formula>
    </cfRule>
    <cfRule type="cellIs" dxfId="601" priority="286" operator="greaterThan">
      <formula>0.95</formula>
    </cfRule>
    <cfRule type="cellIs" dxfId="600" priority="287" operator="between">
      <formula>0.93</formula>
      <formula>0.96</formula>
    </cfRule>
    <cfRule type="cellIs" dxfId="599" priority="288" operator="lessThan">
      <formula>0.93</formula>
    </cfRule>
    <cfRule type="cellIs" dxfId="598" priority="289" operator="greaterThan">
      <formula>0.95</formula>
    </cfRule>
    <cfRule type="cellIs" dxfId="597" priority="290" operator="lessThan">
      <formula>0.95</formula>
    </cfRule>
    <cfRule type="cellIs" dxfId="596" priority="291" operator="lessThan">
      <formula>1</formula>
    </cfRule>
    <cfRule type="cellIs" dxfId="595" priority="292" operator="lessThan">
      <formula>0.95</formula>
    </cfRule>
    <cfRule type="cellIs" dxfId="594" priority="293" operator="lessThan">
      <formula>0.95</formula>
    </cfRule>
    <cfRule type="cellIs" dxfId="593" priority="295" operator="lessThan">
      <formula>0.99</formula>
    </cfRule>
    <cfRule type="cellIs" dxfId="592" priority="296" operator="lessThan">
      <formula>0.95</formula>
    </cfRule>
    <cfRule type="cellIs" dxfId="591" priority="297" operator="greaterThan">
      <formula>0.95</formula>
    </cfRule>
    <cfRule type="cellIs" dxfId="590" priority="298" operator="between">
      <formula>0.93</formula>
      <formula>0.96</formula>
    </cfRule>
    <cfRule type="cellIs" dxfId="589" priority="299" operator="lessThan">
      <formula>0.93</formula>
    </cfRule>
    <cfRule type="cellIs" dxfId="588" priority="300" operator="greaterThan">
      <formula>0.95</formula>
    </cfRule>
    <cfRule type="cellIs" dxfId="587" priority="276" operator="lessThan">
      <formula>0.95</formula>
    </cfRule>
    <cfRule type="cellIs" dxfId="586" priority="277" operator="lessThan">
      <formula>0.99</formula>
    </cfRule>
    <cfRule type="cellIs" dxfId="585" priority="278" operator="lessThan">
      <formula>0.95</formula>
    </cfRule>
    <cfRule type="cellIs" dxfId="584" priority="279" operator="greaterThan">
      <formula>0.95</formula>
    </cfRule>
    <cfRule type="cellIs" dxfId="583" priority="280" operator="between">
      <formula>0.93</formula>
      <formula>0.96</formula>
    </cfRule>
    <cfRule type="cellIs" dxfId="582" priority="281" operator="lessThan">
      <formula>0.93</formula>
    </cfRule>
    <cfRule type="cellIs" dxfId="581" priority="282" operator="greaterThan">
      <formula>0.95</formula>
    </cfRule>
    <cfRule type="cellIs" dxfId="580" priority="283" operator="lessThan">
      <formula>0.99</formula>
    </cfRule>
    <cfRule type="cellIs" dxfId="579" priority="284" operator="lessThan">
      <formula>0.99</formula>
    </cfRule>
  </conditionalFormatting>
  <conditionalFormatting sqref="O32:O33">
    <cfRule type="cellIs" dxfId="578" priority="172" operator="greaterThan">
      <formula>0.95</formula>
    </cfRule>
    <cfRule type="cellIs" dxfId="577" priority="155" operator="between">
      <formula>0.93</formula>
      <formula>0.96</formula>
    </cfRule>
    <cfRule type="cellIs" dxfId="576" priority="156" operator="lessThan">
      <formula>0.93</formula>
    </cfRule>
    <cfRule type="cellIs" dxfId="575" priority="157" operator="greaterThan">
      <formula>0.95</formula>
    </cfRule>
    <cfRule type="cellIs" dxfId="574" priority="158" operator="lessThan">
      <formula>0.99</formula>
    </cfRule>
    <cfRule type="cellIs" dxfId="573" priority="159" operator="lessThan">
      <formula>0.99</formula>
    </cfRule>
    <cfRule type="cellIs" dxfId="572" priority="151" operator="lessThan">
      <formula>0.95</formula>
    </cfRule>
    <cfRule type="cellIs" dxfId="571" priority="165" operator="lessThan">
      <formula>0.95</formula>
    </cfRule>
    <cfRule type="cellIs" dxfId="570" priority="166" operator="lessThan">
      <formula>1</formula>
    </cfRule>
    <cfRule type="cellIs" dxfId="569" priority="167" operator="lessThan">
      <formula>0.95</formula>
    </cfRule>
    <cfRule type="cellIs" dxfId="568" priority="168" operator="lessThan">
      <formula>0.95</formula>
    </cfRule>
    <cfRule type="cellIs" dxfId="567" priority="170" operator="lessThan">
      <formula>0.99</formula>
    </cfRule>
    <cfRule type="cellIs" dxfId="566" priority="171" operator="lessThan">
      <formula>0.95</formula>
    </cfRule>
    <cfRule type="cellIs" dxfId="565" priority="173" operator="between">
      <formula>0.93</formula>
      <formula>0.96</formula>
    </cfRule>
    <cfRule type="cellIs" dxfId="564" priority="174" operator="lessThan">
      <formula>0.93</formula>
    </cfRule>
    <cfRule type="cellIs" dxfId="563" priority="175" operator="greaterThan">
      <formula>0.95</formula>
    </cfRule>
    <cfRule type="cellIs" dxfId="562" priority="160" operator="lessThan">
      <formula>0.95</formula>
    </cfRule>
    <cfRule type="cellIs" dxfId="561" priority="163" operator="lessThan">
      <formula>0.93</formula>
    </cfRule>
    <cfRule type="cellIs" dxfId="560" priority="161" operator="greaterThan">
      <formula>0.95</formula>
    </cfRule>
    <cfRule type="cellIs" dxfId="559" priority="162" operator="between">
      <formula>0.93</formula>
      <formula>0.96</formula>
    </cfRule>
    <cfRule type="cellIs" dxfId="558" priority="164" operator="greaterThan">
      <formula>0.95</formula>
    </cfRule>
    <cfRule type="cellIs" dxfId="557" priority="154" operator="greaterThan">
      <formula>0.95</formula>
    </cfRule>
    <cfRule type="cellIs" dxfId="556" priority="153" operator="lessThan">
      <formula>0.95</formula>
    </cfRule>
    <cfRule type="cellIs" dxfId="555" priority="152" operator="lessThan">
      <formula>0.99</formula>
    </cfRule>
  </conditionalFormatting>
  <conditionalFormatting sqref="O35">
    <cfRule type="cellIs" dxfId="554" priority="251" operator="lessThan">
      <formula>0.95</formula>
    </cfRule>
    <cfRule type="cellIs" dxfId="553" priority="252" operator="lessThan">
      <formula>0.99</formula>
    </cfRule>
    <cfRule type="cellIs" dxfId="552" priority="253" operator="lessThan">
      <formula>0.95</formula>
    </cfRule>
    <cfRule type="cellIs" dxfId="551" priority="254" operator="greaterThan">
      <formula>0.95</formula>
    </cfRule>
    <cfRule type="cellIs" dxfId="550" priority="255" operator="between">
      <formula>0.93</formula>
      <formula>0.96</formula>
    </cfRule>
    <cfRule type="cellIs" dxfId="549" priority="256" operator="lessThan">
      <formula>0.93</formula>
    </cfRule>
    <cfRule type="cellIs" dxfId="548" priority="270" operator="lessThan">
      <formula>0.99</formula>
    </cfRule>
    <cfRule type="cellIs" dxfId="547" priority="257" operator="greaterThan">
      <formula>0.95</formula>
    </cfRule>
    <cfRule type="cellIs" dxfId="546" priority="258" operator="lessThan">
      <formula>0.99</formula>
    </cfRule>
    <cfRule type="cellIs" dxfId="545" priority="259" operator="lessThan">
      <formula>0.99</formula>
    </cfRule>
    <cfRule type="cellIs" dxfId="544" priority="260" operator="lessThan">
      <formula>0.95</formula>
    </cfRule>
    <cfRule type="cellIs" dxfId="543" priority="261" operator="greaterThan">
      <formula>0.95</formula>
    </cfRule>
    <cfRule type="cellIs" dxfId="542" priority="274" operator="lessThan">
      <formula>0.93</formula>
    </cfRule>
    <cfRule type="cellIs" dxfId="541" priority="273" operator="between">
      <formula>0.93</formula>
      <formula>0.96</formula>
    </cfRule>
    <cfRule type="cellIs" dxfId="540" priority="272" operator="greaterThan">
      <formula>0.95</formula>
    </cfRule>
    <cfRule type="cellIs" dxfId="539" priority="262" operator="between">
      <formula>0.93</formula>
      <formula>0.96</formula>
    </cfRule>
    <cfRule type="cellIs" dxfId="538" priority="263" operator="lessThan">
      <formula>0.93</formula>
    </cfRule>
    <cfRule type="cellIs" dxfId="537" priority="268" operator="lessThan">
      <formula>0.95</formula>
    </cfRule>
    <cfRule type="cellIs" dxfId="536" priority="271" operator="lessThan">
      <formula>0.95</formula>
    </cfRule>
    <cfRule type="cellIs" dxfId="535" priority="264" operator="greaterThan">
      <formula>0.95</formula>
    </cfRule>
    <cfRule type="cellIs" dxfId="534" priority="265" operator="lessThan">
      <formula>0.95</formula>
    </cfRule>
    <cfRule type="cellIs" dxfId="533" priority="266" operator="lessThan">
      <formula>1</formula>
    </cfRule>
    <cfRule type="cellIs" dxfId="532" priority="267" operator="lessThan">
      <formula>0.95</formula>
    </cfRule>
    <cfRule type="cellIs" dxfId="531" priority="275" operator="greaterThan">
      <formula>0.95</formula>
    </cfRule>
  </conditionalFormatting>
  <conditionalFormatting sqref="O39:O40">
    <cfRule type="cellIs" dxfId="530" priority="211" operator="greaterThan">
      <formula>0.95</formula>
    </cfRule>
    <cfRule type="cellIs" dxfId="529" priority="212" operator="between">
      <formula>0.93</formula>
      <formula>0.96</formula>
    </cfRule>
    <cfRule type="cellIs" dxfId="528" priority="213" operator="lessThan">
      <formula>0.93</formula>
    </cfRule>
    <cfRule type="cellIs" dxfId="527" priority="215" operator="lessThan">
      <formula>0.95</formula>
    </cfRule>
    <cfRule type="cellIs" dxfId="526" priority="216" operator="lessThan">
      <formula>1</formula>
    </cfRule>
    <cfRule type="cellIs" dxfId="525" priority="218" operator="lessThan">
      <formula>0.95</formula>
    </cfRule>
    <cfRule type="cellIs" dxfId="524" priority="220" operator="lessThan">
      <formula>0.99</formula>
    </cfRule>
    <cfRule type="cellIs" dxfId="523" priority="221" operator="lessThan">
      <formula>0.95</formula>
    </cfRule>
    <cfRule type="cellIs" dxfId="522" priority="222" operator="greaterThan">
      <formula>0.95</formula>
    </cfRule>
    <cfRule type="cellIs" dxfId="521" priority="223" operator="between">
      <formula>0.93</formula>
      <formula>0.96</formula>
    </cfRule>
    <cfRule type="cellIs" dxfId="520" priority="224" operator="lessThan">
      <formula>0.93</formula>
    </cfRule>
    <cfRule type="cellIs" dxfId="519" priority="225" operator="greaterThan">
      <formula>0.95</formula>
    </cfRule>
    <cfRule type="cellIs" dxfId="518" priority="214" operator="greaterThan">
      <formula>0.95</formula>
    </cfRule>
    <cfRule type="cellIs" dxfId="517" priority="201" operator="lessThan">
      <formula>0.95</formula>
    </cfRule>
    <cfRule type="cellIs" dxfId="516" priority="202" operator="lessThan">
      <formula>0.99</formula>
    </cfRule>
    <cfRule type="cellIs" dxfId="515" priority="203" operator="lessThan">
      <formula>0.95</formula>
    </cfRule>
    <cfRule type="cellIs" dxfId="514" priority="204" operator="greaterThan">
      <formula>0.95</formula>
    </cfRule>
    <cfRule type="cellIs" dxfId="513" priority="205" operator="between">
      <formula>0.93</formula>
      <formula>0.96</formula>
    </cfRule>
    <cfRule type="cellIs" dxfId="512" priority="206" operator="lessThan">
      <formula>0.93</formula>
    </cfRule>
    <cfRule type="cellIs" dxfId="511" priority="207" operator="greaterThan">
      <formula>0.95</formula>
    </cfRule>
    <cfRule type="cellIs" dxfId="510" priority="217" operator="lessThan">
      <formula>0.95</formula>
    </cfRule>
    <cfRule type="cellIs" dxfId="509" priority="208" operator="lessThan">
      <formula>0.99</formula>
    </cfRule>
    <cfRule type="cellIs" dxfId="508" priority="209" operator="lessThan">
      <formula>0.99</formula>
    </cfRule>
    <cfRule type="cellIs" dxfId="507" priority="210" operator="lessThan">
      <formula>0.95</formula>
    </cfRule>
  </conditionalFormatting>
  <conditionalFormatting sqref="O43">
    <cfRule type="cellIs" dxfId="506" priority="241" operator="lessThan">
      <formula>1</formula>
    </cfRule>
    <cfRule type="cellIs" dxfId="505" priority="242" operator="lessThan">
      <formula>0.95</formula>
    </cfRule>
    <cfRule type="cellIs" dxfId="504" priority="243" operator="lessThan">
      <formula>0.95</formula>
    </cfRule>
    <cfRule type="cellIs" dxfId="503" priority="229" operator="greaterThan">
      <formula>0.95</formula>
    </cfRule>
    <cfRule type="cellIs" dxfId="502" priority="245" operator="lessThan">
      <formula>0.99</formula>
    </cfRule>
    <cfRule type="cellIs" dxfId="501" priority="228" operator="lessThan">
      <formula>0.95</formula>
    </cfRule>
    <cfRule type="cellIs" dxfId="500" priority="227" operator="lessThan">
      <formula>0.99</formula>
    </cfRule>
    <cfRule type="cellIs" dxfId="499" priority="226" operator="lessThan">
      <formula>0.95</formula>
    </cfRule>
    <cfRule type="cellIs" dxfId="498" priority="230" operator="between">
      <formula>0.93</formula>
      <formula>0.96</formula>
    </cfRule>
    <cfRule type="cellIs" dxfId="497" priority="231" operator="lessThan">
      <formula>0.93</formula>
    </cfRule>
    <cfRule type="cellIs" dxfId="496" priority="232" operator="greaterThan">
      <formula>0.95</formula>
    </cfRule>
    <cfRule type="cellIs" dxfId="495" priority="233" operator="lessThan">
      <formula>0.99</formula>
    </cfRule>
    <cfRule type="cellIs" dxfId="494" priority="234" operator="lessThan">
      <formula>0.99</formula>
    </cfRule>
    <cfRule type="cellIs" dxfId="493" priority="235" operator="lessThan">
      <formula>0.95</formula>
    </cfRule>
    <cfRule type="cellIs" dxfId="492" priority="236" operator="greaterThan">
      <formula>0.95</formula>
    </cfRule>
    <cfRule type="cellIs" dxfId="491" priority="250" operator="greaterThan">
      <formula>0.95</formula>
    </cfRule>
    <cfRule type="cellIs" dxfId="490" priority="249" operator="lessThan">
      <formula>0.93</formula>
    </cfRule>
    <cfRule type="cellIs" dxfId="489" priority="248" operator="between">
      <formula>0.93</formula>
      <formula>0.96</formula>
    </cfRule>
    <cfRule type="cellIs" dxfId="488" priority="247" operator="greaterThan">
      <formula>0.95</formula>
    </cfRule>
    <cfRule type="cellIs" dxfId="487" priority="246" operator="lessThan">
      <formula>0.95</formula>
    </cfRule>
    <cfRule type="cellIs" dxfId="486" priority="237" operator="between">
      <formula>0.93</formula>
      <formula>0.96</formula>
    </cfRule>
    <cfRule type="cellIs" dxfId="485" priority="238" operator="lessThan">
      <formula>0.93</formula>
    </cfRule>
    <cfRule type="cellIs" dxfId="484" priority="239" operator="greaterThan">
      <formula>0.95</formula>
    </cfRule>
    <cfRule type="cellIs" dxfId="483" priority="240" operator="lessThan">
      <formula>0.95</formula>
    </cfRule>
  </conditionalFormatting>
  <conditionalFormatting sqref="O47">
    <cfRule type="cellIs" dxfId="482" priority="75" operator="greaterThan">
      <formula>0.95</formula>
    </cfRule>
    <cfRule type="cellIs" dxfId="481" priority="74" operator="lessThan">
      <formula>0.93</formula>
    </cfRule>
    <cfRule type="cellIs" dxfId="480" priority="73" operator="between">
      <formula>0.93</formula>
      <formula>0.96</formula>
    </cfRule>
    <cfRule type="cellIs" dxfId="479" priority="72" operator="greaterThan">
      <formula>0.95</formula>
    </cfRule>
    <cfRule type="cellIs" dxfId="478" priority="71" operator="lessThan">
      <formula>0.95</formula>
    </cfRule>
    <cfRule type="cellIs" dxfId="477" priority="70" operator="lessThan">
      <formula>0.99</formula>
    </cfRule>
    <cfRule type="cellIs" dxfId="476" priority="68" operator="lessThan">
      <formula>0.95</formula>
    </cfRule>
    <cfRule type="cellIs" dxfId="475" priority="67" operator="lessThan">
      <formula>0.95</formula>
    </cfRule>
    <cfRule type="cellIs" dxfId="474" priority="66" operator="lessThan">
      <formula>1</formula>
    </cfRule>
    <cfRule type="cellIs" dxfId="473" priority="65" operator="lessThan">
      <formula>0.95</formula>
    </cfRule>
    <cfRule type="cellIs" dxfId="472" priority="64" operator="greaterThan">
      <formula>0.95</formula>
    </cfRule>
    <cfRule type="cellIs" dxfId="471" priority="63" operator="lessThan">
      <formula>0.93</formula>
    </cfRule>
    <cfRule type="cellIs" dxfId="470" priority="62" operator="between">
      <formula>0.93</formula>
      <formula>0.96</formula>
    </cfRule>
    <cfRule type="cellIs" dxfId="469" priority="61" operator="greaterThan">
      <formula>0.95</formula>
    </cfRule>
    <cfRule type="cellIs" dxfId="468" priority="60" operator="lessThan">
      <formula>0.95</formula>
    </cfRule>
    <cfRule type="cellIs" dxfId="467" priority="59" operator="lessThan">
      <formula>0.99</formula>
    </cfRule>
    <cfRule type="cellIs" dxfId="466" priority="58" operator="lessThan">
      <formula>0.99</formula>
    </cfRule>
    <cfRule type="cellIs" dxfId="465" priority="57" operator="greaterThan">
      <formula>0.95</formula>
    </cfRule>
    <cfRule type="cellIs" dxfId="464" priority="56" operator="lessThan">
      <formula>0.93</formula>
    </cfRule>
    <cfRule type="cellIs" dxfId="463" priority="55" operator="between">
      <formula>0.93</formula>
      <formula>0.96</formula>
    </cfRule>
    <cfRule type="cellIs" dxfId="462" priority="54" operator="greaterThan">
      <formula>0.95</formula>
    </cfRule>
    <cfRule type="cellIs" dxfId="461" priority="53" operator="lessThan">
      <formula>0.95</formula>
    </cfRule>
    <cfRule type="cellIs" dxfId="460" priority="52" operator="lessThan">
      <formula>0.99</formula>
    </cfRule>
    <cfRule type="cellIs" dxfId="459" priority="51" operator="lessThan">
      <formula>0.95</formula>
    </cfRule>
  </conditionalFormatting>
  <conditionalFormatting sqref="O50">
    <cfRule type="cellIs" dxfId="458" priority="24" operator="lessThan">
      <formula>0.93</formula>
    </cfRule>
    <cfRule type="cellIs" dxfId="457" priority="25" operator="greaterThan">
      <formula>0.95</formula>
    </cfRule>
    <cfRule type="cellIs" dxfId="456" priority="2" operator="lessThan">
      <formula>0.99</formula>
    </cfRule>
    <cfRule type="cellIs" dxfId="455" priority="3" operator="lessThan">
      <formula>0.95</formula>
    </cfRule>
    <cfRule type="cellIs" dxfId="454" priority="4" operator="greaterThan">
      <formula>0.95</formula>
    </cfRule>
    <cfRule type="cellIs" dxfId="453" priority="1" operator="lessThan">
      <formula>0.95</formula>
    </cfRule>
    <cfRule type="cellIs" dxfId="452" priority="5" operator="between">
      <formula>0.93</formula>
      <formula>0.96</formula>
    </cfRule>
    <cfRule type="cellIs" dxfId="451" priority="6" operator="lessThan">
      <formula>0.93</formula>
    </cfRule>
    <cfRule type="cellIs" dxfId="450" priority="7" operator="greaterThan">
      <formula>0.95</formula>
    </cfRule>
    <cfRule type="cellIs" dxfId="449" priority="8" operator="lessThan">
      <formula>0.99</formula>
    </cfRule>
    <cfRule type="cellIs" dxfId="448" priority="9" operator="lessThan">
      <formula>0.99</formula>
    </cfRule>
    <cfRule type="cellIs" dxfId="447" priority="10" operator="lessThan">
      <formula>0.95</formula>
    </cfRule>
    <cfRule type="cellIs" dxfId="446" priority="11" operator="greaterThan">
      <formula>0.95</formula>
    </cfRule>
    <cfRule type="cellIs" dxfId="445" priority="12" operator="between">
      <formula>0.93</formula>
      <formula>0.96</formula>
    </cfRule>
    <cfRule type="cellIs" dxfId="444" priority="13" operator="lessThan">
      <formula>0.93</formula>
    </cfRule>
    <cfRule type="cellIs" dxfId="443" priority="14" operator="greaterThan">
      <formula>0.95</formula>
    </cfRule>
    <cfRule type="cellIs" dxfId="442" priority="15" operator="lessThan">
      <formula>0.95</formula>
    </cfRule>
    <cfRule type="cellIs" dxfId="441" priority="16" operator="lessThan">
      <formula>1</formula>
    </cfRule>
    <cfRule type="cellIs" dxfId="440" priority="17" operator="lessThan">
      <formula>0.95</formula>
    </cfRule>
    <cfRule type="cellIs" dxfId="439" priority="18" operator="lessThan">
      <formula>0.95</formula>
    </cfRule>
    <cfRule type="cellIs" dxfId="438" priority="20" operator="lessThan">
      <formula>0.99</formula>
    </cfRule>
    <cfRule type="cellIs" dxfId="437" priority="21" operator="lessThan">
      <formula>0.95</formula>
    </cfRule>
    <cfRule type="cellIs" dxfId="436" priority="22" operator="greaterThan">
      <formula>0.95</formula>
    </cfRule>
    <cfRule type="cellIs" dxfId="435" priority="23" operator="between">
      <formula>0.93</formula>
      <formula>0.96</formula>
    </cfRule>
  </conditionalFormatting>
  <conditionalFormatting sqref="O54 O56">
    <cfRule type="cellIs" dxfId="434" priority="46" operator="lessThan">
      <formula>0.95</formula>
    </cfRule>
    <cfRule type="cellIs" dxfId="433" priority="27" operator="lessThan">
      <formula>0.99</formula>
    </cfRule>
    <cfRule type="cellIs" dxfId="432" priority="42" operator="lessThan">
      <formula>0.95</formula>
    </cfRule>
    <cfRule type="cellIs" dxfId="431" priority="41" operator="lessThan">
      <formula>1</formula>
    </cfRule>
    <cfRule type="cellIs" dxfId="430" priority="26" operator="lessThan">
      <formula>0.95</formula>
    </cfRule>
    <cfRule type="cellIs" dxfId="429" priority="45" operator="lessThan">
      <formula>0.99</formula>
    </cfRule>
    <cfRule type="cellIs" dxfId="428" priority="37" operator="between">
      <formula>0.93</formula>
      <formula>0.96</formula>
    </cfRule>
    <cfRule type="cellIs" dxfId="427" priority="40" operator="lessThan">
      <formula>0.95</formula>
    </cfRule>
    <cfRule type="cellIs" dxfId="426" priority="50" operator="greaterThan">
      <formula>0.95</formula>
    </cfRule>
    <cfRule type="cellIs" dxfId="425" priority="49" operator="lessThan">
      <formula>0.93</formula>
    </cfRule>
    <cfRule type="cellIs" dxfId="424" priority="39" operator="greaterThan">
      <formula>0.95</formula>
    </cfRule>
    <cfRule type="cellIs" dxfId="423" priority="38" operator="lessThan">
      <formula>0.93</formula>
    </cfRule>
    <cfRule type="cellIs" dxfId="422" priority="48" operator="between">
      <formula>0.93</formula>
      <formula>0.96</formula>
    </cfRule>
    <cfRule type="cellIs" dxfId="421" priority="36" operator="greaterThan">
      <formula>0.95</formula>
    </cfRule>
    <cfRule type="cellIs" dxfId="420" priority="35" operator="lessThan">
      <formula>0.95</formula>
    </cfRule>
    <cfRule type="cellIs" dxfId="419" priority="34" operator="lessThan">
      <formula>0.99</formula>
    </cfRule>
    <cfRule type="cellIs" dxfId="418" priority="33" operator="lessThan">
      <formula>0.99</formula>
    </cfRule>
    <cfRule type="cellIs" dxfId="417" priority="32" operator="greaterThan">
      <formula>0.95</formula>
    </cfRule>
    <cfRule type="cellIs" dxfId="416" priority="31" operator="lessThan">
      <formula>0.93</formula>
    </cfRule>
    <cfRule type="cellIs" dxfId="415" priority="30" operator="between">
      <formula>0.93</formula>
      <formula>0.96</formula>
    </cfRule>
    <cfRule type="cellIs" dxfId="414" priority="47" operator="greaterThan">
      <formula>0.95</formula>
    </cfRule>
    <cfRule type="cellIs" dxfId="413" priority="29" operator="greaterThan">
      <formula>0.95</formula>
    </cfRule>
    <cfRule type="cellIs" dxfId="412" priority="28" operator="lessThan">
      <formula>0.95</formula>
    </cfRule>
    <cfRule type="cellIs" dxfId="411" priority="43" operator="lessThan">
      <formula>0.95</formula>
    </cfRule>
  </conditionalFormatting>
  <conditionalFormatting sqref="O59">
    <cfRule type="cellIs" dxfId="410" priority="351" operator="lessThan">
      <formula>0.94</formula>
    </cfRule>
    <cfRule type="cellIs" dxfId="409" priority="352" operator="lessThan">
      <formula>0.99</formula>
    </cfRule>
    <cfRule type="cellIs" dxfId="408" priority="353" operator="lessThan">
      <formula>0.95</formula>
    </cfRule>
    <cfRule type="cellIs" dxfId="407" priority="354" operator="lessThan">
      <formula>0.95</formula>
    </cfRule>
    <cfRule type="cellIs" dxfId="406" priority="355" operator="lessThan">
      <formula>1</formula>
    </cfRule>
    <cfRule type="cellIs" dxfId="405" priority="356" operator="lessThan">
      <formula>0.94</formula>
    </cfRule>
    <cfRule type="cellIs" dxfId="404" priority="357" operator="lessThan">
      <formula>0.95</formula>
    </cfRule>
    <cfRule type="cellIs" dxfId="403" priority="358" operator="lessThan">
      <formula>0.9</formula>
    </cfRule>
    <cfRule type="cellIs" dxfId="402" priority="359" operator="lessThan">
      <formula>0.95</formula>
    </cfRule>
    <cfRule type="cellIs" dxfId="401" priority="360" operator="lessThan">
      <formula>0.95</formula>
    </cfRule>
    <cfRule type="cellIs" dxfId="400" priority="361" operator="lessThan">
      <formula>0.99</formula>
    </cfRule>
    <cfRule type="cellIs" dxfId="399" priority="362" operator="lessThan">
      <formula>0.95</formula>
    </cfRule>
    <cfRule type="cellIs" dxfId="398" priority="363" operator="greaterThan">
      <formula>0.95</formula>
    </cfRule>
    <cfRule type="cellIs" dxfId="397" priority="364" operator="between">
      <formula>0.93</formula>
      <formula>0.96</formula>
    </cfRule>
    <cfRule type="cellIs" dxfId="396" priority="365" operator="lessThan">
      <formula>0.93</formula>
    </cfRule>
    <cfRule type="cellIs" dxfId="395" priority="366" operator="greaterThan">
      <formula>0.95</formula>
    </cfRule>
  </conditionalFormatting>
  <printOptions horizontalCentered="1" verticalCentered="1"/>
  <pageMargins left="0" right="0" top="0" bottom="0" header="0" footer="0"/>
  <pageSetup paperSize="9" scale="31" orientation="landscape" r:id="rId1"/>
  <rowBreaks count="1" manualBreakCount="1">
    <brk id="60" max="16383" man="1"/>
  </rowBreaks>
  <colBreaks count="1" manualBreakCount="1">
    <brk id="25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G104"/>
  <sheetViews>
    <sheetView topLeftCell="A5" zoomScale="80" zoomScaleNormal="80" workbookViewId="0">
      <selection activeCell="B20" sqref="B20:T23"/>
    </sheetView>
  </sheetViews>
  <sheetFormatPr defaultColWidth="9.109375" defaultRowHeight="14.4" x14ac:dyDescent="0.3"/>
  <cols>
    <col min="1" max="1" width="3.88671875" style="1" customWidth="1"/>
    <col min="2" max="2" width="8" style="1" bestFit="1" customWidth="1"/>
    <col min="3" max="3" width="5.33203125" style="1" bestFit="1" customWidth="1"/>
    <col min="4" max="4" width="5.33203125" style="1" customWidth="1"/>
    <col min="5" max="5" width="9" style="2" bestFit="1" customWidth="1"/>
    <col min="6" max="6" width="26.33203125" customWidth="1"/>
    <col min="7" max="7" width="17.33203125" bestFit="1" customWidth="1"/>
    <col min="8" max="8" width="10.109375" style="1" customWidth="1"/>
    <col min="9" max="10" width="7.44140625" style="1" bestFit="1" customWidth="1"/>
    <col min="11" max="11" width="8" style="1" bestFit="1" customWidth="1"/>
    <col min="12" max="12" width="7" style="1" bestFit="1" customWidth="1"/>
    <col min="13" max="13" width="7.44140625" style="3" bestFit="1" customWidth="1"/>
    <col min="14" max="14" width="8.33203125" style="3" bestFit="1" customWidth="1"/>
    <col min="15" max="15" width="11" style="4" customWidth="1"/>
    <col min="16" max="16" width="6.33203125" style="1" bestFit="1" customWidth="1"/>
    <col min="17" max="17" width="8.5546875" style="1" bestFit="1" customWidth="1"/>
    <col min="18" max="19" width="6" style="1" hidden="1" customWidth="1"/>
    <col min="20" max="20" width="15.6640625" style="1" bestFit="1" customWidth="1"/>
    <col min="21" max="21" width="49.33203125" style="5" bestFit="1" customWidth="1"/>
    <col min="22" max="22" width="20.44140625" style="1" customWidth="1"/>
    <col min="23" max="23" width="15.5546875" style="1" customWidth="1"/>
    <col min="24" max="24" width="7" style="1" customWidth="1"/>
    <col min="25" max="25" width="15.5546875" style="1" customWidth="1"/>
    <col min="26" max="26" width="17.5546875" bestFit="1" customWidth="1"/>
    <col min="27" max="27" width="10.88671875" style="1" customWidth="1"/>
    <col min="28" max="28" width="15.44140625" style="1" bestFit="1" customWidth="1"/>
    <col min="29" max="29" width="16.5546875" style="1" customWidth="1"/>
    <col min="30" max="30" width="11.44140625" style="1" customWidth="1"/>
    <col min="31" max="31" width="11.109375" style="1" bestFit="1" customWidth="1"/>
    <col min="32" max="32" width="16.33203125" style="1" customWidth="1"/>
    <col min="33" max="16384" width="9.109375" style="1"/>
  </cols>
  <sheetData>
    <row r="1" spans="1:27" ht="15" thickBot="1" x14ac:dyDescent="0.35"/>
    <row r="2" spans="1:27" customFormat="1" ht="15" customHeight="1" x14ac:dyDescent="0.3">
      <c r="A2" s="1"/>
      <c r="B2" s="98"/>
      <c r="C2" s="99"/>
      <c r="D2" s="99"/>
      <c r="E2" s="99"/>
      <c r="F2" s="102" t="s">
        <v>0</v>
      </c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5" t="s">
        <v>1</v>
      </c>
      <c r="X2" s="105"/>
      <c r="Y2" s="6" t="s">
        <v>2</v>
      </c>
    </row>
    <row r="3" spans="1:27" customFormat="1" ht="15" customHeight="1" x14ac:dyDescent="0.3">
      <c r="A3" s="1"/>
      <c r="B3" s="100"/>
      <c r="C3" s="97"/>
      <c r="D3" s="97"/>
      <c r="E3" s="97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6" t="s">
        <v>3</v>
      </c>
      <c r="X3" s="106"/>
      <c r="Y3" s="7" t="s">
        <v>4</v>
      </c>
    </row>
    <row r="4" spans="1:27" customFormat="1" ht="15.75" customHeight="1" thickBot="1" x14ac:dyDescent="0.35">
      <c r="A4" s="1"/>
      <c r="B4" s="101"/>
      <c r="C4" s="87"/>
      <c r="D4" s="87"/>
      <c r="E4" s="87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7" t="s">
        <v>5</v>
      </c>
      <c r="X4" s="107"/>
      <c r="Y4" s="8" t="s">
        <v>6</v>
      </c>
    </row>
    <row r="5" spans="1:27" ht="40.5" customHeight="1" thickBot="1" x14ac:dyDescent="0.35">
      <c r="B5" s="113" t="s">
        <v>191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5"/>
      <c r="V5" s="109" t="s">
        <v>7</v>
      </c>
      <c r="W5" s="110"/>
      <c r="X5" s="110"/>
      <c r="Y5" s="111"/>
    </row>
    <row r="6" spans="1:27" ht="29.4" thickBot="1" x14ac:dyDescent="0.35">
      <c r="B6" s="9" t="s">
        <v>8</v>
      </c>
      <c r="C6" s="10" t="s">
        <v>9</v>
      </c>
      <c r="D6" s="10" t="s">
        <v>10</v>
      </c>
      <c r="E6" s="10" t="s">
        <v>11</v>
      </c>
      <c r="F6" s="11" t="s">
        <v>12</v>
      </c>
      <c r="G6" s="11" t="s">
        <v>13</v>
      </c>
      <c r="H6" s="10" t="s">
        <v>14</v>
      </c>
      <c r="I6" s="11" t="s">
        <v>15</v>
      </c>
      <c r="J6" s="11" t="s">
        <v>16</v>
      </c>
      <c r="K6" s="10" t="s">
        <v>17</v>
      </c>
      <c r="L6" s="11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1" t="s">
        <v>26</v>
      </c>
      <c r="U6" s="12" t="s">
        <v>27</v>
      </c>
      <c r="V6" s="66" t="s">
        <v>12</v>
      </c>
      <c r="W6" s="11" t="s">
        <v>13</v>
      </c>
      <c r="X6" s="11" t="s">
        <v>28</v>
      </c>
      <c r="Y6" s="67" t="s">
        <v>29</v>
      </c>
    </row>
    <row r="7" spans="1:27" customFormat="1" ht="17.25" customHeight="1" x14ac:dyDescent="0.3">
      <c r="A7" s="1"/>
      <c r="B7" s="129" t="s">
        <v>30</v>
      </c>
      <c r="C7" s="13" t="s">
        <v>31</v>
      </c>
      <c r="D7" s="13" t="s">
        <v>32</v>
      </c>
      <c r="E7" s="16" t="s">
        <v>33</v>
      </c>
      <c r="F7" s="13" t="s">
        <v>37</v>
      </c>
      <c r="G7" s="13" t="s">
        <v>38</v>
      </c>
      <c r="H7" s="14">
        <v>3300</v>
      </c>
      <c r="I7" s="130">
        <v>3000</v>
      </c>
      <c r="J7" s="15">
        <v>3300</v>
      </c>
      <c r="K7" s="16"/>
      <c r="L7" s="16"/>
      <c r="M7" s="16">
        <v>3000</v>
      </c>
      <c r="N7" s="16">
        <f t="shared" ref="N7:N48" si="0">K7+M7</f>
        <v>3000</v>
      </c>
      <c r="O7" s="132">
        <f>(M7+M8+M9)/I7</f>
        <v>1.0333333333333334</v>
      </c>
      <c r="P7" s="99">
        <v>69</v>
      </c>
      <c r="Q7" s="99">
        <v>10</v>
      </c>
      <c r="R7" s="16">
        <f t="shared" ref="R7:R20" si="1">(M7+L7)/Q7</f>
        <v>300</v>
      </c>
      <c r="S7" s="17">
        <f t="shared" ref="S7:S20" si="2">R7/P7</f>
        <v>4.3478260869565215</v>
      </c>
      <c r="T7" s="99" t="s">
        <v>36</v>
      </c>
      <c r="U7" s="18"/>
      <c r="V7" s="72" t="s">
        <v>37</v>
      </c>
      <c r="W7" s="55" t="s">
        <v>38</v>
      </c>
      <c r="X7" s="55">
        <v>3300</v>
      </c>
      <c r="Y7" s="56">
        <v>3000</v>
      </c>
      <c r="AA7" s="1"/>
    </row>
    <row r="8" spans="1:27" customFormat="1" ht="17.25" customHeight="1" x14ac:dyDescent="0.3">
      <c r="A8" s="1"/>
      <c r="B8" s="128"/>
      <c r="C8" s="21" t="s">
        <v>31</v>
      </c>
      <c r="D8" s="21" t="s">
        <v>32</v>
      </c>
      <c r="E8" s="24" t="s">
        <v>33</v>
      </c>
      <c r="F8" s="21" t="s">
        <v>34</v>
      </c>
      <c r="G8" s="21" t="s">
        <v>35</v>
      </c>
      <c r="H8" s="22"/>
      <c r="I8" s="131"/>
      <c r="J8" s="23"/>
      <c r="K8" s="24"/>
      <c r="L8" s="24"/>
      <c r="M8" s="24">
        <v>50</v>
      </c>
      <c r="N8" s="24">
        <f t="shared" si="0"/>
        <v>50</v>
      </c>
      <c r="O8" s="96"/>
      <c r="P8" s="97"/>
      <c r="Q8" s="97"/>
      <c r="R8" s="24"/>
      <c r="S8" s="25"/>
      <c r="T8" s="97"/>
      <c r="U8" s="26"/>
      <c r="V8" s="84" t="s">
        <v>39</v>
      </c>
      <c r="W8" s="85" t="s">
        <v>38</v>
      </c>
      <c r="X8" s="85">
        <v>2700</v>
      </c>
      <c r="Y8" s="86">
        <v>3400</v>
      </c>
      <c r="AA8" s="1"/>
    </row>
    <row r="9" spans="1:27" customFormat="1" ht="17.25" customHeight="1" x14ac:dyDescent="0.3">
      <c r="A9" s="1"/>
      <c r="B9" s="128"/>
      <c r="C9" s="21" t="s">
        <v>31</v>
      </c>
      <c r="D9" s="21" t="s">
        <v>32</v>
      </c>
      <c r="E9" s="24" t="s">
        <v>33</v>
      </c>
      <c r="F9" s="21" t="s">
        <v>200</v>
      </c>
      <c r="G9" s="21" t="s">
        <v>199</v>
      </c>
      <c r="H9" s="22"/>
      <c r="I9" s="131"/>
      <c r="J9" s="23"/>
      <c r="K9" s="24"/>
      <c r="L9" s="24"/>
      <c r="M9" s="24">
        <v>50</v>
      </c>
      <c r="N9" s="24">
        <f t="shared" si="0"/>
        <v>50</v>
      </c>
      <c r="O9" s="96"/>
      <c r="P9" s="97"/>
      <c r="Q9" s="97"/>
      <c r="R9" s="24"/>
      <c r="S9" s="25"/>
      <c r="T9" s="97"/>
      <c r="U9" s="26"/>
      <c r="V9" s="84" t="s">
        <v>39</v>
      </c>
      <c r="W9" s="85" t="s">
        <v>137</v>
      </c>
      <c r="X9" s="85"/>
      <c r="Y9" s="86">
        <v>50</v>
      </c>
      <c r="AA9" s="1"/>
    </row>
    <row r="10" spans="1:27" customFormat="1" ht="17.25" customHeight="1" x14ac:dyDescent="0.3">
      <c r="A10" s="1"/>
      <c r="B10" s="128" t="s">
        <v>40</v>
      </c>
      <c r="C10" s="21" t="s">
        <v>31</v>
      </c>
      <c r="D10" s="21" t="s">
        <v>32</v>
      </c>
      <c r="E10" s="24" t="s">
        <v>33</v>
      </c>
      <c r="F10" s="21" t="s">
        <v>41</v>
      </c>
      <c r="G10" s="21" t="s">
        <v>42</v>
      </c>
      <c r="H10" s="22">
        <v>2900</v>
      </c>
      <c r="I10" s="97">
        <v>3000</v>
      </c>
      <c r="J10" s="23">
        <v>2900</v>
      </c>
      <c r="K10" s="24"/>
      <c r="L10" s="24"/>
      <c r="M10" s="24">
        <v>2900</v>
      </c>
      <c r="N10" s="24">
        <f t="shared" si="0"/>
        <v>2900</v>
      </c>
      <c r="O10" s="96">
        <f>(M10+M11+L10)/I10</f>
        <v>1</v>
      </c>
      <c r="P10" s="97">
        <v>62</v>
      </c>
      <c r="Q10" s="97">
        <v>10</v>
      </c>
      <c r="R10" s="24">
        <f t="shared" si="1"/>
        <v>290</v>
      </c>
      <c r="S10" s="25">
        <f t="shared" si="2"/>
        <v>4.67741935483871</v>
      </c>
      <c r="T10" s="97"/>
      <c r="U10" s="26"/>
      <c r="V10" s="73" t="s">
        <v>39</v>
      </c>
      <c r="W10" s="19" t="s">
        <v>114</v>
      </c>
      <c r="X10" s="19"/>
      <c r="Y10" s="20">
        <v>0</v>
      </c>
      <c r="AA10" s="1"/>
    </row>
    <row r="11" spans="1:27" customFormat="1" ht="17.25" customHeight="1" x14ac:dyDescent="0.3">
      <c r="A11" s="1"/>
      <c r="B11" s="128"/>
      <c r="C11" s="21" t="s">
        <v>31</v>
      </c>
      <c r="D11" s="21" t="s">
        <v>32</v>
      </c>
      <c r="E11" s="24" t="s">
        <v>33</v>
      </c>
      <c r="F11" s="21" t="s">
        <v>187</v>
      </c>
      <c r="G11" s="21" t="s">
        <v>38</v>
      </c>
      <c r="H11" s="22"/>
      <c r="I11" s="97"/>
      <c r="J11" s="23"/>
      <c r="K11" s="24"/>
      <c r="L11" s="24"/>
      <c r="M11" s="24">
        <v>100</v>
      </c>
      <c r="N11" s="24">
        <f t="shared" si="0"/>
        <v>100</v>
      </c>
      <c r="O11" s="96"/>
      <c r="P11" s="97"/>
      <c r="Q11" s="97"/>
      <c r="R11" s="24"/>
      <c r="S11" s="25"/>
      <c r="T11" s="97"/>
      <c r="U11" s="26"/>
      <c r="V11" s="73" t="s">
        <v>39</v>
      </c>
      <c r="W11" s="19" t="s">
        <v>89</v>
      </c>
      <c r="X11" s="19"/>
      <c r="Y11" s="20">
        <v>100</v>
      </c>
      <c r="AA11" s="1"/>
    </row>
    <row r="12" spans="1:27" customFormat="1" ht="17.25" customHeight="1" x14ac:dyDescent="0.3">
      <c r="A12" s="1"/>
      <c r="B12" s="128" t="s">
        <v>46</v>
      </c>
      <c r="C12" s="21" t="s">
        <v>31</v>
      </c>
      <c r="D12" s="21" t="s">
        <v>32</v>
      </c>
      <c r="E12" s="24" t="s">
        <v>33</v>
      </c>
      <c r="F12" s="24" t="s">
        <v>110</v>
      </c>
      <c r="G12" s="21" t="s">
        <v>38</v>
      </c>
      <c r="H12" s="22">
        <v>700</v>
      </c>
      <c r="I12" s="97">
        <v>2800</v>
      </c>
      <c r="J12" s="23">
        <v>700</v>
      </c>
      <c r="K12" s="24"/>
      <c r="L12" s="24"/>
      <c r="M12" s="24">
        <v>700</v>
      </c>
      <c r="N12" s="24">
        <f t="shared" si="0"/>
        <v>700</v>
      </c>
      <c r="O12" s="96">
        <f>(M12+M13+M14+M15+M16)/I12</f>
        <v>0.97928571428571431</v>
      </c>
      <c r="P12" s="97">
        <v>63</v>
      </c>
      <c r="Q12" s="97">
        <v>10</v>
      </c>
      <c r="R12" s="24">
        <f t="shared" si="1"/>
        <v>70</v>
      </c>
      <c r="S12" s="25">
        <f t="shared" si="2"/>
        <v>1.1111111111111112</v>
      </c>
      <c r="T12" s="97" t="s">
        <v>49</v>
      </c>
      <c r="U12" s="26"/>
      <c r="V12" s="73" t="s">
        <v>176</v>
      </c>
      <c r="W12" s="19" t="s">
        <v>42</v>
      </c>
      <c r="X12" s="19"/>
      <c r="Y12" s="20">
        <v>100</v>
      </c>
      <c r="AA12" s="1"/>
    </row>
    <row r="13" spans="1:27" customFormat="1" ht="17.25" customHeight="1" x14ac:dyDescent="0.3">
      <c r="A13" s="1"/>
      <c r="B13" s="128"/>
      <c r="C13" s="21" t="s">
        <v>31</v>
      </c>
      <c r="D13" s="21" t="s">
        <v>32</v>
      </c>
      <c r="E13" s="24" t="s">
        <v>33</v>
      </c>
      <c r="F13" s="24" t="s">
        <v>187</v>
      </c>
      <c r="G13" s="21" t="s">
        <v>38</v>
      </c>
      <c r="H13" s="22">
        <v>1900</v>
      </c>
      <c r="I13" s="97"/>
      <c r="J13" s="23">
        <v>1900</v>
      </c>
      <c r="K13" s="24"/>
      <c r="L13" s="24"/>
      <c r="M13" s="24">
        <v>1900</v>
      </c>
      <c r="N13" s="24">
        <f t="shared" si="0"/>
        <v>1900</v>
      </c>
      <c r="O13" s="96"/>
      <c r="P13" s="97"/>
      <c r="Q13" s="97"/>
      <c r="R13" s="24"/>
      <c r="S13" s="25"/>
      <c r="T13" s="97"/>
      <c r="U13" s="26"/>
      <c r="V13" s="73" t="s">
        <v>110</v>
      </c>
      <c r="W13" s="19" t="s">
        <v>38</v>
      </c>
      <c r="X13" s="19">
        <v>700</v>
      </c>
      <c r="Y13" s="20">
        <v>700</v>
      </c>
      <c r="AA13" s="1"/>
    </row>
    <row r="14" spans="1:27" customFormat="1" ht="17.25" customHeight="1" x14ac:dyDescent="0.3">
      <c r="A14" s="1"/>
      <c r="B14" s="128"/>
      <c r="C14" s="21" t="s">
        <v>31</v>
      </c>
      <c r="D14" s="21" t="s">
        <v>32</v>
      </c>
      <c r="E14" s="24" t="s">
        <v>33</v>
      </c>
      <c r="F14" s="24" t="s">
        <v>187</v>
      </c>
      <c r="G14" s="21" t="s">
        <v>44</v>
      </c>
      <c r="H14" s="22"/>
      <c r="I14" s="97"/>
      <c r="J14" s="23"/>
      <c r="K14" s="24"/>
      <c r="L14" s="24"/>
      <c r="M14" s="24">
        <v>50</v>
      </c>
      <c r="N14" s="24">
        <f t="shared" si="0"/>
        <v>50</v>
      </c>
      <c r="O14" s="96"/>
      <c r="P14" s="97"/>
      <c r="Q14" s="97"/>
      <c r="R14" s="24"/>
      <c r="S14" s="25"/>
      <c r="T14" s="97"/>
      <c r="U14" s="26"/>
      <c r="V14" s="73" t="s">
        <v>50</v>
      </c>
      <c r="W14" s="19" t="s">
        <v>38</v>
      </c>
      <c r="X14" s="19"/>
      <c r="Y14" s="20">
        <v>100</v>
      </c>
      <c r="AA14" s="1"/>
    </row>
    <row r="15" spans="1:27" customFormat="1" ht="17.25" customHeight="1" x14ac:dyDescent="0.3">
      <c r="A15" s="1"/>
      <c r="B15" s="128"/>
      <c r="C15" s="21" t="s">
        <v>31</v>
      </c>
      <c r="D15" s="21" t="s">
        <v>32</v>
      </c>
      <c r="E15" s="24" t="s">
        <v>33</v>
      </c>
      <c r="F15" s="24" t="s">
        <v>181</v>
      </c>
      <c r="G15" s="21" t="s">
        <v>104</v>
      </c>
      <c r="H15" s="22"/>
      <c r="I15" s="97"/>
      <c r="J15" s="23"/>
      <c r="K15" s="24"/>
      <c r="L15" s="24"/>
      <c r="M15" s="24">
        <v>42</v>
      </c>
      <c r="N15" s="24">
        <f>K15+M15</f>
        <v>42</v>
      </c>
      <c r="O15" s="96"/>
      <c r="P15" s="97"/>
      <c r="Q15" s="97"/>
      <c r="R15" s="24"/>
      <c r="S15" s="25"/>
      <c r="T15" s="97"/>
      <c r="U15" s="26"/>
      <c r="V15" s="73" t="s">
        <v>50</v>
      </c>
      <c r="W15" s="19" t="s">
        <v>42</v>
      </c>
      <c r="X15" s="19">
        <v>2700</v>
      </c>
      <c r="Y15" s="20">
        <v>1950</v>
      </c>
      <c r="AA15" s="1"/>
    </row>
    <row r="16" spans="1:27" customFormat="1" ht="17.25" customHeight="1" x14ac:dyDescent="0.3">
      <c r="A16" s="1"/>
      <c r="B16" s="128"/>
      <c r="C16" s="21" t="s">
        <v>31</v>
      </c>
      <c r="D16" s="21" t="s">
        <v>32</v>
      </c>
      <c r="E16" s="24" t="s">
        <v>33</v>
      </c>
      <c r="F16" s="24" t="s">
        <v>41</v>
      </c>
      <c r="G16" s="21" t="s">
        <v>42</v>
      </c>
      <c r="H16" s="22"/>
      <c r="I16" s="97"/>
      <c r="J16" s="23"/>
      <c r="K16" s="24">
        <v>50</v>
      </c>
      <c r="L16" s="24"/>
      <c r="M16" s="24">
        <v>50</v>
      </c>
      <c r="N16" s="24">
        <f t="shared" si="0"/>
        <v>100</v>
      </c>
      <c r="O16" s="96"/>
      <c r="P16" s="97"/>
      <c r="Q16" s="97"/>
      <c r="R16" s="24"/>
      <c r="S16" s="25"/>
      <c r="T16" s="97"/>
      <c r="U16" s="26"/>
      <c r="V16" s="73" t="s">
        <v>51</v>
      </c>
      <c r="W16" s="19" t="s">
        <v>44</v>
      </c>
      <c r="X16" s="19"/>
      <c r="Y16" s="20">
        <v>50</v>
      </c>
      <c r="AA16" s="1"/>
    </row>
    <row r="17" spans="1:27" customFormat="1" ht="18" customHeight="1" x14ac:dyDescent="0.3">
      <c r="A17" s="1"/>
      <c r="B17" s="128" t="s">
        <v>52</v>
      </c>
      <c r="C17" s="21" t="s">
        <v>31</v>
      </c>
      <c r="D17" s="21" t="s">
        <v>32</v>
      </c>
      <c r="E17" s="24" t="s">
        <v>33</v>
      </c>
      <c r="F17" s="24" t="s">
        <v>188</v>
      </c>
      <c r="G17" s="21" t="s">
        <v>38</v>
      </c>
      <c r="H17" s="22">
        <v>2800</v>
      </c>
      <c r="I17" s="97">
        <v>2800</v>
      </c>
      <c r="J17" s="23">
        <v>2800</v>
      </c>
      <c r="K17" s="24"/>
      <c r="L17" s="24"/>
      <c r="M17" s="24">
        <v>1350</v>
      </c>
      <c r="N17" s="24">
        <f t="shared" si="0"/>
        <v>1350</v>
      </c>
      <c r="O17" s="96">
        <f>(M17+M18+L17+L18+M19)/I17</f>
        <v>0.8214285714285714</v>
      </c>
      <c r="P17" s="97">
        <v>61</v>
      </c>
      <c r="Q17" s="97">
        <v>10</v>
      </c>
      <c r="R17" s="24"/>
      <c r="S17" s="25"/>
      <c r="T17" s="97" t="s">
        <v>53</v>
      </c>
      <c r="U17" s="26" t="s">
        <v>201</v>
      </c>
      <c r="V17" s="73" t="s">
        <v>187</v>
      </c>
      <c r="W17" s="19" t="s">
        <v>38</v>
      </c>
      <c r="X17" s="19">
        <v>1900</v>
      </c>
      <c r="Y17" s="20">
        <v>2000</v>
      </c>
      <c r="AA17" s="1"/>
    </row>
    <row r="18" spans="1:27" customFormat="1" x14ac:dyDescent="0.3">
      <c r="A18" s="1"/>
      <c r="B18" s="128"/>
      <c r="C18" s="21" t="s">
        <v>31</v>
      </c>
      <c r="D18" s="21" t="s">
        <v>32</v>
      </c>
      <c r="E18" s="24" t="s">
        <v>33</v>
      </c>
      <c r="F18" s="24" t="s">
        <v>153</v>
      </c>
      <c r="G18" s="21" t="s">
        <v>42</v>
      </c>
      <c r="H18" s="22"/>
      <c r="I18" s="97"/>
      <c r="J18" s="23"/>
      <c r="K18" s="24"/>
      <c r="L18" s="24"/>
      <c r="M18" s="24">
        <v>900</v>
      </c>
      <c r="N18" s="24">
        <f t="shared" si="0"/>
        <v>900</v>
      </c>
      <c r="O18" s="96"/>
      <c r="P18" s="97"/>
      <c r="Q18" s="97"/>
      <c r="R18" s="24"/>
      <c r="S18" s="25"/>
      <c r="T18" s="97"/>
      <c r="U18" s="26"/>
      <c r="V18" s="73" t="s">
        <v>187</v>
      </c>
      <c r="W18" s="19" t="s">
        <v>44</v>
      </c>
      <c r="X18" s="19"/>
      <c r="Y18" s="20">
        <v>50</v>
      </c>
      <c r="AA18" s="1"/>
    </row>
    <row r="19" spans="1:27" customFormat="1" x14ac:dyDescent="0.3">
      <c r="A19" s="1"/>
      <c r="B19" s="128"/>
      <c r="C19" s="21" t="s">
        <v>31</v>
      </c>
      <c r="D19" s="21" t="s">
        <v>32</v>
      </c>
      <c r="E19" s="24" t="s">
        <v>33</v>
      </c>
      <c r="F19" s="24" t="s">
        <v>128</v>
      </c>
      <c r="G19" s="21" t="s">
        <v>38</v>
      </c>
      <c r="H19" s="22"/>
      <c r="I19" s="97"/>
      <c r="J19" s="23"/>
      <c r="K19" s="24"/>
      <c r="L19" s="24"/>
      <c r="M19" s="24">
        <v>50</v>
      </c>
      <c r="N19" s="24">
        <f t="shared" si="0"/>
        <v>50</v>
      </c>
      <c r="O19" s="96"/>
      <c r="P19" s="97"/>
      <c r="Q19" s="97"/>
      <c r="R19" s="24"/>
      <c r="S19" s="25"/>
      <c r="T19" s="97"/>
      <c r="U19" s="26"/>
      <c r="V19" s="73" t="s">
        <v>118</v>
      </c>
      <c r="W19" s="19" t="s">
        <v>44</v>
      </c>
      <c r="X19" s="19"/>
      <c r="Y19" s="20">
        <v>0</v>
      </c>
      <c r="AA19" s="1"/>
    </row>
    <row r="20" spans="1:27" customFormat="1" ht="17.25" customHeight="1" x14ac:dyDescent="0.3">
      <c r="A20" s="1"/>
      <c r="B20" s="128" t="s">
        <v>54</v>
      </c>
      <c r="C20" s="21" t="s">
        <v>31</v>
      </c>
      <c r="D20" s="21" t="s">
        <v>32</v>
      </c>
      <c r="E20" s="24" t="s">
        <v>33</v>
      </c>
      <c r="F20" s="24" t="s">
        <v>50</v>
      </c>
      <c r="G20" s="21" t="s">
        <v>42</v>
      </c>
      <c r="H20" s="22">
        <v>2700</v>
      </c>
      <c r="I20" s="97">
        <v>2800</v>
      </c>
      <c r="J20" s="23">
        <v>2700</v>
      </c>
      <c r="K20" s="24"/>
      <c r="L20" s="24"/>
      <c r="M20" s="24">
        <v>1950</v>
      </c>
      <c r="N20" s="24">
        <f t="shared" si="0"/>
        <v>1950</v>
      </c>
      <c r="O20" s="96">
        <f>(M20+M21+M22+M23)/I20</f>
        <v>0.8214285714285714</v>
      </c>
      <c r="P20" s="97">
        <v>69</v>
      </c>
      <c r="Q20" s="97">
        <v>10</v>
      </c>
      <c r="R20" s="24">
        <f t="shared" si="1"/>
        <v>195</v>
      </c>
      <c r="S20" s="25">
        <f t="shared" si="2"/>
        <v>2.8260869565217392</v>
      </c>
      <c r="T20" s="97" t="s">
        <v>55</v>
      </c>
      <c r="U20" s="26" t="s">
        <v>202</v>
      </c>
      <c r="V20" s="73" t="s">
        <v>118</v>
      </c>
      <c r="W20" s="19" t="s">
        <v>96</v>
      </c>
      <c r="X20" s="19"/>
      <c r="Y20" s="20">
        <v>900</v>
      </c>
      <c r="AA20" s="1"/>
    </row>
    <row r="21" spans="1:27" customFormat="1" ht="17.25" customHeight="1" x14ac:dyDescent="0.3">
      <c r="A21" s="1"/>
      <c r="B21" s="128"/>
      <c r="C21" s="21" t="s">
        <v>31</v>
      </c>
      <c r="D21" s="21" t="s">
        <v>32</v>
      </c>
      <c r="E21" s="24" t="s">
        <v>33</v>
      </c>
      <c r="F21" s="21" t="s">
        <v>197</v>
      </c>
      <c r="G21" s="21" t="s">
        <v>44</v>
      </c>
      <c r="H21" s="22"/>
      <c r="I21" s="97"/>
      <c r="J21" s="23"/>
      <c r="K21" s="24">
        <v>200</v>
      </c>
      <c r="L21" s="24"/>
      <c r="M21" s="24">
        <v>50</v>
      </c>
      <c r="N21" s="24">
        <f t="shared" si="0"/>
        <v>250</v>
      </c>
      <c r="O21" s="96"/>
      <c r="P21" s="97"/>
      <c r="Q21" s="97"/>
      <c r="R21" s="24"/>
      <c r="S21" s="25"/>
      <c r="T21" s="97"/>
      <c r="U21" s="26"/>
      <c r="V21" s="73" t="s">
        <v>138</v>
      </c>
      <c r="W21" s="19" t="s">
        <v>38</v>
      </c>
      <c r="X21" s="19">
        <v>3200</v>
      </c>
      <c r="Y21" s="20">
        <v>3200</v>
      </c>
      <c r="AA21" s="1"/>
    </row>
    <row r="22" spans="1:27" customFormat="1" ht="17.25" customHeight="1" x14ac:dyDescent="0.3">
      <c r="A22" s="1"/>
      <c r="B22" s="128"/>
      <c r="C22" s="21" t="s">
        <v>31</v>
      </c>
      <c r="D22" s="21" t="s">
        <v>32</v>
      </c>
      <c r="E22" s="24" t="s">
        <v>33</v>
      </c>
      <c r="F22" s="21" t="s">
        <v>197</v>
      </c>
      <c r="G22" s="21" t="s">
        <v>198</v>
      </c>
      <c r="H22" s="22"/>
      <c r="I22" s="97"/>
      <c r="J22" s="23"/>
      <c r="K22" s="24"/>
      <c r="L22" s="24"/>
      <c r="M22" s="24">
        <v>200</v>
      </c>
      <c r="N22" s="24">
        <f t="shared" si="0"/>
        <v>200</v>
      </c>
      <c r="O22" s="96"/>
      <c r="P22" s="97"/>
      <c r="Q22" s="97"/>
      <c r="R22" s="24"/>
      <c r="S22" s="25"/>
      <c r="T22" s="97"/>
      <c r="U22" s="26"/>
      <c r="V22" s="73" t="s">
        <v>138</v>
      </c>
      <c r="W22" s="19" t="s">
        <v>44</v>
      </c>
      <c r="X22" s="19"/>
      <c r="Y22" s="20">
        <v>100</v>
      </c>
      <c r="AA22" s="1"/>
    </row>
    <row r="23" spans="1:27" customFormat="1" ht="17.25" customHeight="1" x14ac:dyDescent="0.3">
      <c r="A23" s="1"/>
      <c r="B23" s="128"/>
      <c r="C23" s="21" t="s">
        <v>31</v>
      </c>
      <c r="D23" s="21" t="s">
        <v>32</v>
      </c>
      <c r="E23" s="24" t="s">
        <v>33</v>
      </c>
      <c r="F23" s="21" t="s">
        <v>50</v>
      </c>
      <c r="G23" s="21" t="s">
        <v>38</v>
      </c>
      <c r="H23" s="22"/>
      <c r="I23" s="97"/>
      <c r="J23" s="23"/>
      <c r="K23" s="24"/>
      <c r="L23" s="24"/>
      <c r="M23" s="24">
        <v>100</v>
      </c>
      <c r="N23" s="24">
        <f t="shared" si="0"/>
        <v>100</v>
      </c>
      <c r="O23" s="96"/>
      <c r="P23" s="97"/>
      <c r="Q23" s="97"/>
      <c r="R23" s="24"/>
      <c r="S23" s="25"/>
      <c r="T23" s="97"/>
      <c r="U23" s="26"/>
      <c r="V23" s="73" t="s">
        <v>41</v>
      </c>
      <c r="W23" s="19" t="s">
        <v>42</v>
      </c>
      <c r="X23" s="19">
        <v>2900</v>
      </c>
      <c r="Y23" s="20">
        <v>3000</v>
      </c>
      <c r="AA23" s="1"/>
    </row>
    <row r="24" spans="1:27" customFormat="1" ht="17.25" customHeight="1" x14ac:dyDescent="0.3">
      <c r="A24" s="1"/>
      <c r="B24" s="128" t="s">
        <v>117</v>
      </c>
      <c r="C24" s="21" t="s">
        <v>31</v>
      </c>
      <c r="D24" s="21" t="s">
        <v>32</v>
      </c>
      <c r="E24" s="24" t="s">
        <v>33</v>
      </c>
      <c r="F24" s="21" t="s">
        <v>118</v>
      </c>
      <c r="G24" s="21" t="s">
        <v>96</v>
      </c>
      <c r="H24" s="22"/>
      <c r="I24" s="97"/>
      <c r="J24" s="23"/>
      <c r="K24" s="24">
        <v>900</v>
      </c>
      <c r="L24" s="24"/>
      <c r="M24" s="24"/>
      <c r="N24" s="24">
        <f t="shared" si="0"/>
        <v>900</v>
      </c>
      <c r="O24" s="96" t="s">
        <v>48</v>
      </c>
      <c r="P24" s="97">
        <v>39</v>
      </c>
      <c r="Q24" s="97">
        <v>2.5</v>
      </c>
      <c r="R24" s="24"/>
      <c r="S24" s="25"/>
      <c r="T24" s="97" t="s">
        <v>119</v>
      </c>
      <c r="U24" s="26"/>
      <c r="V24" s="73" t="s">
        <v>128</v>
      </c>
      <c r="W24" s="19" t="s">
        <v>38</v>
      </c>
      <c r="X24" s="19"/>
      <c r="Y24" s="20">
        <v>50</v>
      </c>
      <c r="AA24" s="1"/>
    </row>
    <row r="25" spans="1:27" customFormat="1" ht="17.25" customHeight="1" x14ac:dyDescent="0.3">
      <c r="A25" s="1"/>
      <c r="B25" s="128"/>
      <c r="C25" s="21" t="s">
        <v>31</v>
      </c>
      <c r="D25" s="21" t="s">
        <v>32</v>
      </c>
      <c r="E25" s="24" t="s">
        <v>33</v>
      </c>
      <c r="F25" s="21" t="s">
        <v>118</v>
      </c>
      <c r="G25" s="21" t="s">
        <v>44</v>
      </c>
      <c r="H25" s="22"/>
      <c r="I25" s="97"/>
      <c r="J25" s="23"/>
      <c r="K25" s="24"/>
      <c r="L25" s="24">
        <v>50</v>
      </c>
      <c r="M25" s="24"/>
      <c r="N25" s="24">
        <f t="shared" si="0"/>
        <v>0</v>
      </c>
      <c r="O25" s="96"/>
      <c r="P25" s="97"/>
      <c r="Q25" s="97"/>
      <c r="R25" s="24"/>
      <c r="S25" s="25"/>
      <c r="T25" s="97"/>
      <c r="U25" s="26"/>
      <c r="V25" s="73" t="s">
        <v>189</v>
      </c>
      <c r="W25" s="19" t="s">
        <v>38</v>
      </c>
      <c r="X25" s="19">
        <v>1200</v>
      </c>
      <c r="Y25" s="20">
        <v>750</v>
      </c>
      <c r="AA25" s="1"/>
    </row>
    <row r="26" spans="1:27" customFormat="1" ht="17.25" customHeight="1" x14ac:dyDescent="0.3">
      <c r="A26" s="1"/>
      <c r="B26" s="128" t="s">
        <v>57</v>
      </c>
      <c r="C26" s="21" t="s">
        <v>31</v>
      </c>
      <c r="D26" s="21" t="s">
        <v>32</v>
      </c>
      <c r="E26" s="24" t="s">
        <v>33</v>
      </c>
      <c r="F26" s="24" t="s">
        <v>112</v>
      </c>
      <c r="G26" s="21" t="s">
        <v>113</v>
      </c>
      <c r="H26" s="22">
        <v>2700</v>
      </c>
      <c r="I26" s="97">
        <v>2800</v>
      </c>
      <c r="J26" s="23">
        <v>2700</v>
      </c>
      <c r="K26" s="24"/>
      <c r="L26" s="24"/>
      <c r="M26" s="24">
        <v>2750</v>
      </c>
      <c r="N26" s="24">
        <f t="shared" si="0"/>
        <v>2750</v>
      </c>
      <c r="O26" s="96">
        <f>(M26+M27+L26)/I26</f>
        <v>1</v>
      </c>
      <c r="P26" s="97">
        <v>74</v>
      </c>
      <c r="Q26" s="97">
        <v>10</v>
      </c>
      <c r="R26" s="24"/>
      <c r="S26" s="25"/>
      <c r="T26" s="97" t="s">
        <v>59</v>
      </c>
      <c r="U26" s="26"/>
      <c r="V26" s="73" t="s">
        <v>142</v>
      </c>
      <c r="W26" s="19" t="s">
        <v>44</v>
      </c>
      <c r="X26" s="19"/>
      <c r="Y26" s="20">
        <v>50</v>
      </c>
      <c r="AA26" s="1"/>
    </row>
    <row r="27" spans="1:27" customFormat="1" ht="17.25" customHeight="1" x14ac:dyDescent="0.3">
      <c r="A27" s="1"/>
      <c r="B27" s="128"/>
      <c r="C27" s="21" t="s">
        <v>31</v>
      </c>
      <c r="D27" s="21" t="s">
        <v>32</v>
      </c>
      <c r="E27" s="24" t="s">
        <v>33</v>
      </c>
      <c r="F27" s="24" t="s">
        <v>160</v>
      </c>
      <c r="G27" s="21" t="s">
        <v>104</v>
      </c>
      <c r="H27" s="22"/>
      <c r="I27" s="97"/>
      <c r="J27" s="23"/>
      <c r="K27" s="24"/>
      <c r="L27" s="24"/>
      <c r="M27" s="24">
        <v>50</v>
      </c>
      <c r="N27" s="24">
        <f t="shared" si="0"/>
        <v>50</v>
      </c>
      <c r="O27" s="96"/>
      <c r="P27" s="97"/>
      <c r="Q27" s="97"/>
      <c r="R27" s="24"/>
      <c r="S27" s="25"/>
      <c r="T27" s="97"/>
      <c r="U27" s="26"/>
      <c r="V27" s="73" t="s">
        <v>160</v>
      </c>
      <c r="W27" s="19" t="s">
        <v>104</v>
      </c>
      <c r="X27" s="19"/>
      <c r="Y27" s="20">
        <v>50</v>
      </c>
      <c r="AA27" s="1"/>
    </row>
    <row r="28" spans="1:27" customFormat="1" ht="17.25" customHeight="1" x14ac:dyDescent="0.3">
      <c r="A28" s="1"/>
      <c r="B28" s="128" t="s">
        <v>60</v>
      </c>
      <c r="C28" s="21" t="s">
        <v>31</v>
      </c>
      <c r="D28" s="21" t="s">
        <v>32</v>
      </c>
      <c r="E28" s="24" t="s">
        <v>33</v>
      </c>
      <c r="F28" s="21" t="s">
        <v>168</v>
      </c>
      <c r="G28" s="21" t="s">
        <v>38</v>
      </c>
      <c r="H28" s="22">
        <v>2800</v>
      </c>
      <c r="I28" s="97">
        <v>2800</v>
      </c>
      <c r="J28" s="23">
        <v>2800</v>
      </c>
      <c r="K28" s="24"/>
      <c r="L28" s="24"/>
      <c r="M28" s="24">
        <v>2750</v>
      </c>
      <c r="N28" s="24">
        <f t="shared" si="0"/>
        <v>2750</v>
      </c>
      <c r="O28" s="96">
        <f>(M28+M30+M29)/I28</f>
        <v>1.0357142857142858</v>
      </c>
      <c r="P28" s="97">
        <v>59</v>
      </c>
      <c r="Q28" s="97">
        <v>10</v>
      </c>
      <c r="R28" s="24"/>
      <c r="S28" s="25"/>
      <c r="T28" s="97" t="s">
        <v>63</v>
      </c>
      <c r="U28" s="26"/>
      <c r="V28" s="73" t="s">
        <v>156</v>
      </c>
      <c r="W28" s="19" t="s">
        <v>91</v>
      </c>
      <c r="X28" s="19">
        <v>2600</v>
      </c>
      <c r="Y28" s="20">
        <v>3100</v>
      </c>
      <c r="AA28" s="1"/>
    </row>
    <row r="29" spans="1:27" customFormat="1" ht="17.25" customHeight="1" x14ac:dyDescent="0.3">
      <c r="A29" s="1"/>
      <c r="B29" s="128"/>
      <c r="C29" s="21" t="s">
        <v>31</v>
      </c>
      <c r="D29" s="21" t="s">
        <v>32</v>
      </c>
      <c r="E29" s="24" t="s">
        <v>33</v>
      </c>
      <c r="F29" s="21" t="s">
        <v>174</v>
      </c>
      <c r="G29" s="21" t="s">
        <v>103</v>
      </c>
      <c r="H29" s="22"/>
      <c r="I29" s="97"/>
      <c r="J29" s="23"/>
      <c r="K29" s="24"/>
      <c r="L29" s="24"/>
      <c r="M29" s="24">
        <v>50</v>
      </c>
      <c r="N29" s="24">
        <f t="shared" si="0"/>
        <v>50</v>
      </c>
      <c r="O29" s="96"/>
      <c r="P29" s="97"/>
      <c r="Q29" s="97"/>
      <c r="R29" s="24"/>
      <c r="S29" s="25"/>
      <c r="T29" s="97"/>
      <c r="U29" s="26"/>
      <c r="V29" s="73" t="s">
        <v>200</v>
      </c>
      <c r="W29" s="19" t="s">
        <v>199</v>
      </c>
      <c r="X29" s="19"/>
      <c r="Y29" s="20">
        <v>50</v>
      </c>
      <c r="AA29" s="1"/>
    </row>
    <row r="30" spans="1:27" customFormat="1" x14ac:dyDescent="0.3">
      <c r="A30" s="1"/>
      <c r="B30" s="128"/>
      <c r="C30" s="21" t="s">
        <v>31</v>
      </c>
      <c r="D30" s="21" t="s">
        <v>32</v>
      </c>
      <c r="E30" s="24" t="s">
        <v>33</v>
      </c>
      <c r="F30" s="21" t="s">
        <v>176</v>
      </c>
      <c r="G30" s="21" t="s">
        <v>42</v>
      </c>
      <c r="H30" s="22"/>
      <c r="I30" s="97"/>
      <c r="J30" s="23"/>
      <c r="K30" s="24"/>
      <c r="L30" s="24"/>
      <c r="M30" s="24">
        <v>100</v>
      </c>
      <c r="N30" s="24">
        <f t="shared" si="0"/>
        <v>100</v>
      </c>
      <c r="O30" s="96"/>
      <c r="P30" s="97"/>
      <c r="Q30" s="97"/>
      <c r="R30" s="24"/>
      <c r="S30" s="25"/>
      <c r="T30" s="97"/>
      <c r="U30" s="26"/>
      <c r="V30" s="73" t="s">
        <v>34</v>
      </c>
      <c r="W30" s="19" t="s">
        <v>38</v>
      </c>
      <c r="X30" s="19"/>
      <c r="Y30" s="20">
        <v>50</v>
      </c>
      <c r="AA30" s="1"/>
    </row>
    <row r="31" spans="1:27" customFormat="1" x14ac:dyDescent="0.3">
      <c r="A31" s="1"/>
      <c r="B31" s="128" t="s">
        <v>64</v>
      </c>
      <c r="C31" s="21" t="s">
        <v>31</v>
      </c>
      <c r="D31" s="21" t="s">
        <v>65</v>
      </c>
      <c r="E31" s="24" t="s">
        <v>33</v>
      </c>
      <c r="F31" s="21" t="s">
        <v>39</v>
      </c>
      <c r="G31" s="21" t="s">
        <v>38</v>
      </c>
      <c r="H31" s="22">
        <v>2700</v>
      </c>
      <c r="I31" s="97">
        <v>3500</v>
      </c>
      <c r="J31" s="23">
        <v>2700</v>
      </c>
      <c r="K31" s="24"/>
      <c r="L31" s="24"/>
      <c r="M31" s="24">
        <v>3400</v>
      </c>
      <c r="N31" s="24">
        <f t="shared" si="0"/>
        <v>3400</v>
      </c>
      <c r="O31" s="96">
        <f>(M33+M31+L32)/I31</f>
        <v>1</v>
      </c>
      <c r="P31" s="97">
        <v>67</v>
      </c>
      <c r="Q31" s="97">
        <v>10</v>
      </c>
      <c r="R31" s="24"/>
      <c r="S31" s="25"/>
      <c r="T31" s="97" t="s">
        <v>66</v>
      </c>
      <c r="U31" s="26"/>
      <c r="V31" s="73" t="s">
        <v>34</v>
      </c>
      <c r="W31" s="19" t="s">
        <v>35</v>
      </c>
      <c r="X31" s="19">
        <v>5600</v>
      </c>
      <c r="Y31" s="20">
        <v>4850</v>
      </c>
      <c r="AA31" s="1"/>
    </row>
    <row r="32" spans="1:27" customFormat="1" x14ac:dyDescent="0.3">
      <c r="A32" s="1"/>
      <c r="B32" s="128"/>
      <c r="C32" s="21" t="s">
        <v>31</v>
      </c>
      <c r="D32" s="21" t="s">
        <v>65</v>
      </c>
      <c r="E32" s="24" t="s">
        <v>33</v>
      </c>
      <c r="F32" s="21" t="s">
        <v>39</v>
      </c>
      <c r="G32" s="21" t="s">
        <v>114</v>
      </c>
      <c r="H32" s="22"/>
      <c r="I32" s="97"/>
      <c r="J32" s="23"/>
      <c r="K32" s="24"/>
      <c r="L32" s="24">
        <v>50</v>
      </c>
      <c r="M32" s="24"/>
      <c r="N32" s="24">
        <f t="shared" si="0"/>
        <v>0</v>
      </c>
      <c r="O32" s="96"/>
      <c r="P32" s="97"/>
      <c r="Q32" s="97"/>
      <c r="R32" s="24"/>
      <c r="S32" s="25"/>
      <c r="T32" s="97"/>
      <c r="U32" s="26"/>
      <c r="V32" s="73" t="s">
        <v>168</v>
      </c>
      <c r="W32" s="19" t="s">
        <v>38</v>
      </c>
      <c r="X32" s="19">
        <v>2800</v>
      </c>
      <c r="Y32" s="20">
        <v>2750</v>
      </c>
      <c r="AA32" s="1"/>
    </row>
    <row r="33" spans="1:27" customFormat="1" x14ac:dyDescent="0.3">
      <c r="A33" s="1"/>
      <c r="B33" s="128"/>
      <c r="C33" s="21" t="s">
        <v>31</v>
      </c>
      <c r="D33" s="21" t="s">
        <v>65</v>
      </c>
      <c r="E33" s="24" t="s">
        <v>33</v>
      </c>
      <c r="F33" s="21" t="s">
        <v>51</v>
      </c>
      <c r="G33" s="21" t="s">
        <v>44</v>
      </c>
      <c r="H33" s="22"/>
      <c r="I33" s="97"/>
      <c r="J33" s="23"/>
      <c r="K33" s="24"/>
      <c r="L33" s="24"/>
      <c r="M33" s="24">
        <v>50</v>
      </c>
      <c r="N33" s="24">
        <f t="shared" si="0"/>
        <v>50</v>
      </c>
      <c r="O33" s="96"/>
      <c r="P33" s="97"/>
      <c r="Q33" s="97"/>
      <c r="R33" s="24"/>
      <c r="S33" s="25"/>
      <c r="T33" s="97"/>
      <c r="U33" s="26"/>
      <c r="V33" s="73" t="s">
        <v>174</v>
      </c>
      <c r="W33" s="19" t="s">
        <v>103</v>
      </c>
      <c r="X33" s="19"/>
      <c r="Y33" s="20">
        <v>50</v>
      </c>
      <c r="AA33" s="1"/>
    </row>
    <row r="34" spans="1:27" customFormat="1" ht="17.25" customHeight="1" x14ac:dyDescent="0.3">
      <c r="A34" s="1"/>
      <c r="B34" s="128" t="s">
        <v>97</v>
      </c>
      <c r="C34" s="21" t="s">
        <v>31</v>
      </c>
      <c r="D34" s="21" t="s">
        <v>65</v>
      </c>
      <c r="E34" s="24" t="s">
        <v>33</v>
      </c>
      <c r="F34" s="21" t="s">
        <v>67</v>
      </c>
      <c r="G34" s="21" t="s">
        <v>38</v>
      </c>
      <c r="H34" s="22">
        <v>1000</v>
      </c>
      <c r="I34" s="97">
        <v>2500</v>
      </c>
      <c r="J34" s="23">
        <v>1000</v>
      </c>
      <c r="K34" s="24"/>
      <c r="L34" s="24"/>
      <c r="M34" s="24">
        <v>700</v>
      </c>
      <c r="N34" s="24">
        <f t="shared" si="0"/>
        <v>700</v>
      </c>
      <c r="O34" s="96">
        <f>(M35+M34+M36)/I34</f>
        <v>0.6</v>
      </c>
      <c r="P34" s="97">
        <v>67</v>
      </c>
      <c r="Q34" s="97">
        <v>10</v>
      </c>
      <c r="R34" s="24"/>
      <c r="S34" s="25"/>
      <c r="T34" s="97" t="s">
        <v>102</v>
      </c>
      <c r="U34" s="26" t="s">
        <v>195</v>
      </c>
      <c r="V34" s="73" t="s">
        <v>190</v>
      </c>
      <c r="W34" s="19" t="s">
        <v>38</v>
      </c>
      <c r="X34" s="19">
        <v>1800</v>
      </c>
      <c r="Y34" s="20">
        <v>1200</v>
      </c>
      <c r="AA34" s="1"/>
    </row>
    <row r="35" spans="1:27" customFormat="1" ht="17.25" customHeight="1" x14ac:dyDescent="0.3">
      <c r="A35" s="1"/>
      <c r="B35" s="128"/>
      <c r="C35" s="21" t="s">
        <v>31</v>
      </c>
      <c r="D35" s="21" t="s">
        <v>65</v>
      </c>
      <c r="E35" s="24" t="s">
        <v>33</v>
      </c>
      <c r="F35" s="21" t="s">
        <v>189</v>
      </c>
      <c r="G35" s="21" t="s">
        <v>38</v>
      </c>
      <c r="H35" s="22">
        <v>1200</v>
      </c>
      <c r="I35" s="97"/>
      <c r="J35" s="23">
        <v>1200</v>
      </c>
      <c r="K35" s="24"/>
      <c r="L35" s="24"/>
      <c r="M35" s="24">
        <v>750</v>
      </c>
      <c r="N35" s="24">
        <f t="shared" si="0"/>
        <v>750</v>
      </c>
      <c r="O35" s="96"/>
      <c r="P35" s="97"/>
      <c r="Q35" s="97"/>
      <c r="R35" s="24"/>
      <c r="S35" s="25"/>
      <c r="T35" s="97"/>
      <c r="U35" s="26" t="s">
        <v>149</v>
      </c>
      <c r="V35" s="73" t="s">
        <v>153</v>
      </c>
      <c r="W35" s="19" t="s">
        <v>42</v>
      </c>
      <c r="X35" s="19"/>
      <c r="Y35" s="20">
        <v>900</v>
      </c>
      <c r="AA35" s="1"/>
    </row>
    <row r="36" spans="1:27" customFormat="1" ht="17.25" customHeight="1" x14ac:dyDescent="0.3">
      <c r="A36" s="1"/>
      <c r="B36" s="128"/>
      <c r="C36" s="21" t="s">
        <v>31</v>
      </c>
      <c r="D36" s="21" t="s">
        <v>65</v>
      </c>
      <c r="E36" s="24" t="s">
        <v>33</v>
      </c>
      <c r="F36" s="21" t="s">
        <v>142</v>
      </c>
      <c r="G36" s="21" t="s">
        <v>44</v>
      </c>
      <c r="H36" s="22"/>
      <c r="I36" s="97"/>
      <c r="J36" s="23"/>
      <c r="K36" s="24"/>
      <c r="L36" s="24"/>
      <c r="M36" s="24">
        <v>50</v>
      </c>
      <c r="N36" s="24">
        <f t="shared" si="0"/>
        <v>50</v>
      </c>
      <c r="O36" s="96"/>
      <c r="P36" s="97"/>
      <c r="Q36" s="97"/>
      <c r="R36" s="24"/>
      <c r="S36" s="25"/>
      <c r="T36" s="97"/>
      <c r="U36" s="26"/>
      <c r="V36" s="73" t="s">
        <v>188</v>
      </c>
      <c r="W36" s="19" t="s">
        <v>38</v>
      </c>
      <c r="X36" s="19">
        <v>2800</v>
      </c>
      <c r="Y36" s="20">
        <v>1350</v>
      </c>
      <c r="AA36" s="1"/>
    </row>
    <row r="37" spans="1:27" customFormat="1" x14ac:dyDescent="0.3">
      <c r="A37" s="1"/>
      <c r="B37" s="40" t="s">
        <v>98</v>
      </c>
      <c r="C37" s="21" t="s">
        <v>31</v>
      </c>
      <c r="D37" s="21" t="s">
        <v>65</v>
      </c>
      <c r="E37" s="24" t="s">
        <v>33</v>
      </c>
      <c r="F37" s="21" t="s">
        <v>90</v>
      </c>
      <c r="G37" s="21" t="s">
        <v>38</v>
      </c>
      <c r="H37" s="22">
        <v>2400</v>
      </c>
      <c r="I37" s="24">
        <v>3200</v>
      </c>
      <c r="J37" s="23">
        <v>2400</v>
      </c>
      <c r="K37" s="24"/>
      <c r="L37" s="24">
        <v>200</v>
      </c>
      <c r="M37" s="24">
        <v>3000</v>
      </c>
      <c r="N37" s="24">
        <f t="shared" si="0"/>
        <v>3000</v>
      </c>
      <c r="O37" s="41">
        <f>(M37+L37)/I37</f>
        <v>1</v>
      </c>
      <c r="P37" s="24">
        <v>65</v>
      </c>
      <c r="Q37" s="24">
        <v>10</v>
      </c>
      <c r="R37" s="24"/>
      <c r="S37" s="25"/>
      <c r="T37" s="24" t="s">
        <v>101</v>
      </c>
      <c r="U37" s="26" t="s">
        <v>196</v>
      </c>
      <c r="V37" s="73" t="s">
        <v>112</v>
      </c>
      <c r="W37" s="19" t="s">
        <v>113</v>
      </c>
      <c r="X37" s="19">
        <v>2700</v>
      </c>
      <c r="Y37" s="20">
        <v>2750</v>
      </c>
      <c r="AA37" s="1"/>
    </row>
    <row r="38" spans="1:27" customFormat="1" ht="17.25" customHeight="1" x14ac:dyDescent="0.3">
      <c r="A38" s="1"/>
      <c r="B38" s="128" t="s">
        <v>99</v>
      </c>
      <c r="C38" s="21" t="s">
        <v>31</v>
      </c>
      <c r="D38" s="21" t="s">
        <v>65</v>
      </c>
      <c r="E38" s="24" t="s">
        <v>33</v>
      </c>
      <c r="F38" s="21" t="s">
        <v>34</v>
      </c>
      <c r="G38" s="21" t="s">
        <v>35</v>
      </c>
      <c r="H38" s="22">
        <v>2400</v>
      </c>
      <c r="I38" s="97">
        <v>2700</v>
      </c>
      <c r="J38" s="23">
        <v>2400</v>
      </c>
      <c r="K38" s="24"/>
      <c r="L38" s="24"/>
      <c r="M38" s="24">
        <v>2350</v>
      </c>
      <c r="N38" s="24">
        <f t="shared" si="0"/>
        <v>2350</v>
      </c>
      <c r="O38" s="96">
        <f>(M38+M39)/I38</f>
        <v>0.88888888888888884</v>
      </c>
      <c r="P38" s="97">
        <v>65</v>
      </c>
      <c r="Q38" s="97">
        <v>10</v>
      </c>
      <c r="R38" s="24"/>
      <c r="S38" s="25"/>
      <c r="T38" s="97" t="s">
        <v>59</v>
      </c>
      <c r="U38" s="26"/>
      <c r="V38" s="73" t="s">
        <v>67</v>
      </c>
      <c r="W38" s="19" t="s">
        <v>38</v>
      </c>
      <c r="X38" s="19">
        <v>4000</v>
      </c>
      <c r="Y38" s="20">
        <v>3250</v>
      </c>
      <c r="AA38" s="1"/>
    </row>
    <row r="39" spans="1:27" customFormat="1" ht="17.25" customHeight="1" x14ac:dyDescent="0.3">
      <c r="A39" s="1"/>
      <c r="B39" s="128"/>
      <c r="C39" s="21" t="s">
        <v>31</v>
      </c>
      <c r="D39" s="21" t="s">
        <v>65</v>
      </c>
      <c r="E39" s="24" t="s">
        <v>33</v>
      </c>
      <c r="F39" s="21" t="s">
        <v>34</v>
      </c>
      <c r="G39" s="21" t="s">
        <v>38</v>
      </c>
      <c r="H39" s="22"/>
      <c r="I39" s="97"/>
      <c r="J39" s="23"/>
      <c r="K39" s="24"/>
      <c r="L39" s="24"/>
      <c r="M39" s="24">
        <v>50</v>
      </c>
      <c r="N39" s="22">
        <f t="shared" si="0"/>
        <v>50</v>
      </c>
      <c r="O39" s="96"/>
      <c r="P39" s="97"/>
      <c r="Q39" s="97"/>
      <c r="R39" s="24"/>
      <c r="S39" s="25"/>
      <c r="T39" s="97"/>
      <c r="U39" s="26"/>
      <c r="V39" s="73" t="s">
        <v>147</v>
      </c>
      <c r="W39" s="19" t="s">
        <v>38</v>
      </c>
      <c r="X39" s="19"/>
      <c r="Y39" s="20">
        <v>150</v>
      </c>
      <c r="AA39" s="1"/>
    </row>
    <row r="40" spans="1:27" customFormat="1" x14ac:dyDescent="0.3">
      <c r="A40" s="1"/>
      <c r="B40" s="128" t="s">
        <v>68</v>
      </c>
      <c r="C40" s="21" t="s">
        <v>31</v>
      </c>
      <c r="D40" s="21" t="s">
        <v>65</v>
      </c>
      <c r="E40" s="24" t="s">
        <v>33</v>
      </c>
      <c r="F40" s="21" t="s">
        <v>190</v>
      </c>
      <c r="G40" s="21" t="s">
        <v>38</v>
      </c>
      <c r="H40" s="22">
        <v>1800</v>
      </c>
      <c r="I40" s="97">
        <v>2000</v>
      </c>
      <c r="J40" s="23">
        <v>1800</v>
      </c>
      <c r="K40" s="24"/>
      <c r="L40" s="24"/>
      <c r="M40" s="24">
        <v>1200</v>
      </c>
      <c r="N40" s="24">
        <f t="shared" si="0"/>
        <v>1200</v>
      </c>
      <c r="O40" s="96">
        <f>(M40+M41)/I40</f>
        <v>0.625</v>
      </c>
      <c r="P40" s="97">
        <v>60</v>
      </c>
      <c r="Q40" s="97">
        <v>10</v>
      </c>
      <c r="R40" s="24"/>
      <c r="S40" s="25"/>
      <c r="T40" s="97" t="s">
        <v>69</v>
      </c>
      <c r="U40" s="26" t="s">
        <v>192</v>
      </c>
      <c r="V40" s="73" t="s">
        <v>90</v>
      </c>
      <c r="W40" s="19" t="s">
        <v>38</v>
      </c>
      <c r="X40" s="19">
        <v>2400</v>
      </c>
      <c r="Y40" s="20">
        <v>3000</v>
      </c>
      <c r="AA40" s="1"/>
    </row>
    <row r="41" spans="1:27" customFormat="1" ht="17.25" customHeight="1" x14ac:dyDescent="0.3">
      <c r="A41" s="1"/>
      <c r="B41" s="128"/>
      <c r="C41" s="21" t="s">
        <v>31</v>
      </c>
      <c r="D41" s="21" t="s">
        <v>65</v>
      </c>
      <c r="E41" s="24" t="s">
        <v>33</v>
      </c>
      <c r="F41" s="21" t="s">
        <v>39</v>
      </c>
      <c r="G41" s="21" t="s">
        <v>137</v>
      </c>
      <c r="H41" s="22"/>
      <c r="I41" s="97"/>
      <c r="J41" s="23"/>
      <c r="K41" s="24"/>
      <c r="L41" s="24"/>
      <c r="M41" s="24">
        <v>50</v>
      </c>
      <c r="N41" s="24">
        <f t="shared" si="0"/>
        <v>50</v>
      </c>
      <c r="O41" s="96"/>
      <c r="P41" s="97"/>
      <c r="Q41" s="97"/>
      <c r="R41" s="24"/>
      <c r="S41" s="25"/>
      <c r="T41" s="97"/>
      <c r="U41" s="26"/>
      <c r="V41" s="73" t="s">
        <v>197</v>
      </c>
      <c r="W41" s="19" t="s">
        <v>44</v>
      </c>
      <c r="X41" s="19"/>
      <c r="Y41" s="20">
        <v>250</v>
      </c>
      <c r="AA41" s="1"/>
    </row>
    <row r="42" spans="1:27" customFormat="1" ht="17.25" customHeight="1" x14ac:dyDescent="0.3">
      <c r="A42" s="1"/>
      <c r="B42" s="128" t="s">
        <v>70</v>
      </c>
      <c r="C42" s="21" t="s">
        <v>31</v>
      </c>
      <c r="D42" s="21" t="s">
        <v>71</v>
      </c>
      <c r="E42" s="24" t="s">
        <v>33</v>
      </c>
      <c r="F42" s="21" t="s">
        <v>147</v>
      </c>
      <c r="G42" s="21" t="s">
        <v>38</v>
      </c>
      <c r="H42" s="22"/>
      <c r="I42" s="97">
        <v>3200</v>
      </c>
      <c r="J42" s="23"/>
      <c r="K42" s="24"/>
      <c r="L42" s="24"/>
      <c r="M42" s="24">
        <v>150</v>
      </c>
      <c r="N42" s="24">
        <f t="shared" si="0"/>
        <v>150</v>
      </c>
      <c r="O42" s="96">
        <f>(M42+M43+M44)/I42</f>
        <v>1.046875</v>
      </c>
      <c r="P42" s="97">
        <v>66</v>
      </c>
      <c r="Q42" s="97">
        <v>10</v>
      </c>
      <c r="R42" s="24"/>
      <c r="S42" s="25"/>
      <c r="T42" s="97" t="s">
        <v>72</v>
      </c>
      <c r="U42" s="137"/>
      <c r="V42" s="73" t="s">
        <v>197</v>
      </c>
      <c r="W42" s="19" t="s">
        <v>198</v>
      </c>
      <c r="X42" s="19"/>
      <c r="Y42" s="20">
        <v>200</v>
      </c>
      <c r="AA42" s="1"/>
    </row>
    <row r="43" spans="1:27" customFormat="1" ht="17.25" customHeight="1" x14ac:dyDescent="0.3">
      <c r="A43" s="1"/>
      <c r="B43" s="128"/>
      <c r="C43" s="21" t="s">
        <v>31</v>
      </c>
      <c r="D43" s="21" t="s">
        <v>71</v>
      </c>
      <c r="E43" s="24" t="s">
        <v>33</v>
      </c>
      <c r="F43" s="21" t="s">
        <v>156</v>
      </c>
      <c r="G43" s="21" t="s">
        <v>91</v>
      </c>
      <c r="H43" s="22">
        <v>2600</v>
      </c>
      <c r="I43" s="97"/>
      <c r="J43" s="23">
        <v>2600</v>
      </c>
      <c r="K43" s="24"/>
      <c r="L43" s="24"/>
      <c r="M43" s="24">
        <v>3100</v>
      </c>
      <c r="N43" s="24">
        <f t="shared" si="0"/>
        <v>3100</v>
      </c>
      <c r="O43" s="96"/>
      <c r="P43" s="97"/>
      <c r="Q43" s="97"/>
      <c r="R43" s="24"/>
      <c r="S43" s="25"/>
      <c r="T43" s="97"/>
      <c r="U43" s="137"/>
      <c r="V43" s="73" t="s">
        <v>181</v>
      </c>
      <c r="W43" s="19" t="s">
        <v>104</v>
      </c>
      <c r="X43" s="19"/>
      <c r="Y43" s="20">
        <v>42</v>
      </c>
      <c r="AA43" s="1"/>
    </row>
    <row r="44" spans="1:27" ht="17.25" customHeight="1" x14ac:dyDescent="0.3">
      <c r="B44" s="128"/>
      <c r="C44" s="21" t="s">
        <v>31</v>
      </c>
      <c r="D44" s="21" t="s">
        <v>71</v>
      </c>
      <c r="E44" s="24" t="s">
        <v>33</v>
      </c>
      <c r="F44" s="21" t="s">
        <v>39</v>
      </c>
      <c r="G44" s="21" t="s">
        <v>89</v>
      </c>
      <c r="H44" s="22"/>
      <c r="I44" s="97"/>
      <c r="J44" s="23"/>
      <c r="K44" s="24"/>
      <c r="L44" s="24"/>
      <c r="M44" s="24">
        <v>100</v>
      </c>
      <c r="N44" s="24">
        <f t="shared" si="0"/>
        <v>100</v>
      </c>
      <c r="O44" s="96"/>
      <c r="P44" s="97"/>
      <c r="Q44" s="97"/>
      <c r="R44" s="24"/>
      <c r="S44" s="25"/>
      <c r="T44" s="97"/>
      <c r="U44" s="26"/>
      <c r="V44" s="73"/>
      <c r="W44" s="19"/>
      <c r="X44" s="19"/>
      <c r="Y44" s="20"/>
    </row>
    <row r="45" spans="1:27" ht="17.25" customHeight="1" x14ac:dyDescent="0.3">
      <c r="B45" s="128" t="s">
        <v>73</v>
      </c>
      <c r="C45" s="21" t="s">
        <v>31</v>
      </c>
      <c r="D45" s="21" t="s">
        <v>71</v>
      </c>
      <c r="E45" s="24" t="s">
        <v>33</v>
      </c>
      <c r="F45" s="21" t="s">
        <v>138</v>
      </c>
      <c r="G45" s="21" t="s">
        <v>38</v>
      </c>
      <c r="H45" s="22">
        <v>3200</v>
      </c>
      <c r="I45" s="97">
        <v>3500</v>
      </c>
      <c r="J45" s="23">
        <v>3200</v>
      </c>
      <c r="K45" s="24"/>
      <c r="L45" s="24"/>
      <c r="M45" s="24">
        <v>3200</v>
      </c>
      <c r="N45" s="24">
        <f t="shared" si="0"/>
        <v>3200</v>
      </c>
      <c r="O45" s="96">
        <f>(M45+M46)/I45</f>
        <v>0.94285714285714284</v>
      </c>
      <c r="P45" s="97">
        <v>64</v>
      </c>
      <c r="Q45" s="97">
        <v>10</v>
      </c>
      <c r="R45" s="24"/>
      <c r="S45" s="25"/>
      <c r="T45" s="97" t="s">
        <v>74</v>
      </c>
      <c r="U45" s="26"/>
      <c r="V45" s="73"/>
      <c r="W45" s="19"/>
      <c r="X45" s="19"/>
      <c r="Y45" s="20"/>
    </row>
    <row r="46" spans="1:27" ht="17.25" customHeight="1" x14ac:dyDescent="0.3">
      <c r="B46" s="128"/>
      <c r="C46" s="21" t="s">
        <v>31</v>
      </c>
      <c r="D46" s="21" t="s">
        <v>71</v>
      </c>
      <c r="E46" s="24" t="s">
        <v>33</v>
      </c>
      <c r="F46" s="21" t="s">
        <v>138</v>
      </c>
      <c r="G46" s="21" t="s">
        <v>44</v>
      </c>
      <c r="H46" s="22"/>
      <c r="I46" s="97"/>
      <c r="J46" s="23"/>
      <c r="K46" s="24"/>
      <c r="L46" s="24"/>
      <c r="M46" s="24">
        <v>100</v>
      </c>
      <c r="N46" s="24">
        <f t="shared" si="0"/>
        <v>100</v>
      </c>
      <c r="O46" s="96"/>
      <c r="P46" s="97"/>
      <c r="Q46" s="97"/>
      <c r="R46" s="24"/>
      <c r="S46" s="25"/>
      <c r="T46" s="97"/>
      <c r="U46" s="26"/>
      <c r="V46" s="73"/>
      <c r="W46" s="19"/>
      <c r="X46" s="19"/>
      <c r="Y46" s="20"/>
    </row>
    <row r="47" spans="1:27" ht="17.25" customHeight="1" x14ac:dyDescent="0.3">
      <c r="B47" s="40" t="s">
        <v>100</v>
      </c>
      <c r="C47" s="21" t="s">
        <v>31</v>
      </c>
      <c r="D47" s="21" t="s">
        <v>71</v>
      </c>
      <c r="E47" s="24" t="s">
        <v>33</v>
      </c>
      <c r="F47" s="21" t="s">
        <v>34</v>
      </c>
      <c r="G47" s="21" t="s">
        <v>35</v>
      </c>
      <c r="H47" s="22">
        <v>3200</v>
      </c>
      <c r="I47" s="24">
        <v>3200</v>
      </c>
      <c r="J47" s="23">
        <v>3200</v>
      </c>
      <c r="K47" s="24"/>
      <c r="L47" s="24">
        <v>750</v>
      </c>
      <c r="M47" s="24">
        <v>2450</v>
      </c>
      <c r="N47" s="24">
        <f t="shared" si="0"/>
        <v>2450</v>
      </c>
      <c r="O47" s="41">
        <f>(M47+L47)/I47</f>
        <v>1</v>
      </c>
      <c r="P47" s="24">
        <v>65</v>
      </c>
      <c r="Q47" s="24">
        <v>10</v>
      </c>
      <c r="R47" s="24"/>
      <c r="S47" s="25"/>
      <c r="T47" s="24" t="s">
        <v>134</v>
      </c>
      <c r="U47" s="26" t="s">
        <v>194</v>
      </c>
      <c r="V47" s="73"/>
      <c r="W47" s="19"/>
      <c r="X47" s="19"/>
      <c r="Y47" s="20"/>
    </row>
    <row r="48" spans="1:27" x14ac:dyDescent="0.3">
      <c r="B48" s="40" t="s">
        <v>75</v>
      </c>
      <c r="C48" s="21" t="s">
        <v>31</v>
      </c>
      <c r="D48" s="21" t="s">
        <v>71</v>
      </c>
      <c r="E48" s="24" t="s">
        <v>33</v>
      </c>
      <c r="F48" s="21" t="s">
        <v>67</v>
      </c>
      <c r="G48" s="21" t="s">
        <v>38</v>
      </c>
      <c r="H48" s="22">
        <v>3000</v>
      </c>
      <c r="I48" s="24">
        <v>3000</v>
      </c>
      <c r="J48" s="23">
        <v>3000</v>
      </c>
      <c r="K48" s="24"/>
      <c r="L48" s="24"/>
      <c r="M48" s="24">
        <v>2550</v>
      </c>
      <c r="N48" s="24">
        <f t="shared" si="0"/>
        <v>2550</v>
      </c>
      <c r="O48" s="41">
        <f>(M48)/I48</f>
        <v>0.85</v>
      </c>
      <c r="P48" s="24">
        <v>63</v>
      </c>
      <c r="Q48" s="24">
        <v>10</v>
      </c>
      <c r="R48" s="24"/>
      <c r="S48" s="25"/>
      <c r="T48" s="24" t="s">
        <v>76</v>
      </c>
      <c r="U48" s="26" t="s">
        <v>193</v>
      </c>
      <c r="V48" s="73"/>
      <c r="W48" s="19"/>
      <c r="X48" s="19"/>
      <c r="Y48" s="20"/>
    </row>
    <row r="49" spans="1:32" ht="25.5" customHeight="1" thickBot="1" x14ac:dyDescent="0.35">
      <c r="B49" s="133" t="s">
        <v>77</v>
      </c>
      <c r="C49" s="134"/>
      <c r="D49" s="134"/>
      <c r="E49" s="134"/>
      <c r="F49" s="134"/>
      <c r="G49" s="134"/>
      <c r="H49" s="68">
        <f t="shared" ref="H49:M49" si="3">SUM(H7:H48)</f>
        <v>43300</v>
      </c>
      <c r="I49" s="68">
        <f t="shared" si="3"/>
        <v>46800</v>
      </c>
      <c r="J49" s="68">
        <f t="shared" si="3"/>
        <v>43300</v>
      </c>
      <c r="K49" s="68">
        <f t="shared" si="3"/>
        <v>1150</v>
      </c>
      <c r="L49" s="68">
        <f t="shared" si="3"/>
        <v>1050</v>
      </c>
      <c r="M49" s="68">
        <f t="shared" si="3"/>
        <v>42392</v>
      </c>
      <c r="N49" s="68">
        <f>SUM(N7:N48)</f>
        <v>43542</v>
      </c>
      <c r="O49" s="27">
        <f>(M49+L49)/I49</f>
        <v>0.92824786324786324</v>
      </c>
      <c r="P49" s="68"/>
      <c r="Q49" s="68">
        <f>SUM(Q7:Q48)</f>
        <v>162.5</v>
      </c>
      <c r="R49" s="68"/>
      <c r="S49" s="68"/>
      <c r="T49" s="68"/>
      <c r="U49" s="74"/>
      <c r="V49" s="138" t="s">
        <v>78</v>
      </c>
      <c r="W49" s="135"/>
      <c r="X49" s="70">
        <f>SUM(X7:X48)</f>
        <v>43300</v>
      </c>
      <c r="Y49" s="71">
        <f>SUM(Y7:Y48)</f>
        <v>43542</v>
      </c>
      <c r="Z49" s="28"/>
    </row>
    <row r="50" spans="1:32" ht="16.2" thickBot="1" x14ac:dyDescent="0.35">
      <c r="B50" s="29"/>
      <c r="C50" s="30"/>
      <c r="D50" s="30"/>
      <c r="E50" s="30"/>
      <c r="F50" s="30"/>
      <c r="G50" s="30"/>
      <c r="H50" s="30"/>
      <c r="I50" s="30"/>
      <c r="J50" s="30"/>
      <c r="K50" s="122">
        <f>M49+L49</f>
        <v>43442</v>
      </c>
      <c r="L50" s="123"/>
      <c r="M50" s="29"/>
      <c r="N50" s="30"/>
      <c r="O50" s="30"/>
      <c r="P50" s="30"/>
      <c r="Q50" s="30"/>
      <c r="R50" s="30"/>
      <c r="S50" s="30"/>
      <c r="T50" s="30"/>
      <c r="U50" s="31"/>
      <c r="V50" s="28"/>
      <c r="W50" s="28"/>
      <c r="X50" s="28"/>
      <c r="Y50" s="28"/>
      <c r="Z50" s="28"/>
    </row>
    <row r="51" spans="1:32" x14ac:dyDescent="0.3">
      <c r="V51"/>
      <c r="W51"/>
      <c r="X51"/>
      <c r="Y51"/>
      <c r="Z51" s="28"/>
    </row>
    <row r="52" spans="1:32" customFormat="1" ht="15.6" x14ac:dyDescent="0.3">
      <c r="A52" s="1"/>
      <c r="B52" s="1"/>
      <c r="C52" s="1"/>
      <c r="D52" s="1"/>
      <c r="E52" s="2"/>
      <c r="H52" s="1"/>
      <c r="I52" s="1"/>
      <c r="J52" s="1"/>
      <c r="K52" s="1"/>
      <c r="L52" s="1"/>
      <c r="M52" s="3"/>
      <c r="N52" s="3"/>
      <c r="O52" s="4"/>
      <c r="P52" s="1"/>
      <c r="Q52" s="1"/>
      <c r="R52" s="1"/>
      <c r="S52" s="1"/>
      <c r="T52" s="1"/>
      <c r="AA52" s="124" t="s">
        <v>79</v>
      </c>
      <c r="AB52" s="124"/>
      <c r="AC52" s="124"/>
      <c r="AD52" s="124"/>
      <c r="AE52" s="124"/>
      <c r="AF52" s="32">
        <f ca="1">TODAY()</f>
        <v>45813</v>
      </c>
    </row>
    <row r="53" spans="1:32" customFormat="1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K53" s="2"/>
      <c r="L53" s="2"/>
      <c r="P53" s="1"/>
      <c r="AA53" s="33" t="s">
        <v>80</v>
      </c>
      <c r="AB53" s="33" t="s">
        <v>81</v>
      </c>
      <c r="AC53" s="33" t="s">
        <v>13</v>
      </c>
      <c r="AD53" s="33" t="s">
        <v>82</v>
      </c>
      <c r="AE53" s="34" t="s">
        <v>83</v>
      </c>
      <c r="AF53" s="33" t="s">
        <v>84</v>
      </c>
    </row>
    <row r="54" spans="1:32" customFormat="1" ht="17.25" customHeight="1" x14ac:dyDescent="0.3">
      <c r="A54" s="1"/>
      <c r="B54" s="1"/>
      <c r="C54" s="1"/>
      <c r="D54" s="1"/>
      <c r="E54" s="2"/>
      <c r="H54" s="1"/>
      <c r="I54" s="1"/>
      <c r="K54" s="2"/>
      <c r="P54" s="1"/>
      <c r="AA54" s="87" t="s">
        <v>85</v>
      </c>
      <c r="AB54" s="24" t="s">
        <v>86</v>
      </c>
      <c r="AC54" s="24" t="s">
        <v>38</v>
      </c>
      <c r="AD54" s="24"/>
      <c r="AE54" s="21">
        <v>600</v>
      </c>
      <c r="AF54" s="24">
        <f>AD54+AE54</f>
        <v>600</v>
      </c>
    </row>
    <row r="55" spans="1:32" customFormat="1" ht="15.75" customHeight="1" x14ac:dyDescent="0.3">
      <c r="A55" s="1"/>
      <c r="B55" s="1"/>
      <c r="C55" s="1"/>
      <c r="D55" s="1"/>
      <c r="E55" s="2"/>
      <c r="H55" s="1"/>
      <c r="I55" s="1"/>
      <c r="K55" s="2"/>
      <c r="L55" s="2"/>
      <c r="M55" s="2"/>
      <c r="P55" s="1"/>
      <c r="AA55" s="88"/>
      <c r="AB55" s="24" t="s">
        <v>39</v>
      </c>
      <c r="AC55" s="24" t="s">
        <v>38</v>
      </c>
      <c r="AD55" s="24"/>
      <c r="AE55" s="21">
        <v>250</v>
      </c>
      <c r="AF55" s="24">
        <f t="shared" ref="AF55:AF63" si="4">AD55+AE55</f>
        <v>250</v>
      </c>
    </row>
    <row r="56" spans="1:32" customFormat="1" ht="15.75" customHeight="1" x14ac:dyDescent="0.3">
      <c r="A56" s="1"/>
      <c r="B56" s="1"/>
      <c r="C56" s="1"/>
      <c r="D56" s="1"/>
      <c r="E56" s="2"/>
      <c r="H56" s="1"/>
      <c r="I56" s="1"/>
      <c r="K56" s="2"/>
      <c r="L56" s="2"/>
      <c r="M56" s="2"/>
      <c r="P56" s="1"/>
      <c r="AA56" s="88"/>
      <c r="AB56" s="24" t="s">
        <v>39</v>
      </c>
      <c r="AC56" s="24" t="s">
        <v>87</v>
      </c>
      <c r="AD56" s="24"/>
      <c r="AE56" s="21">
        <v>100</v>
      </c>
      <c r="AF56" s="24">
        <f t="shared" si="4"/>
        <v>100</v>
      </c>
    </row>
    <row r="57" spans="1:32" customFormat="1" ht="15.75" customHeight="1" x14ac:dyDescent="0.3">
      <c r="A57" s="1"/>
      <c r="B57" s="1"/>
      <c r="C57" s="1"/>
      <c r="D57" s="1"/>
      <c r="E57" s="2"/>
      <c r="H57" s="1"/>
      <c r="I57" s="1"/>
      <c r="K57" s="2"/>
      <c r="L57" s="2"/>
      <c r="M57" s="2"/>
      <c r="P57" s="1"/>
      <c r="AA57" s="88"/>
      <c r="AB57" s="24" t="s">
        <v>88</v>
      </c>
      <c r="AC57" s="24" t="s">
        <v>38</v>
      </c>
      <c r="AD57" s="24">
        <v>150</v>
      </c>
      <c r="AE57" s="21">
        <v>100</v>
      </c>
      <c r="AF57" s="24">
        <f t="shared" si="4"/>
        <v>250</v>
      </c>
    </row>
    <row r="58" spans="1:32" ht="18.75" customHeight="1" x14ac:dyDescent="0.3">
      <c r="I58"/>
      <c r="J58"/>
      <c r="K58"/>
      <c r="L58"/>
      <c r="M58" s="2"/>
      <c r="N58"/>
      <c r="O58"/>
      <c r="Q58"/>
      <c r="R58"/>
      <c r="S58"/>
      <c r="T58"/>
      <c r="U58"/>
      <c r="V58"/>
      <c r="W58"/>
      <c r="X58"/>
      <c r="Y58"/>
      <c r="AA58" s="88"/>
      <c r="AB58" s="24" t="s">
        <v>88</v>
      </c>
      <c r="AC58" s="24" t="s">
        <v>89</v>
      </c>
      <c r="AD58" s="24"/>
      <c r="AE58" s="21">
        <v>200</v>
      </c>
      <c r="AF58" s="24">
        <f t="shared" si="4"/>
        <v>200</v>
      </c>
    </row>
    <row r="59" spans="1:32" ht="18.75" customHeight="1" x14ac:dyDescent="0.3">
      <c r="I59"/>
      <c r="J59"/>
      <c r="K59"/>
      <c r="L59"/>
      <c r="M59" s="2"/>
      <c r="N59"/>
      <c r="O59"/>
      <c r="Q59"/>
      <c r="R59"/>
      <c r="S59"/>
      <c r="T59"/>
      <c r="U59"/>
      <c r="V59"/>
      <c r="W59"/>
      <c r="X59"/>
      <c r="Y59"/>
      <c r="AA59" s="88"/>
      <c r="AB59" s="24" t="s">
        <v>90</v>
      </c>
      <c r="AC59" s="24" t="s">
        <v>91</v>
      </c>
      <c r="AD59" s="24">
        <v>100</v>
      </c>
      <c r="AE59" s="21"/>
      <c r="AF59" s="24">
        <f t="shared" si="4"/>
        <v>100</v>
      </c>
    </row>
    <row r="60" spans="1:32" ht="18.75" customHeight="1" x14ac:dyDescent="0.3">
      <c r="I60"/>
      <c r="J60"/>
      <c r="K60"/>
      <c r="L60"/>
      <c r="M60" s="2"/>
      <c r="N60"/>
      <c r="O60"/>
      <c r="Q60"/>
      <c r="R60"/>
      <c r="S60"/>
      <c r="T60"/>
      <c r="U60"/>
      <c r="V60"/>
      <c r="W60"/>
      <c r="X60"/>
      <c r="Y60"/>
      <c r="AA60" s="88"/>
      <c r="AB60" s="24" t="s">
        <v>92</v>
      </c>
      <c r="AC60" s="24" t="s">
        <v>93</v>
      </c>
      <c r="AD60" s="24">
        <v>150</v>
      </c>
      <c r="AE60" s="21"/>
      <c r="AF60" s="24">
        <f t="shared" si="4"/>
        <v>150</v>
      </c>
    </row>
    <row r="61" spans="1:32" ht="18.75" customHeight="1" x14ac:dyDescent="0.3">
      <c r="I61"/>
      <c r="J61"/>
      <c r="K61"/>
      <c r="L61"/>
      <c r="M61" s="2"/>
      <c r="N61"/>
      <c r="O61"/>
      <c r="Q61"/>
      <c r="R61"/>
      <c r="S61"/>
      <c r="T61"/>
      <c r="U61"/>
      <c r="V61"/>
      <c r="W61"/>
      <c r="X61"/>
      <c r="Y61"/>
      <c r="AA61" s="88"/>
      <c r="AB61" s="24" t="s">
        <v>90</v>
      </c>
      <c r="AC61" s="24" t="s">
        <v>94</v>
      </c>
      <c r="AD61" s="24">
        <v>50</v>
      </c>
      <c r="AE61" s="21"/>
      <c r="AF61" s="24">
        <f t="shared" si="4"/>
        <v>50</v>
      </c>
    </row>
    <row r="62" spans="1:32" ht="18.75" customHeight="1" x14ac:dyDescent="0.3">
      <c r="I62"/>
      <c r="J62"/>
      <c r="K62"/>
      <c r="L62"/>
      <c r="M62" s="2"/>
      <c r="N62"/>
      <c r="O62"/>
      <c r="Q62"/>
      <c r="R62"/>
      <c r="S62"/>
      <c r="T62"/>
      <c r="U62"/>
      <c r="V62"/>
      <c r="W62"/>
      <c r="X62"/>
      <c r="Y62"/>
      <c r="AA62" s="88"/>
      <c r="AB62" s="21" t="s">
        <v>95</v>
      </c>
      <c r="AC62" s="21" t="s">
        <v>38</v>
      </c>
      <c r="AD62" s="24">
        <v>150</v>
      </c>
      <c r="AE62" s="21">
        <v>50</v>
      </c>
      <c r="AF62" s="24">
        <f t="shared" si="4"/>
        <v>200</v>
      </c>
    </row>
    <row r="63" spans="1:32" ht="18.75" customHeight="1" x14ac:dyDescent="0.3">
      <c r="I63"/>
      <c r="J63"/>
      <c r="K63"/>
      <c r="L63"/>
      <c r="M63" s="2"/>
      <c r="N63"/>
      <c r="O63"/>
      <c r="Q63"/>
      <c r="R63"/>
      <c r="S63"/>
      <c r="T63"/>
      <c r="U63"/>
      <c r="V63"/>
      <c r="W63"/>
      <c r="X63"/>
      <c r="Y63"/>
      <c r="AA63" s="35" t="s">
        <v>68</v>
      </c>
      <c r="AB63" s="24" t="s">
        <v>88</v>
      </c>
      <c r="AC63" s="24" t="s">
        <v>42</v>
      </c>
      <c r="AD63" s="24">
        <v>400</v>
      </c>
      <c r="AE63" s="21"/>
      <c r="AF63" s="24">
        <f t="shared" si="4"/>
        <v>400</v>
      </c>
    </row>
    <row r="64" spans="1:32" ht="18.75" customHeight="1" x14ac:dyDescent="0.3">
      <c r="I64"/>
      <c r="J64"/>
      <c r="K64"/>
      <c r="L64"/>
      <c r="M64" s="2"/>
      <c r="N64"/>
      <c r="O64"/>
      <c r="Q64"/>
      <c r="R64"/>
      <c r="S64"/>
      <c r="T64"/>
      <c r="U64"/>
      <c r="V64"/>
      <c r="W64"/>
      <c r="X64"/>
      <c r="Y64"/>
      <c r="AA64" s="39"/>
      <c r="AB64" s="125"/>
      <c r="AC64" s="125"/>
      <c r="AD64" s="39">
        <f>SUM(AD54:AD63)</f>
        <v>1000</v>
      </c>
      <c r="AE64" s="39">
        <f>SUM(AE54:AE62)</f>
        <v>1300</v>
      </c>
      <c r="AF64" s="39">
        <f>SUM(AF54:AF63)</f>
        <v>2300</v>
      </c>
    </row>
    <row r="65" spans="9:27" ht="18.75" customHeight="1" x14ac:dyDescent="0.3">
      <c r="I65"/>
      <c r="J65"/>
      <c r="K65"/>
      <c r="L65"/>
      <c r="M65" s="2"/>
      <c r="N65"/>
      <c r="O65"/>
      <c r="Q65"/>
      <c r="R65"/>
      <c r="S65"/>
      <c r="T65"/>
      <c r="U65"/>
      <c r="V65"/>
      <c r="W65"/>
      <c r="X65"/>
      <c r="Y65"/>
      <c r="AA65"/>
    </row>
    <row r="66" spans="9:27" ht="18.75" customHeight="1" x14ac:dyDescent="0.3">
      <c r="I66"/>
      <c r="J66"/>
      <c r="K66"/>
      <c r="L66"/>
      <c r="M66" s="2"/>
      <c r="N66"/>
      <c r="O66"/>
      <c r="Q66"/>
      <c r="R66"/>
      <c r="S66"/>
      <c r="T66"/>
      <c r="U66"/>
      <c r="V66"/>
      <c r="W66"/>
      <c r="X66"/>
      <c r="Y66"/>
      <c r="AA66"/>
    </row>
    <row r="67" spans="9:27" ht="15.75" customHeight="1" x14ac:dyDescent="0.3">
      <c r="I67" s="2"/>
      <c r="J67" s="2"/>
      <c r="K67"/>
      <c r="L67"/>
      <c r="M67" s="2"/>
      <c r="N67"/>
      <c r="O67"/>
      <c r="Q67"/>
      <c r="R67"/>
      <c r="S67"/>
      <c r="T67"/>
      <c r="U67"/>
      <c r="V67"/>
      <c r="W67"/>
      <c r="X67"/>
      <c r="Y67"/>
      <c r="AA67"/>
    </row>
    <row r="68" spans="9:27" x14ac:dyDescent="0.3">
      <c r="I68" s="2"/>
      <c r="J68" s="2"/>
      <c r="K68"/>
      <c r="L68"/>
      <c r="M68" s="2"/>
      <c r="N68"/>
      <c r="O68"/>
      <c r="Q68"/>
      <c r="R68"/>
      <c r="S68"/>
      <c r="T68"/>
      <c r="U68"/>
      <c r="V68" s="5"/>
      <c r="W68" s="5"/>
      <c r="X68" s="5"/>
      <c r="Y68"/>
      <c r="AA68"/>
    </row>
    <row r="69" spans="9:27" x14ac:dyDescent="0.3">
      <c r="I69" s="2"/>
      <c r="J69" s="2"/>
      <c r="K69"/>
      <c r="L69"/>
      <c r="M69" s="2"/>
      <c r="N69"/>
      <c r="O69"/>
      <c r="Q69"/>
      <c r="R69"/>
      <c r="S69"/>
      <c r="T69"/>
      <c r="U69"/>
      <c r="V69"/>
      <c r="W69"/>
      <c r="X69"/>
      <c r="Y69"/>
      <c r="Z69" s="5"/>
      <c r="AA69"/>
    </row>
    <row r="70" spans="9:27" x14ac:dyDescent="0.3">
      <c r="I70" s="2"/>
      <c r="J70" s="2"/>
      <c r="K70"/>
      <c r="L70"/>
      <c r="M70" s="2"/>
      <c r="N70"/>
      <c r="O70"/>
      <c r="Q70"/>
      <c r="R70"/>
      <c r="S70"/>
      <c r="T70"/>
      <c r="U70"/>
      <c r="V70"/>
      <c r="W70"/>
      <c r="X70"/>
      <c r="Y70"/>
      <c r="AA70"/>
    </row>
    <row r="71" spans="9:27" x14ac:dyDescent="0.3">
      <c r="I71" s="2"/>
      <c r="J71" s="2"/>
      <c r="K71"/>
      <c r="L71"/>
      <c r="M71" s="2"/>
      <c r="N71"/>
      <c r="O71"/>
      <c r="Q71"/>
      <c r="R71"/>
      <c r="S71"/>
      <c r="T71"/>
      <c r="U71"/>
      <c r="V71"/>
      <c r="W71"/>
      <c r="X71"/>
      <c r="Y71"/>
      <c r="Z71" s="1"/>
      <c r="AA71"/>
    </row>
    <row r="72" spans="9:27" x14ac:dyDescent="0.3">
      <c r="I72" s="2"/>
      <c r="J72" s="2"/>
      <c r="K72"/>
      <c r="L72"/>
      <c r="M72" s="2"/>
      <c r="N72"/>
      <c r="O72"/>
      <c r="Q72"/>
      <c r="R72"/>
      <c r="S72"/>
      <c r="T72"/>
      <c r="U72"/>
      <c r="V72"/>
      <c r="W72"/>
      <c r="X72"/>
      <c r="Y72"/>
      <c r="Z72" s="1"/>
    </row>
    <row r="73" spans="9:27" x14ac:dyDescent="0.3">
      <c r="I73" s="2"/>
      <c r="J73" s="2"/>
      <c r="K73"/>
      <c r="L73"/>
      <c r="M73" s="2"/>
      <c r="N73"/>
      <c r="O73"/>
      <c r="Q73"/>
      <c r="R73"/>
      <c r="S73"/>
      <c r="V73"/>
      <c r="W73"/>
      <c r="X73"/>
      <c r="Y73"/>
    </row>
    <row r="74" spans="9:27" x14ac:dyDescent="0.3">
      <c r="I74" s="2"/>
      <c r="J74" s="2"/>
      <c r="K74"/>
      <c r="L74"/>
      <c r="M74" s="2"/>
      <c r="N74"/>
      <c r="O74"/>
      <c r="Q74"/>
      <c r="R74"/>
      <c r="S74"/>
      <c r="V74"/>
      <c r="W74"/>
      <c r="X74"/>
      <c r="Y74"/>
    </row>
    <row r="75" spans="9:27" x14ac:dyDescent="0.3">
      <c r="I75" s="2"/>
      <c r="J75" s="2"/>
      <c r="K75"/>
      <c r="L75"/>
      <c r="M75" s="2"/>
      <c r="N75"/>
      <c r="O75"/>
      <c r="Q75"/>
      <c r="R75"/>
      <c r="S75"/>
      <c r="V75"/>
      <c r="W75"/>
      <c r="X75"/>
    </row>
    <row r="76" spans="9:27" x14ac:dyDescent="0.3">
      <c r="I76" s="2"/>
      <c r="J76" s="2"/>
      <c r="K76"/>
      <c r="L76"/>
      <c r="M76" s="2"/>
      <c r="N76"/>
      <c r="O76"/>
      <c r="Q76"/>
      <c r="R76"/>
      <c r="S76"/>
    </row>
    <row r="77" spans="9:27" x14ac:dyDescent="0.3">
      <c r="I77" s="2"/>
      <c r="J77" s="2"/>
      <c r="K77"/>
      <c r="L77"/>
      <c r="M77" s="2"/>
      <c r="N77"/>
      <c r="O77"/>
      <c r="Q77"/>
      <c r="R77"/>
      <c r="S77"/>
    </row>
    <row r="78" spans="9:27" x14ac:dyDescent="0.3">
      <c r="I78" s="2"/>
      <c r="J78" s="2"/>
      <c r="K78"/>
      <c r="L78"/>
      <c r="M78" s="2"/>
      <c r="N78"/>
      <c r="O78"/>
      <c r="Q78"/>
      <c r="R78"/>
      <c r="S78"/>
    </row>
    <row r="79" spans="9:27" x14ac:dyDescent="0.3">
      <c r="I79" s="2"/>
      <c r="J79" s="2"/>
      <c r="K79"/>
      <c r="L79"/>
      <c r="M79" s="2"/>
      <c r="N79"/>
      <c r="O79"/>
      <c r="Q79"/>
      <c r="R79"/>
      <c r="S79"/>
    </row>
    <row r="80" spans="9:27" x14ac:dyDescent="0.3">
      <c r="I80" s="2"/>
      <c r="J80" s="2"/>
      <c r="K80"/>
      <c r="L80"/>
      <c r="M80" s="2"/>
      <c r="N80"/>
      <c r="O80"/>
      <c r="Q80"/>
      <c r="R80"/>
      <c r="S80"/>
    </row>
    <row r="81" spans="1:33" x14ac:dyDescent="0.3">
      <c r="I81" s="2"/>
      <c r="J81" s="2"/>
      <c r="K81"/>
      <c r="L81"/>
      <c r="M81" s="2"/>
      <c r="N81"/>
      <c r="O81"/>
      <c r="Q81"/>
      <c r="R81"/>
      <c r="S81"/>
    </row>
    <row r="82" spans="1:33" s="3" customFormat="1" x14ac:dyDescent="0.3">
      <c r="A82" s="1"/>
      <c r="B82" s="1"/>
      <c r="C82" s="1"/>
      <c r="D82" s="1"/>
      <c r="E82" s="2"/>
      <c r="F82"/>
      <c r="G82"/>
      <c r="H82" s="1"/>
      <c r="I82" s="2"/>
      <c r="J82"/>
      <c r="K82"/>
      <c r="L82"/>
      <c r="M82"/>
      <c r="N82"/>
      <c r="O82"/>
      <c r="P82" s="1"/>
      <c r="Q82"/>
      <c r="R82"/>
      <c r="S82"/>
      <c r="T82" s="1"/>
      <c r="U82" s="5"/>
      <c r="V82" s="1"/>
      <c r="W82" s="1"/>
      <c r="X82" s="1"/>
      <c r="Y82" s="1"/>
      <c r="Z82"/>
      <c r="AA82" s="1"/>
      <c r="AB82" s="1"/>
      <c r="AC82" s="1"/>
      <c r="AD82" s="1"/>
      <c r="AE82" s="1"/>
      <c r="AF82" s="1"/>
    </row>
    <row r="83" spans="1:33" s="3" customFormat="1" x14ac:dyDescent="0.3">
      <c r="A83" s="1"/>
      <c r="B83" s="1"/>
      <c r="C83" s="1"/>
      <c r="D83" s="1"/>
      <c r="E83" s="2"/>
      <c r="F83"/>
      <c r="G83"/>
      <c r="H83" s="1"/>
      <c r="I83"/>
      <c r="J83"/>
      <c r="K83"/>
      <c r="L83"/>
      <c r="M83"/>
      <c r="N83"/>
      <c r="O83" s="2"/>
      <c r="P83" s="1"/>
      <c r="Q83"/>
      <c r="R83"/>
      <c r="S83"/>
      <c r="T83" s="1"/>
      <c r="U83" s="5"/>
      <c r="V83" s="1"/>
      <c r="W83" s="1"/>
      <c r="X83" s="1"/>
      <c r="Y83" s="1"/>
      <c r="Z83"/>
      <c r="AA83" s="1"/>
      <c r="AB83" s="1"/>
      <c r="AC83" s="1"/>
      <c r="AD83" s="1"/>
      <c r="AE83" s="1"/>
      <c r="AF83" s="1"/>
    </row>
    <row r="84" spans="1:33" s="3" customFormat="1" x14ac:dyDescent="0.3">
      <c r="A84" s="1"/>
      <c r="B84" s="1"/>
      <c r="C84" s="1"/>
      <c r="D84" s="1"/>
      <c r="E84" s="2"/>
      <c r="F84"/>
      <c r="G84"/>
      <c r="H84" s="1"/>
      <c r="I84"/>
      <c r="J84"/>
      <c r="K84"/>
      <c r="L84"/>
      <c r="M84"/>
      <c r="N84"/>
      <c r="O84" s="2"/>
      <c r="P84" s="1"/>
      <c r="Q84"/>
      <c r="R84"/>
      <c r="S84"/>
      <c r="T84" s="1"/>
      <c r="U84" s="5"/>
      <c r="V84" s="1"/>
      <c r="W84" s="1"/>
      <c r="X84" s="1"/>
      <c r="Y84" s="1"/>
      <c r="Z84"/>
      <c r="AA84" s="5"/>
      <c r="AB84" s="5"/>
      <c r="AC84" s="5"/>
      <c r="AD84" s="5"/>
      <c r="AE84" s="5"/>
      <c r="AF84" s="1"/>
    </row>
    <row r="85" spans="1:33" s="3" customFormat="1" x14ac:dyDescent="0.3">
      <c r="A85" s="1"/>
      <c r="B85" s="1"/>
      <c r="C85" s="1"/>
      <c r="D85" s="1"/>
      <c r="E85" s="2"/>
      <c r="F85"/>
      <c r="G85"/>
      <c r="H85" s="1"/>
      <c r="I85"/>
      <c r="J85"/>
      <c r="K85"/>
      <c r="L85"/>
      <c r="M85"/>
      <c r="N85"/>
      <c r="O85" s="2"/>
      <c r="P85" s="1"/>
      <c r="Q85"/>
      <c r="R85"/>
      <c r="S85"/>
      <c r="T85" s="1"/>
      <c r="U85" s="5"/>
      <c r="V85" s="1"/>
      <c r="W85" s="1"/>
      <c r="X85" s="1"/>
      <c r="Y85" s="1"/>
      <c r="Z85"/>
      <c r="AA85" s="1"/>
      <c r="AB85" s="1"/>
      <c r="AC85" s="1"/>
      <c r="AD85" s="1"/>
      <c r="AE85" s="1"/>
      <c r="AF85" s="1"/>
    </row>
    <row r="86" spans="1:33" s="3" customFormat="1" x14ac:dyDescent="0.3">
      <c r="A86" s="1"/>
      <c r="B86" s="1"/>
      <c r="C86" s="1"/>
      <c r="D86" s="1"/>
      <c r="E86" s="2"/>
      <c r="F86"/>
      <c r="G86"/>
      <c r="H86" s="1"/>
      <c r="I86"/>
      <c r="J86"/>
      <c r="K86"/>
      <c r="L86"/>
      <c r="M86"/>
      <c r="N86"/>
      <c r="O86" s="2"/>
      <c r="P86" s="1"/>
      <c r="Q86"/>
      <c r="R86"/>
      <c r="S86"/>
      <c r="T86" s="1"/>
      <c r="U86" s="5"/>
      <c r="V86" s="1"/>
      <c r="W86" s="1"/>
      <c r="X86" s="1"/>
      <c r="Y86" s="1"/>
      <c r="Z86"/>
    </row>
    <row r="87" spans="1:33" s="3" customFormat="1" x14ac:dyDescent="0.3">
      <c r="A87" s="1"/>
      <c r="B87" s="1"/>
      <c r="C87" s="1"/>
      <c r="D87" s="1"/>
      <c r="E87" s="2"/>
      <c r="F87"/>
      <c r="G87"/>
      <c r="H87" s="1"/>
      <c r="I87"/>
      <c r="J87"/>
      <c r="K87"/>
      <c r="L87"/>
      <c r="M87"/>
      <c r="N87"/>
      <c r="O87" s="2"/>
      <c r="P87" s="1"/>
      <c r="Q87"/>
      <c r="R87"/>
      <c r="S87"/>
      <c r="T87" s="1"/>
      <c r="U87" s="5"/>
      <c r="V87" s="1"/>
      <c r="W87" s="1"/>
      <c r="X87" s="1"/>
      <c r="Y87" s="1"/>
      <c r="Z87"/>
    </row>
    <row r="88" spans="1:33" x14ac:dyDescent="0.3">
      <c r="I88"/>
      <c r="J88"/>
      <c r="K88"/>
      <c r="L88"/>
      <c r="M88"/>
      <c r="N88"/>
      <c r="O88" s="2"/>
      <c r="Q88"/>
      <c r="R88"/>
      <c r="S88"/>
      <c r="AA88" s="3"/>
      <c r="AB88" s="3"/>
      <c r="AC88" s="3"/>
      <c r="AD88" s="3"/>
      <c r="AE88" s="3"/>
      <c r="AF88" s="3"/>
    </row>
    <row r="89" spans="1:33" x14ac:dyDescent="0.3">
      <c r="I89"/>
      <c r="J89"/>
      <c r="K89"/>
      <c r="L89"/>
      <c r="M89"/>
      <c r="N89"/>
      <c r="O89" s="2"/>
      <c r="Q89"/>
      <c r="R89"/>
      <c r="S89"/>
      <c r="AA89" s="3"/>
      <c r="AB89" s="3"/>
      <c r="AC89" s="3"/>
      <c r="AD89" s="3"/>
      <c r="AE89" s="3"/>
      <c r="AF89" s="3"/>
    </row>
    <row r="90" spans="1:33" customFormat="1" x14ac:dyDescent="0.3">
      <c r="A90" s="1"/>
      <c r="B90" s="1"/>
      <c r="C90" s="1"/>
      <c r="D90" s="1"/>
      <c r="E90" s="2"/>
      <c r="H90" s="1"/>
      <c r="P90" s="1"/>
      <c r="T90" s="1"/>
      <c r="U90" s="5"/>
      <c r="V90" s="1"/>
      <c r="W90" s="1"/>
      <c r="X90" s="1"/>
      <c r="Y90" s="1"/>
      <c r="AA90" s="3"/>
      <c r="AB90" s="3"/>
      <c r="AC90" s="3"/>
      <c r="AD90" s="3"/>
      <c r="AE90" s="3"/>
      <c r="AF90" s="3"/>
      <c r="AG90" s="1"/>
    </row>
    <row r="91" spans="1:33" customFormat="1" x14ac:dyDescent="0.3">
      <c r="A91" s="1"/>
      <c r="B91" s="1"/>
      <c r="C91" s="1"/>
      <c r="D91" s="1"/>
      <c r="E91" s="2"/>
      <c r="H91" s="1"/>
      <c r="P91" s="1"/>
      <c r="T91" s="1"/>
      <c r="U91" s="5"/>
      <c r="V91" s="1"/>
      <c r="W91" s="1"/>
      <c r="X91" s="1"/>
      <c r="Y91" s="1"/>
      <c r="AA91" s="1"/>
      <c r="AB91" s="3"/>
      <c r="AC91" s="3"/>
      <c r="AD91" s="3"/>
      <c r="AE91" s="3"/>
      <c r="AF91" s="3"/>
      <c r="AG91" s="1"/>
    </row>
    <row r="92" spans="1:33" customFormat="1" x14ac:dyDescent="0.3">
      <c r="A92" s="1"/>
      <c r="B92" s="1"/>
      <c r="C92" s="1"/>
      <c r="D92" s="1"/>
      <c r="E92" s="2"/>
      <c r="H92" s="1"/>
      <c r="P92" s="1"/>
      <c r="Q92" s="1"/>
      <c r="R92" s="1"/>
      <c r="S92" s="1"/>
      <c r="T92" s="1"/>
      <c r="U92" s="5"/>
      <c r="V92" s="1"/>
      <c r="W92" s="1"/>
      <c r="X92" s="1"/>
      <c r="Y92" s="1"/>
      <c r="AA92" s="1"/>
      <c r="AB92" s="1"/>
      <c r="AC92" s="1"/>
      <c r="AD92" s="1"/>
      <c r="AE92" s="1"/>
      <c r="AF92" s="1"/>
      <c r="AG92" s="1"/>
    </row>
    <row r="93" spans="1:33" customFormat="1" x14ac:dyDescent="0.3">
      <c r="A93" s="1"/>
      <c r="B93" s="1"/>
      <c r="C93" s="1"/>
      <c r="D93" s="1"/>
      <c r="E93" s="2"/>
      <c r="H93" s="1"/>
      <c r="P93" s="1"/>
      <c r="Q93" s="1"/>
      <c r="R93" s="1"/>
      <c r="S93" s="1"/>
      <c r="T93" s="1"/>
      <c r="U93" s="5"/>
      <c r="V93" s="1"/>
      <c r="W93" s="1"/>
      <c r="X93" s="1"/>
      <c r="Y93" s="1"/>
      <c r="AA93" s="1"/>
      <c r="AB93" s="1"/>
      <c r="AC93" s="1"/>
      <c r="AD93" s="1"/>
      <c r="AE93" s="1"/>
      <c r="AF93" s="1"/>
      <c r="AG93" s="1"/>
    </row>
    <row r="94" spans="1:33" customFormat="1" x14ac:dyDescent="0.3">
      <c r="A94" s="1"/>
      <c r="B94" s="1"/>
      <c r="C94" s="1"/>
      <c r="D94" s="1"/>
      <c r="E94" s="2"/>
      <c r="H94" s="1"/>
      <c r="P94" s="1"/>
      <c r="Q94" s="1"/>
      <c r="R94" s="1"/>
      <c r="S94" s="1"/>
      <c r="T94" s="1"/>
      <c r="U94" s="5"/>
      <c r="V94" s="1"/>
      <c r="W94" s="1"/>
      <c r="X94" s="1"/>
      <c r="Y94" s="1"/>
      <c r="AA94" s="1"/>
      <c r="AB94" s="1"/>
      <c r="AC94" s="1"/>
      <c r="AD94" s="1"/>
      <c r="AE94" s="1"/>
      <c r="AF94" s="1"/>
      <c r="AG94" s="1"/>
    </row>
    <row r="95" spans="1:33" customFormat="1" x14ac:dyDescent="0.3">
      <c r="A95" s="1"/>
      <c r="B95" s="1"/>
      <c r="C95" s="1"/>
      <c r="D95" s="1"/>
      <c r="E95" s="2"/>
      <c r="H95" s="1"/>
      <c r="I95" s="1"/>
      <c r="J95" s="1"/>
      <c r="K95" s="1"/>
      <c r="L95" s="1"/>
      <c r="M95" s="3"/>
      <c r="P95" s="1"/>
      <c r="Q95" s="1"/>
      <c r="R95" s="1"/>
      <c r="S95" s="1"/>
      <c r="T95" s="1"/>
      <c r="U95" s="5"/>
      <c r="V95" s="1"/>
      <c r="W95" s="1"/>
      <c r="X95" s="1"/>
      <c r="Y95" s="1"/>
      <c r="AA95" s="1"/>
      <c r="AB95" s="1"/>
      <c r="AC95" s="1"/>
      <c r="AD95" s="1"/>
      <c r="AE95" s="1"/>
      <c r="AF95" s="1"/>
      <c r="AG95" s="1"/>
    </row>
    <row r="96" spans="1:33" customFormat="1" x14ac:dyDescent="0.3">
      <c r="A96" s="1"/>
      <c r="B96" s="1"/>
      <c r="C96" s="1"/>
      <c r="D96" s="1"/>
      <c r="E96" s="2"/>
      <c r="H96" s="1"/>
      <c r="I96" s="1"/>
      <c r="J96" s="1"/>
      <c r="K96" s="1"/>
      <c r="L96" s="1"/>
      <c r="M96" s="3"/>
      <c r="P96" s="1"/>
      <c r="Q96" s="1"/>
      <c r="R96" s="1"/>
      <c r="S96" s="1"/>
      <c r="T96" s="1"/>
      <c r="U96" s="5"/>
      <c r="V96" s="1"/>
      <c r="W96" s="1"/>
      <c r="X96" s="1"/>
      <c r="Y96" s="1"/>
      <c r="AA96" s="1"/>
      <c r="AB96" s="1"/>
      <c r="AC96" s="1"/>
      <c r="AD96" s="1"/>
      <c r="AE96" s="1"/>
      <c r="AF96" s="1"/>
      <c r="AG96" s="1"/>
    </row>
    <row r="97" spans="1:33" customFormat="1" x14ac:dyDescent="0.3">
      <c r="A97" s="1"/>
      <c r="B97" s="1"/>
      <c r="C97" s="1"/>
      <c r="D97" s="1"/>
      <c r="E97" s="2"/>
      <c r="H97" s="1"/>
      <c r="I97" s="1"/>
      <c r="J97" s="1"/>
      <c r="K97" s="1"/>
      <c r="L97" s="1"/>
      <c r="M97" s="3"/>
      <c r="P97" s="1"/>
      <c r="Q97" s="1"/>
      <c r="R97" s="1"/>
      <c r="S97" s="1"/>
      <c r="T97" s="1"/>
      <c r="U97" s="5"/>
      <c r="V97" s="1"/>
      <c r="W97" s="1"/>
      <c r="X97" s="1"/>
      <c r="Y97" s="1"/>
      <c r="AA97" s="1"/>
      <c r="AB97" s="1"/>
      <c r="AC97" s="1"/>
      <c r="AD97" s="1"/>
      <c r="AE97" s="1"/>
      <c r="AF97" s="1"/>
      <c r="AG97" s="1"/>
    </row>
    <row r="98" spans="1:33" customFormat="1" x14ac:dyDescent="0.3">
      <c r="A98" s="1"/>
      <c r="B98" s="1"/>
      <c r="C98" s="1"/>
      <c r="D98" s="1"/>
      <c r="E98" s="2"/>
      <c r="H98" s="1"/>
      <c r="I98" s="36"/>
      <c r="J98" s="36"/>
      <c r="K98" s="36"/>
      <c r="L98" s="36"/>
      <c r="M98" s="37"/>
      <c r="N98" s="38"/>
      <c r="P98" s="1"/>
      <c r="Q98" s="1"/>
      <c r="R98" s="1"/>
      <c r="S98" s="1"/>
      <c r="T98" s="1"/>
      <c r="U98" s="5"/>
      <c r="V98" s="1"/>
      <c r="W98" s="1"/>
      <c r="X98" s="1"/>
      <c r="Y98" s="1"/>
      <c r="AA98" s="1"/>
      <c r="AB98" s="1"/>
      <c r="AC98" s="1"/>
      <c r="AD98" s="1"/>
      <c r="AE98" s="1"/>
      <c r="AF98" s="1"/>
      <c r="AG98" s="1"/>
    </row>
    <row r="99" spans="1:33" customFormat="1" x14ac:dyDescent="0.3">
      <c r="A99" s="1"/>
      <c r="B99" s="1"/>
      <c r="C99" s="1"/>
      <c r="D99" s="1"/>
      <c r="E99" s="2"/>
      <c r="H99" s="1"/>
      <c r="I99" s="36"/>
      <c r="J99" s="36"/>
      <c r="K99" s="36"/>
      <c r="L99" s="36"/>
      <c r="M99" s="37"/>
      <c r="N99" s="38"/>
      <c r="P99" s="1"/>
      <c r="Q99" s="1"/>
      <c r="R99" s="1"/>
      <c r="S99" s="1"/>
      <c r="T99" s="1"/>
      <c r="U99" s="5"/>
      <c r="V99" s="1"/>
      <c r="W99" s="1"/>
      <c r="X99" s="1"/>
      <c r="Y99" s="1"/>
      <c r="AA99" s="1"/>
      <c r="AB99" s="1"/>
      <c r="AC99" s="1"/>
      <c r="AD99" s="1"/>
      <c r="AE99" s="1"/>
      <c r="AF99" s="1"/>
      <c r="AG99" s="1"/>
    </row>
    <row r="100" spans="1:33" customFormat="1" x14ac:dyDescent="0.3">
      <c r="A100" s="1"/>
      <c r="B100" s="1"/>
      <c r="C100" s="1"/>
      <c r="D100" s="1"/>
      <c r="E100" s="2"/>
      <c r="H100" s="1"/>
      <c r="I100" s="36"/>
      <c r="J100" s="36"/>
      <c r="K100" s="36"/>
      <c r="L100" s="36"/>
      <c r="M100" s="37"/>
      <c r="N100" s="38"/>
      <c r="P100" s="1"/>
      <c r="Q100" s="1"/>
      <c r="R100" s="1"/>
      <c r="S100" s="1"/>
      <c r="T100" s="1"/>
      <c r="U100" s="5"/>
      <c r="V100" s="1"/>
      <c r="W100" s="1"/>
      <c r="X100" s="1"/>
      <c r="Y100" s="1"/>
      <c r="AA100" s="1"/>
      <c r="AB100" s="1"/>
      <c r="AC100" s="1"/>
      <c r="AD100" s="1"/>
      <c r="AE100" s="1"/>
      <c r="AF100" s="1"/>
      <c r="AG100" s="1"/>
    </row>
    <row r="101" spans="1:33" customFormat="1" x14ac:dyDescent="0.3">
      <c r="A101" s="1"/>
      <c r="B101" s="1"/>
      <c r="C101" s="1"/>
      <c r="D101" s="1"/>
      <c r="E101" s="2"/>
      <c r="H101" s="1"/>
      <c r="I101" s="1"/>
      <c r="J101" s="1"/>
      <c r="K101" s="1"/>
      <c r="L101" s="1"/>
      <c r="M101" s="3"/>
      <c r="P101" s="1"/>
      <c r="Q101" s="1"/>
      <c r="R101" s="1"/>
      <c r="S101" s="1"/>
      <c r="T101" s="1"/>
      <c r="U101" s="5"/>
      <c r="V101" s="1"/>
      <c r="W101" s="1"/>
      <c r="X101" s="1"/>
      <c r="Y101" s="1"/>
      <c r="AA101" s="1"/>
      <c r="AB101" s="1"/>
      <c r="AC101" s="1"/>
      <c r="AD101" s="1"/>
      <c r="AE101" s="1"/>
      <c r="AF101" s="1"/>
      <c r="AG101" s="1"/>
    </row>
    <row r="102" spans="1:33" customFormat="1" x14ac:dyDescent="0.3">
      <c r="A102" s="1"/>
      <c r="B102" s="1"/>
      <c r="C102" s="1"/>
      <c r="D102" s="1"/>
      <c r="E102" s="2"/>
      <c r="H102" s="1"/>
      <c r="I102" s="1"/>
      <c r="J102" s="1"/>
      <c r="K102" s="1"/>
      <c r="L102" s="1"/>
      <c r="M102" s="3"/>
      <c r="P102" s="1"/>
      <c r="Q102" s="1"/>
      <c r="R102" s="1"/>
      <c r="S102" s="1"/>
      <c r="T102" s="1"/>
      <c r="U102" s="5"/>
      <c r="V102" s="1"/>
      <c r="W102" s="1"/>
      <c r="X102" s="1"/>
      <c r="Y102" s="1"/>
      <c r="AA102" s="1"/>
      <c r="AB102" s="1"/>
      <c r="AC102" s="1"/>
      <c r="AD102" s="1"/>
      <c r="AE102" s="1"/>
      <c r="AF102" s="1"/>
      <c r="AG102" s="1"/>
    </row>
    <row r="103" spans="1:33" customFormat="1" x14ac:dyDescent="0.3">
      <c r="A103" s="1"/>
      <c r="B103" s="1"/>
      <c r="C103" s="1"/>
      <c r="D103" s="1"/>
      <c r="E103" s="2"/>
      <c r="H103" s="1"/>
      <c r="I103" s="1"/>
      <c r="J103" s="1"/>
      <c r="K103" s="1"/>
      <c r="L103" s="1"/>
      <c r="M103" s="3"/>
      <c r="P103" s="1"/>
      <c r="Q103" s="1"/>
      <c r="R103" s="1"/>
      <c r="S103" s="1"/>
      <c r="T103" s="1"/>
      <c r="U103" s="5"/>
      <c r="V103" s="1"/>
      <c r="W103" s="1"/>
      <c r="X103" s="1"/>
      <c r="Y103" s="1"/>
      <c r="AA103" s="1"/>
      <c r="AB103" s="1"/>
      <c r="AC103" s="1"/>
      <c r="AD103" s="1"/>
      <c r="AE103" s="1"/>
      <c r="AF103" s="1"/>
      <c r="AG103" s="1"/>
    </row>
    <row r="104" spans="1:33" customFormat="1" x14ac:dyDescent="0.3">
      <c r="A104" s="1"/>
      <c r="B104" s="1"/>
      <c r="C104" s="1"/>
      <c r="D104" s="1"/>
      <c r="E104" s="2"/>
      <c r="H104" s="1"/>
      <c r="I104" s="1"/>
      <c r="J104" s="1"/>
      <c r="K104" s="1"/>
      <c r="L104" s="1"/>
      <c r="M104" s="3"/>
      <c r="P104" s="1"/>
      <c r="Q104" s="1"/>
      <c r="R104" s="1"/>
      <c r="S104" s="1"/>
      <c r="T104" s="1"/>
      <c r="U104" s="5"/>
      <c r="V104" s="1"/>
      <c r="W104" s="1"/>
      <c r="X104" s="1"/>
      <c r="Y104" s="1"/>
      <c r="AA104" s="1"/>
      <c r="AB104" s="1"/>
      <c r="AC104" s="1"/>
      <c r="AD104" s="1"/>
      <c r="AE104" s="1"/>
      <c r="AF104" s="1"/>
      <c r="AG104" s="1"/>
    </row>
  </sheetData>
  <mergeCells count="97">
    <mergeCell ref="T17:T19"/>
    <mergeCell ref="Q12:Q16"/>
    <mergeCell ref="T12:T16"/>
    <mergeCell ref="O7:O9"/>
    <mergeCell ref="K50:L50"/>
    <mergeCell ref="AA52:AE52"/>
    <mergeCell ref="AA54:AA62"/>
    <mergeCell ref="Q20:Q23"/>
    <mergeCell ref="P20:P23"/>
    <mergeCell ref="T40:T41"/>
    <mergeCell ref="T38:T39"/>
    <mergeCell ref="T34:T36"/>
    <mergeCell ref="T31:T33"/>
    <mergeCell ref="T28:T30"/>
    <mergeCell ref="T26:T27"/>
    <mergeCell ref="T24:T25"/>
    <mergeCell ref="AB64:AC64"/>
    <mergeCell ref="U42:U43"/>
    <mergeCell ref="B45:B46"/>
    <mergeCell ref="I45:I46"/>
    <mergeCell ref="O45:O46"/>
    <mergeCell ref="P45:P46"/>
    <mergeCell ref="Q45:Q46"/>
    <mergeCell ref="T45:T46"/>
    <mergeCell ref="B42:B44"/>
    <mergeCell ref="I42:I44"/>
    <mergeCell ref="O42:O44"/>
    <mergeCell ref="P42:P44"/>
    <mergeCell ref="Q42:Q44"/>
    <mergeCell ref="T42:T44"/>
    <mergeCell ref="B49:G49"/>
    <mergeCell ref="V49:W49"/>
    <mergeCell ref="B38:B39"/>
    <mergeCell ref="I38:I39"/>
    <mergeCell ref="O38:O39"/>
    <mergeCell ref="P38:P39"/>
    <mergeCell ref="Q38:Q39"/>
    <mergeCell ref="B40:B41"/>
    <mergeCell ref="I40:I41"/>
    <mergeCell ref="O40:O41"/>
    <mergeCell ref="P40:P41"/>
    <mergeCell ref="Q40:Q41"/>
    <mergeCell ref="B31:B33"/>
    <mergeCell ref="I31:I33"/>
    <mergeCell ref="O31:O33"/>
    <mergeCell ref="P31:P33"/>
    <mergeCell ref="Q31:Q33"/>
    <mergeCell ref="B34:B36"/>
    <mergeCell ref="I34:I36"/>
    <mergeCell ref="O34:O36"/>
    <mergeCell ref="P34:P36"/>
    <mergeCell ref="Q34:Q36"/>
    <mergeCell ref="B26:B27"/>
    <mergeCell ref="I26:I27"/>
    <mergeCell ref="O26:O27"/>
    <mergeCell ref="P26:P27"/>
    <mergeCell ref="Q26:Q27"/>
    <mergeCell ref="B28:B30"/>
    <mergeCell ref="I28:I30"/>
    <mergeCell ref="O28:O30"/>
    <mergeCell ref="P28:P30"/>
    <mergeCell ref="Q28:Q30"/>
    <mergeCell ref="I20:I23"/>
    <mergeCell ref="O20:O23"/>
    <mergeCell ref="B20:B23"/>
    <mergeCell ref="T20:T23"/>
    <mergeCell ref="B24:B25"/>
    <mergeCell ref="I24:I25"/>
    <mergeCell ref="O24:O25"/>
    <mergeCell ref="P24:P25"/>
    <mergeCell ref="Q24:Q25"/>
    <mergeCell ref="Q10:Q11"/>
    <mergeCell ref="B17:B19"/>
    <mergeCell ref="B12:B16"/>
    <mergeCell ref="I12:I16"/>
    <mergeCell ref="O12:O16"/>
    <mergeCell ref="P12:P16"/>
    <mergeCell ref="I17:I19"/>
    <mergeCell ref="O17:O19"/>
    <mergeCell ref="P17:P19"/>
    <mergeCell ref="Q17:Q19"/>
    <mergeCell ref="B7:B9"/>
    <mergeCell ref="B2:E4"/>
    <mergeCell ref="F2:V4"/>
    <mergeCell ref="W2:X2"/>
    <mergeCell ref="W3:X3"/>
    <mergeCell ref="W4:X4"/>
    <mergeCell ref="B5:U5"/>
    <mergeCell ref="V5:Y5"/>
    <mergeCell ref="I7:I9"/>
    <mergeCell ref="T7:T11"/>
    <mergeCell ref="Q7:Q9"/>
    <mergeCell ref="P7:P9"/>
    <mergeCell ref="B10:B11"/>
    <mergeCell ref="I10:I11"/>
    <mergeCell ref="O10:O11"/>
    <mergeCell ref="P10:P11"/>
  </mergeCells>
  <conditionalFormatting sqref="O7">
    <cfRule type="cellIs" dxfId="394" priority="408" operator="lessThan">
      <formula>0.99</formula>
    </cfRule>
    <cfRule type="cellIs" dxfId="393" priority="409" operator="lessThan">
      <formula>0.99</formula>
    </cfRule>
    <cfRule type="cellIs" dxfId="392" priority="401" operator="lessThan">
      <formula>0.95</formula>
    </cfRule>
    <cfRule type="cellIs" dxfId="391" priority="402" operator="lessThan">
      <formula>0.99</formula>
    </cfRule>
    <cfRule type="cellIs" dxfId="390" priority="403" operator="lessThan">
      <formula>0.95</formula>
    </cfRule>
    <cfRule type="cellIs" dxfId="389" priority="404" operator="greaterThan">
      <formula>0.95</formula>
    </cfRule>
    <cfRule type="cellIs" dxfId="388" priority="405" operator="between">
      <formula>0.93</formula>
      <formula>0.96</formula>
    </cfRule>
    <cfRule type="cellIs" dxfId="387" priority="406" operator="lessThan">
      <formula>0.93</formula>
    </cfRule>
    <cfRule type="cellIs" dxfId="386" priority="407" operator="greaterThan">
      <formula>0.95</formula>
    </cfRule>
    <cfRule type="cellIs" dxfId="385" priority="425" operator="greaterThan">
      <formula>0.95</formula>
    </cfRule>
    <cfRule type="cellIs" dxfId="384" priority="424" operator="lessThan">
      <formula>0.93</formula>
    </cfRule>
    <cfRule type="cellIs" dxfId="383" priority="423" operator="between">
      <formula>0.93</formula>
      <formula>0.96</formula>
    </cfRule>
    <cfRule type="cellIs" dxfId="382" priority="422" operator="greaterThan">
      <formula>0.95</formula>
    </cfRule>
    <cfRule type="cellIs" dxfId="381" priority="421" operator="lessThan">
      <formula>0.95</formula>
    </cfRule>
    <cfRule type="cellIs" dxfId="380" priority="420" operator="lessThan">
      <formula>0.99</formula>
    </cfRule>
    <cfRule type="cellIs" dxfId="379" priority="418" operator="lessThan">
      <formula>0.95</formula>
    </cfRule>
    <cfRule type="cellIs" dxfId="378" priority="417" operator="lessThan">
      <formula>0.95</formula>
    </cfRule>
    <cfRule type="cellIs" dxfId="377" priority="416" operator="lessThan">
      <formula>1</formula>
    </cfRule>
    <cfRule type="cellIs" dxfId="376" priority="415" operator="lessThan">
      <formula>0.95</formula>
    </cfRule>
    <cfRule type="cellIs" dxfId="375" priority="414" operator="greaterThan">
      <formula>0.95</formula>
    </cfRule>
    <cfRule type="cellIs" dxfId="374" priority="413" operator="lessThan">
      <formula>0.93</formula>
    </cfRule>
    <cfRule type="cellIs" dxfId="373" priority="412" operator="between">
      <formula>0.93</formula>
      <formula>0.96</formula>
    </cfRule>
    <cfRule type="cellIs" dxfId="372" priority="411" operator="greaterThan">
      <formula>0.95</formula>
    </cfRule>
    <cfRule type="cellIs" dxfId="371" priority="410" operator="lessThan">
      <formula>0.95</formula>
    </cfRule>
  </conditionalFormatting>
  <conditionalFormatting sqref="O10">
    <cfRule type="cellIs" dxfId="370" priority="2" operator="lessThan">
      <formula>0.99</formula>
    </cfRule>
    <cfRule type="cellIs" dxfId="369" priority="3" operator="lessThan">
      <formula>0.95</formula>
    </cfRule>
    <cfRule type="cellIs" dxfId="368" priority="4" operator="greaterThan">
      <formula>0.95</formula>
    </cfRule>
    <cfRule type="cellIs" dxfId="367" priority="5" operator="between">
      <formula>0.93</formula>
      <formula>0.96</formula>
    </cfRule>
    <cfRule type="cellIs" dxfId="366" priority="6" operator="lessThan">
      <formula>0.93</formula>
    </cfRule>
    <cfRule type="cellIs" dxfId="365" priority="7" operator="greaterThan">
      <formula>0.95</formula>
    </cfRule>
    <cfRule type="cellIs" dxfId="364" priority="8" operator="lessThan">
      <formula>0.99</formula>
    </cfRule>
    <cfRule type="cellIs" dxfId="363" priority="9" operator="lessThan">
      <formula>0.99</formula>
    </cfRule>
    <cfRule type="cellIs" dxfId="362" priority="10" operator="lessThan">
      <formula>0.95</formula>
    </cfRule>
    <cfRule type="cellIs" dxfId="361" priority="11" operator="greaterThan">
      <formula>0.95</formula>
    </cfRule>
    <cfRule type="cellIs" dxfId="360" priority="12" operator="between">
      <formula>0.93</formula>
      <formula>0.96</formula>
    </cfRule>
    <cfRule type="cellIs" dxfId="359" priority="13" operator="lessThan">
      <formula>0.93</formula>
    </cfRule>
    <cfRule type="cellIs" dxfId="358" priority="14" operator="greaterThan">
      <formula>0.95</formula>
    </cfRule>
    <cfRule type="cellIs" dxfId="357" priority="15" operator="lessThan">
      <formula>0.95</formula>
    </cfRule>
    <cfRule type="cellIs" dxfId="356" priority="16" operator="lessThan">
      <formula>1</formula>
    </cfRule>
    <cfRule type="cellIs" dxfId="355" priority="17" operator="lessThan">
      <formula>0.95</formula>
    </cfRule>
    <cfRule type="cellIs" dxfId="354" priority="18" operator="lessThan">
      <formula>0.95</formula>
    </cfRule>
    <cfRule type="cellIs" dxfId="353" priority="25" operator="greaterThan">
      <formula>0.95</formula>
    </cfRule>
    <cfRule type="cellIs" dxfId="352" priority="20" operator="lessThan">
      <formula>0.99</formula>
    </cfRule>
    <cfRule type="cellIs" dxfId="351" priority="21" operator="lessThan">
      <formula>0.95</formula>
    </cfRule>
    <cfRule type="cellIs" dxfId="350" priority="22" operator="greaterThan">
      <formula>0.95</formula>
    </cfRule>
    <cfRule type="cellIs" dxfId="349" priority="23" operator="between">
      <formula>0.93</formula>
      <formula>0.96</formula>
    </cfRule>
    <cfRule type="cellIs" dxfId="348" priority="24" operator="lessThan">
      <formula>0.93</formula>
    </cfRule>
    <cfRule type="cellIs" dxfId="347" priority="1" operator="lessThan">
      <formula>0.95</formula>
    </cfRule>
  </conditionalFormatting>
  <conditionalFormatting sqref="O12">
    <cfRule type="cellIs" dxfId="346" priority="390" operator="lessThan">
      <formula>0.95</formula>
    </cfRule>
    <cfRule type="cellIs" dxfId="345" priority="383" operator="lessThan">
      <formula>0.99</formula>
    </cfRule>
    <cfRule type="cellIs" dxfId="344" priority="377" operator="lessThan">
      <formula>0.99</formula>
    </cfRule>
    <cfRule type="cellIs" dxfId="343" priority="378" operator="lessThan">
      <formula>0.95</formula>
    </cfRule>
    <cfRule type="cellIs" dxfId="342" priority="379" operator="greaterThan">
      <formula>0.95</formula>
    </cfRule>
    <cfRule type="cellIs" dxfId="341" priority="389" operator="greaterThan">
      <formula>0.95</formula>
    </cfRule>
    <cfRule type="cellIs" dxfId="340" priority="382" operator="greaterThan">
      <formula>0.95</formula>
    </cfRule>
    <cfRule type="cellIs" dxfId="339" priority="376" operator="lessThan">
      <formula>0.95</formula>
    </cfRule>
    <cfRule type="cellIs" dxfId="338" priority="384" operator="lessThan">
      <formula>0.99</formula>
    </cfRule>
    <cfRule type="cellIs" dxfId="337" priority="380" operator="between">
      <formula>0.93</formula>
      <formula>0.96</formula>
    </cfRule>
    <cfRule type="cellIs" dxfId="336" priority="381" operator="lessThan">
      <formula>0.93</formula>
    </cfRule>
    <cfRule type="cellIs" dxfId="335" priority="385" operator="lessThan">
      <formula>0.95</formula>
    </cfRule>
    <cfRule type="cellIs" dxfId="334" priority="386" operator="greaterThan">
      <formula>0.95</formula>
    </cfRule>
    <cfRule type="cellIs" dxfId="333" priority="387" operator="between">
      <formula>0.93</formula>
      <formula>0.96</formula>
    </cfRule>
    <cfRule type="cellIs" dxfId="332" priority="388" operator="lessThan">
      <formula>0.93</formula>
    </cfRule>
    <cfRule type="cellIs" dxfId="331" priority="400" operator="greaterThan">
      <formula>0.95</formula>
    </cfRule>
    <cfRule type="cellIs" dxfId="330" priority="399" operator="lessThan">
      <formula>0.93</formula>
    </cfRule>
    <cfRule type="cellIs" dxfId="329" priority="398" operator="between">
      <formula>0.93</formula>
      <formula>0.96</formula>
    </cfRule>
    <cfRule type="cellIs" dxfId="328" priority="397" operator="greaterThan">
      <formula>0.95</formula>
    </cfRule>
    <cfRule type="cellIs" dxfId="327" priority="396" operator="lessThan">
      <formula>0.95</formula>
    </cfRule>
    <cfRule type="cellIs" dxfId="326" priority="395" operator="lessThan">
      <formula>0.99</formula>
    </cfRule>
    <cfRule type="cellIs" dxfId="325" priority="393" operator="lessThan">
      <formula>0.95</formula>
    </cfRule>
    <cfRule type="cellIs" dxfId="324" priority="392" operator="lessThan">
      <formula>0.95</formula>
    </cfRule>
    <cfRule type="cellIs" dxfId="323" priority="391" operator="lessThan">
      <formula>1</formula>
    </cfRule>
  </conditionalFormatting>
  <conditionalFormatting sqref="O17">
    <cfRule type="cellIs" dxfId="322" priority="263" operator="lessThan">
      <formula>0.93</formula>
    </cfRule>
    <cfRule type="cellIs" dxfId="321" priority="259" operator="lessThan">
      <formula>0.99</formula>
    </cfRule>
    <cfRule type="cellIs" dxfId="320" priority="260" operator="lessThan">
      <formula>0.95</formula>
    </cfRule>
    <cfRule type="cellIs" dxfId="319" priority="261" operator="greaterThan">
      <formula>0.95</formula>
    </cfRule>
    <cfRule type="cellIs" dxfId="318" priority="262" operator="between">
      <formula>0.93</formula>
      <formula>0.96</formula>
    </cfRule>
    <cfRule type="cellIs" dxfId="317" priority="264" operator="greaterThan">
      <formula>0.95</formula>
    </cfRule>
    <cfRule type="cellIs" dxfId="316" priority="265" operator="lessThan">
      <formula>0.95</formula>
    </cfRule>
    <cfRule type="cellIs" dxfId="315" priority="251" operator="lessThan">
      <formula>0.95</formula>
    </cfRule>
    <cfRule type="cellIs" dxfId="314" priority="266" operator="lessThan">
      <formula>1</formula>
    </cfRule>
    <cfRule type="cellIs" dxfId="313" priority="267" operator="lessThan">
      <formula>0.95</formula>
    </cfRule>
    <cfRule type="cellIs" dxfId="312" priority="268" operator="lessThan">
      <formula>0.95</formula>
    </cfRule>
    <cfRule type="cellIs" dxfId="311" priority="270" operator="lessThan">
      <formula>0.99</formula>
    </cfRule>
    <cfRule type="cellIs" dxfId="310" priority="271" operator="lessThan">
      <formula>0.95</formula>
    </cfRule>
    <cfRule type="cellIs" dxfId="309" priority="272" operator="greaterThan">
      <formula>0.95</formula>
    </cfRule>
    <cfRule type="cellIs" dxfId="308" priority="273" operator="between">
      <formula>0.93</formula>
      <formula>0.96</formula>
    </cfRule>
    <cfRule type="cellIs" dxfId="307" priority="274" operator="lessThan">
      <formula>0.93</formula>
    </cfRule>
    <cfRule type="cellIs" dxfId="306" priority="275" operator="greaterThan">
      <formula>0.95</formula>
    </cfRule>
    <cfRule type="cellIs" dxfId="305" priority="258" operator="lessThan">
      <formula>0.99</formula>
    </cfRule>
    <cfRule type="cellIs" dxfId="304" priority="257" operator="greaterThan">
      <formula>0.95</formula>
    </cfRule>
    <cfRule type="cellIs" dxfId="303" priority="256" operator="lessThan">
      <formula>0.93</formula>
    </cfRule>
    <cfRule type="cellIs" dxfId="302" priority="255" operator="between">
      <formula>0.93</formula>
      <formula>0.96</formula>
    </cfRule>
    <cfRule type="cellIs" dxfId="301" priority="254" operator="greaterThan">
      <formula>0.95</formula>
    </cfRule>
    <cfRule type="cellIs" dxfId="300" priority="253" operator="lessThan">
      <formula>0.95</formula>
    </cfRule>
    <cfRule type="cellIs" dxfId="299" priority="252" operator="lessThan">
      <formula>0.99</formula>
    </cfRule>
  </conditionalFormatting>
  <conditionalFormatting sqref="O20">
    <cfRule type="cellIs" dxfId="298" priority="192" operator="lessThan">
      <formula>0.95</formula>
    </cfRule>
    <cfRule type="cellIs" dxfId="297" priority="193" operator="lessThan">
      <formula>0.95</formula>
    </cfRule>
    <cfRule type="cellIs" dxfId="296" priority="195" operator="lessThan">
      <formula>0.99</formula>
    </cfRule>
    <cfRule type="cellIs" dxfId="295" priority="196" operator="lessThan">
      <formula>0.95</formula>
    </cfRule>
    <cfRule type="cellIs" dxfId="294" priority="197" operator="greaterThan">
      <formula>0.95</formula>
    </cfRule>
    <cfRule type="cellIs" dxfId="293" priority="198" operator="between">
      <formula>0.93</formula>
      <formula>0.96</formula>
    </cfRule>
    <cfRule type="cellIs" dxfId="292" priority="199" operator="lessThan">
      <formula>0.93</formula>
    </cfRule>
    <cfRule type="cellIs" dxfId="291" priority="200" operator="greaterThan">
      <formula>0.95</formula>
    </cfRule>
    <cfRule type="cellIs" dxfId="290" priority="176" operator="lessThan">
      <formula>0.95</formula>
    </cfRule>
    <cfRule type="cellIs" dxfId="289" priority="177" operator="lessThan">
      <formula>0.99</formula>
    </cfRule>
    <cfRule type="cellIs" dxfId="288" priority="178" operator="lessThan">
      <formula>0.95</formula>
    </cfRule>
    <cfRule type="cellIs" dxfId="287" priority="179" operator="greaterThan">
      <formula>0.95</formula>
    </cfRule>
    <cfRule type="cellIs" dxfId="286" priority="180" operator="between">
      <formula>0.93</formula>
      <formula>0.96</formula>
    </cfRule>
    <cfRule type="cellIs" dxfId="285" priority="181" operator="lessThan">
      <formula>0.93</formula>
    </cfRule>
    <cfRule type="cellIs" dxfId="284" priority="182" operator="greaterThan">
      <formula>0.95</formula>
    </cfRule>
    <cfRule type="cellIs" dxfId="283" priority="183" operator="lessThan">
      <formula>0.99</formula>
    </cfRule>
    <cfRule type="cellIs" dxfId="282" priority="184" operator="lessThan">
      <formula>0.99</formula>
    </cfRule>
    <cfRule type="cellIs" dxfId="281" priority="185" operator="lessThan">
      <formula>0.95</formula>
    </cfRule>
    <cfRule type="cellIs" dxfId="280" priority="186" operator="greaterThan">
      <formula>0.95</formula>
    </cfRule>
    <cfRule type="cellIs" dxfId="279" priority="187" operator="between">
      <formula>0.93</formula>
      <formula>0.96</formula>
    </cfRule>
    <cfRule type="cellIs" dxfId="278" priority="188" operator="lessThan">
      <formula>0.93</formula>
    </cfRule>
    <cfRule type="cellIs" dxfId="277" priority="189" operator="greaterThan">
      <formula>0.95</formula>
    </cfRule>
    <cfRule type="cellIs" dxfId="276" priority="190" operator="lessThan">
      <formula>0.95</formula>
    </cfRule>
    <cfRule type="cellIs" dxfId="275" priority="191" operator="lessThan">
      <formula>1</formula>
    </cfRule>
  </conditionalFormatting>
  <conditionalFormatting sqref="O24">
    <cfRule type="cellIs" dxfId="274" priority="171" operator="lessThan">
      <formula>0.95</formula>
    </cfRule>
    <cfRule type="cellIs" dxfId="273" priority="172" operator="greaterThan">
      <formula>0.95</formula>
    </cfRule>
    <cfRule type="cellIs" dxfId="272" priority="173" operator="between">
      <formula>0.93</formula>
      <formula>0.96</formula>
    </cfRule>
    <cfRule type="cellIs" dxfId="271" priority="157" operator="greaterThan">
      <formula>0.95</formula>
    </cfRule>
    <cfRule type="cellIs" dxfId="270" priority="174" operator="lessThan">
      <formula>0.93</formula>
    </cfRule>
    <cfRule type="cellIs" dxfId="269" priority="175" operator="greaterThan">
      <formula>0.95</formula>
    </cfRule>
    <cfRule type="cellIs" dxfId="268" priority="151" operator="lessThan">
      <formula>0.95</formula>
    </cfRule>
    <cfRule type="cellIs" dxfId="267" priority="152" operator="lessThan">
      <formula>0.99</formula>
    </cfRule>
    <cfRule type="cellIs" dxfId="266" priority="153" operator="lessThan">
      <formula>0.95</formula>
    </cfRule>
    <cfRule type="cellIs" dxfId="265" priority="166" operator="lessThan">
      <formula>1</formula>
    </cfRule>
    <cfRule type="cellIs" dxfId="264" priority="154" operator="greaterThan">
      <formula>0.95</formula>
    </cfRule>
    <cfRule type="cellIs" dxfId="263" priority="155" operator="between">
      <formula>0.93</formula>
      <formula>0.96</formula>
    </cfRule>
    <cfRule type="cellIs" dxfId="262" priority="156" operator="lessThan">
      <formula>0.93</formula>
    </cfRule>
    <cfRule type="cellIs" dxfId="261" priority="168" operator="lessThan">
      <formula>0.95</formula>
    </cfRule>
    <cfRule type="cellIs" dxfId="260" priority="158" operator="lessThan">
      <formula>0.99</formula>
    </cfRule>
    <cfRule type="cellIs" dxfId="259" priority="159" operator="lessThan">
      <formula>0.99</formula>
    </cfRule>
    <cfRule type="cellIs" dxfId="258" priority="160" operator="lessThan">
      <formula>0.95</formula>
    </cfRule>
    <cfRule type="cellIs" dxfId="257" priority="161" operator="greaterThan">
      <formula>0.95</formula>
    </cfRule>
    <cfRule type="cellIs" dxfId="256" priority="162" operator="between">
      <formula>0.93</formula>
      <formula>0.96</formula>
    </cfRule>
    <cfRule type="cellIs" dxfId="255" priority="163" operator="lessThan">
      <formula>0.93</formula>
    </cfRule>
    <cfRule type="cellIs" dxfId="254" priority="164" operator="greaterThan">
      <formula>0.95</formula>
    </cfRule>
    <cfRule type="cellIs" dxfId="253" priority="165" operator="lessThan">
      <formula>0.95</formula>
    </cfRule>
    <cfRule type="cellIs" dxfId="252" priority="167" operator="lessThan">
      <formula>0.95</formula>
    </cfRule>
    <cfRule type="cellIs" dxfId="251" priority="170" operator="lessThan">
      <formula>0.99</formula>
    </cfRule>
  </conditionalFormatting>
  <conditionalFormatting sqref="O26">
    <cfRule type="cellIs" dxfId="250" priority="65" operator="lessThan">
      <formula>0.95</formula>
    </cfRule>
    <cfRule type="cellIs" dxfId="249" priority="74" operator="lessThan">
      <formula>0.93</formula>
    </cfRule>
    <cfRule type="cellIs" dxfId="248" priority="72" operator="greaterThan">
      <formula>0.95</formula>
    </cfRule>
    <cfRule type="cellIs" dxfId="247" priority="70" operator="lessThan">
      <formula>0.99</formula>
    </cfRule>
    <cfRule type="cellIs" dxfId="246" priority="68" operator="lessThan">
      <formula>0.95</formula>
    </cfRule>
    <cfRule type="cellIs" dxfId="245" priority="71" operator="lessThan">
      <formula>0.95</formula>
    </cfRule>
    <cfRule type="cellIs" dxfId="244" priority="61" operator="greaterThan">
      <formula>0.95</formula>
    </cfRule>
    <cfRule type="cellIs" dxfId="243" priority="67" operator="lessThan">
      <formula>0.95</formula>
    </cfRule>
    <cfRule type="cellIs" dxfId="242" priority="66" operator="lessThan">
      <formula>1</formula>
    </cfRule>
    <cfRule type="cellIs" dxfId="241" priority="64" operator="greaterThan">
      <formula>0.95</formula>
    </cfRule>
    <cfRule type="cellIs" dxfId="240" priority="63" operator="lessThan">
      <formula>0.93</formula>
    </cfRule>
    <cfRule type="cellIs" dxfId="239" priority="62" operator="between">
      <formula>0.93</formula>
      <formula>0.96</formula>
    </cfRule>
    <cfRule type="cellIs" dxfId="238" priority="73" operator="between">
      <formula>0.93</formula>
      <formula>0.96</formula>
    </cfRule>
    <cfRule type="cellIs" dxfId="237" priority="60" operator="lessThan">
      <formula>0.95</formula>
    </cfRule>
    <cfRule type="cellIs" dxfId="236" priority="59" operator="lessThan">
      <formula>0.99</formula>
    </cfRule>
    <cfRule type="cellIs" dxfId="235" priority="58" operator="lessThan">
      <formula>0.99</formula>
    </cfRule>
    <cfRule type="cellIs" dxfId="234" priority="57" operator="greaterThan">
      <formula>0.95</formula>
    </cfRule>
    <cfRule type="cellIs" dxfId="233" priority="56" operator="lessThan">
      <formula>0.93</formula>
    </cfRule>
    <cfRule type="cellIs" dxfId="232" priority="55" operator="between">
      <formula>0.93</formula>
      <formula>0.96</formula>
    </cfRule>
    <cfRule type="cellIs" dxfId="231" priority="54" operator="greaterThan">
      <formula>0.95</formula>
    </cfRule>
    <cfRule type="cellIs" dxfId="230" priority="53" operator="lessThan">
      <formula>0.95</formula>
    </cfRule>
    <cfRule type="cellIs" dxfId="229" priority="52" operator="lessThan">
      <formula>0.99</formula>
    </cfRule>
    <cfRule type="cellIs" dxfId="228" priority="51" operator="lessThan">
      <formula>0.95</formula>
    </cfRule>
    <cfRule type="cellIs" dxfId="227" priority="75" operator="greaterThan">
      <formula>0.95</formula>
    </cfRule>
  </conditionalFormatting>
  <conditionalFormatting sqref="O28">
    <cfRule type="cellIs" dxfId="226" priority="356" operator="lessThan">
      <formula>0.93</formula>
    </cfRule>
    <cfRule type="cellIs" dxfId="225" priority="355" operator="between">
      <formula>0.93</formula>
      <formula>0.96</formula>
    </cfRule>
    <cfRule type="cellIs" dxfId="224" priority="354" operator="greaterThan">
      <formula>0.95</formula>
    </cfRule>
    <cfRule type="cellIs" dxfId="223" priority="353" operator="lessThan">
      <formula>0.95</formula>
    </cfRule>
    <cfRule type="cellIs" dxfId="222" priority="352" operator="lessThan">
      <formula>0.99</formula>
    </cfRule>
    <cfRule type="cellIs" dxfId="221" priority="351" operator="lessThan">
      <formula>0.95</formula>
    </cfRule>
    <cfRule type="cellIs" dxfId="220" priority="357" operator="greaterThan">
      <formula>0.95</formula>
    </cfRule>
    <cfRule type="cellIs" dxfId="219" priority="374" operator="lessThan">
      <formula>0.93</formula>
    </cfRule>
    <cfRule type="cellIs" dxfId="218" priority="373" operator="between">
      <formula>0.93</formula>
      <formula>0.96</formula>
    </cfRule>
    <cfRule type="cellIs" dxfId="217" priority="372" operator="greaterThan">
      <formula>0.95</formula>
    </cfRule>
    <cfRule type="cellIs" dxfId="216" priority="371" operator="lessThan">
      <formula>0.95</formula>
    </cfRule>
    <cfRule type="cellIs" dxfId="215" priority="370" operator="lessThan">
      <formula>0.99</formula>
    </cfRule>
    <cfRule type="cellIs" dxfId="214" priority="368" operator="lessThan">
      <formula>0.95</formula>
    </cfRule>
    <cfRule type="cellIs" dxfId="213" priority="367" operator="lessThan">
      <formula>0.95</formula>
    </cfRule>
    <cfRule type="cellIs" dxfId="212" priority="375" operator="greaterThan">
      <formula>0.95</formula>
    </cfRule>
    <cfRule type="cellIs" dxfId="211" priority="365" operator="lessThan">
      <formula>0.95</formula>
    </cfRule>
    <cfRule type="cellIs" dxfId="210" priority="364" operator="greaterThan">
      <formula>0.95</formula>
    </cfRule>
    <cfRule type="cellIs" dxfId="209" priority="363" operator="lessThan">
      <formula>0.93</formula>
    </cfRule>
    <cfRule type="cellIs" dxfId="208" priority="362" operator="between">
      <formula>0.93</formula>
      <formula>0.96</formula>
    </cfRule>
    <cfRule type="cellIs" dxfId="207" priority="361" operator="greaterThan">
      <formula>0.95</formula>
    </cfRule>
    <cfRule type="cellIs" dxfId="206" priority="360" operator="lessThan">
      <formula>0.95</formula>
    </cfRule>
    <cfRule type="cellIs" dxfId="205" priority="359" operator="lessThan">
      <formula>0.99</formula>
    </cfRule>
    <cfRule type="cellIs" dxfId="204" priority="358" operator="lessThan">
      <formula>0.99</formula>
    </cfRule>
    <cfRule type="cellIs" dxfId="203" priority="366" operator="lessThan">
      <formula>1</formula>
    </cfRule>
  </conditionalFormatting>
  <conditionalFormatting sqref="O31:O32">
    <cfRule type="cellIs" dxfId="202" priority="242" operator="lessThan">
      <formula>0.95</formula>
    </cfRule>
    <cfRule type="cellIs" dxfId="201" priority="243" operator="lessThan">
      <formula>0.95</formula>
    </cfRule>
    <cfRule type="cellIs" dxfId="200" priority="245" operator="lessThan">
      <formula>0.99</formula>
    </cfRule>
    <cfRule type="cellIs" dxfId="199" priority="246" operator="lessThan">
      <formula>0.95</formula>
    </cfRule>
    <cfRule type="cellIs" dxfId="198" priority="247" operator="greaterThan">
      <formula>0.95</formula>
    </cfRule>
    <cfRule type="cellIs" dxfId="197" priority="248" operator="between">
      <formula>0.93</formula>
      <formula>0.96</formula>
    </cfRule>
    <cfRule type="cellIs" dxfId="196" priority="249" operator="lessThan">
      <formula>0.93</formula>
    </cfRule>
    <cfRule type="cellIs" dxfId="195" priority="250" operator="greaterThan">
      <formula>0.95</formula>
    </cfRule>
    <cfRule type="cellIs" dxfId="194" priority="226" operator="lessThan">
      <formula>0.95</formula>
    </cfRule>
    <cfRule type="cellIs" dxfId="193" priority="227" operator="lessThan">
      <formula>0.99</formula>
    </cfRule>
    <cfRule type="cellIs" dxfId="192" priority="228" operator="lessThan">
      <formula>0.95</formula>
    </cfRule>
    <cfRule type="cellIs" dxfId="191" priority="229" operator="greaterThan">
      <formula>0.95</formula>
    </cfRule>
    <cfRule type="cellIs" dxfId="190" priority="230" operator="between">
      <formula>0.93</formula>
      <formula>0.96</formula>
    </cfRule>
    <cfRule type="cellIs" dxfId="189" priority="231" operator="lessThan">
      <formula>0.93</formula>
    </cfRule>
    <cfRule type="cellIs" dxfId="188" priority="232" operator="greaterThan">
      <formula>0.95</formula>
    </cfRule>
    <cfRule type="cellIs" dxfId="187" priority="233" operator="lessThan">
      <formula>0.99</formula>
    </cfRule>
    <cfRule type="cellIs" dxfId="186" priority="234" operator="lessThan">
      <formula>0.99</formula>
    </cfRule>
    <cfRule type="cellIs" dxfId="185" priority="235" operator="lessThan">
      <formula>0.95</formula>
    </cfRule>
    <cfRule type="cellIs" dxfId="184" priority="236" operator="greaterThan">
      <formula>0.95</formula>
    </cfRule>
    <cfRule type="cellIs" dxfId="183" priority="237" operator="between">
      <formula>0.93</formula>
      <formula>0.96</formula>
    </cfRule>
    <cfRule type="cellIs" dxfId="182" priority="238" operator="lessThan">
      <formula>0.93</formula>
    </cfRule>
    <cfRule type="cellIs" dxfId="181" priority="239" operator="greaterThan">
      <formula>0.95</formula>
    </cfRule>
    <cfRule type="cellIs" dxfId="180" priority="240" operator="lessThan">
      <formula>0.95</formula>
    </cfRule>
    <cfRule type="cellIs" dxfId="179" priority="241" operator="lessThan">
      <formula>1</formula>
    </cfRule>
  </conditionalFormatting>
  <conditionalFormatting sqref="O34">
    <cfRule type="cellIs" dxfId="178" priority="331" operator="lessThan">
      <formula>0.93</formula>
    </cfRule>
    <cfRule type="cellIs" dxfId="177" priority="333" operator="lessThan">
      <formula>0.99</formula>
    </cfRule>
    <cfRule type="cellIs" dxfId="176" priority="345" operator="lessThan">
      <formula>0.99</formula>
    </cfRule>
    <cfRule type="cellIs" dxfId="175" priority="334" operator="lessThan">
      <formula>0.99</formula>
    </cfRule>
    <cfRule type="cellIs" dxfId="174" priority="346" operator="lessThan">
      <formula>0.95</formula>
    </cfRule>
    <cfRule type="cellIs" dxfId="173" priority="335" operator="lessThan">
      <formula>0.95</formula>
    </cfRule>
    <cfRule type="cellIs" dxfId="172" priority="336" operator="greaterThan">
      <formula>0.95</formula>
    </cfRule>
    <cfRule type="cellIs" dxfId="171" priority="341" operator="lessThan">
      <formula>1</formula>
    </cfRule>
    <cfRule type="cellIs" dxfId="170" priority="338" operator="lessThan">
      <formula>0.93</formula>
    </cfRule>
    <cfRule type="cellIs" dxfId="169" priority="339" operator="greaterThan">
      <formula>0.95</formula>
    </cfRule>
    <cfRule type="cellIs" dxfId="168" priority="340" operator="lessThan">
      <formula>0.95</formula>
    </cfRule>
    <cfRule type="cellIs" dxfId="167" priority="337" operator="between">
      <formula>0.93</formula>
      <formula>0.96</formula>
    </cfRule>
    <cfRule type="cellIs" dxfId="166" priority="350" operator="greaterThan">
      <formula>0.95</formula>
    </cfRule>
    <cfRule type="cellIs" dxfId="165" priority="349" operator="lessThan">
      <formula>0.93</formula>
    </cfRule>
    <cfRule type="cellIs" dxfId="164" priority="348" operator="between">
      <formula>0.93</formula>
      <formula>0.96</formula>
    </cfRule>
    <cfRule type="cellIs" dxfId="163" priority="347" operator="greaterThan">
      <formula>0.95</formula>
    </cfRule>
    <cfRule type="cellIs" dxfId="162" priority="326" operator="lessThan">
      <formula>0.95</formula>
    </cfRule>
    <cfRule type="cellIs" dxfId="161" priority="343" operator="lessThan">
      <formula>0.95</formula>
    </cfRule>
    <cfRule type="cellIs" dxfId="160" priority="327" operator="lessThan">
      <formula>0.99</formula>
    </cfRule>
    <cfRule type="cellIs" dxfId="159" priority="328" operator="lessThan">
      <formula>0.95</formula>
    </cfRule>
    <cfRule type="cellIs" dxfId="158" priority="329" operator="greaterThan">
      <formula>0.95</formula>
    </cfRule>
    <cfRule type="cellIs" dxfId="157" priority="330" operator="between">
      <formula>0.93</formula>
      <formula>0.96</formula>
    </cfRule>
    <cfRule type="cellIs" dxfId="156" priority="342" operator="lessThan">
      <formula>0.95</formula>
    </cfRule>
    <cfRule type="cellIs" dxfId="155" priority="332" operator="greaterThan">
      <formula>0.95</formula>
    </cfRule>
  </conditionalFormatting>
  <conditionalFormatting sqref="O37">
    <cfRule type="cellIs" dxfId="154" priority="285" operator="lessThan">
      <formula>0.95</formula>
    </cfRule>
    <cfRule type="cellIs" dxfId="153" priority="286" operator="greaterThan">
      <formula>0.95</formula>
    </cfRule>
    <cfRule type="cellIs" dxfId="152" priority="287" operator="between">
      <formula>0.93</formula>
      <formula>0.96</formula>
    </cfRule>
    <cfRule type="cellIs" dxfId="151" priority="288" operator="lessThan">
      <formula>0.93</formula>
    </cfRule>
    <cfRule type="cellIs" dxfId="150" priority="289" operator="greaterThan">
      <formula>0.95</formula>
    </cfRule>
    <cfRule type="cellIs" dxfId="149" priority="290" operator="lessThan">
      <formula>0.95</formula>
    </cfRule>
    <cfRule type="cellIs" dxfId="148" priority="291" operator="lessThan">
      <formula>1</formula>
    </cfRule>
    <cfRule type="cellIs" dxfId="147" priority="293" operator="lessThan">
      <formula>0.95</formula>
    </cfRule>
    <cfRule type="cellIs" dxfId="146" priority="295" operator="lessThan">
      <formula>0.99</formula>
    </cfRule>
    <cfRule type="cellIs" dxfId="145" priority="296" operator="lessThan">
      <formula>0.95</formula>
    </cfRule>
    <cfRule type="cellIs" dxfId="144" priority="292" operator="lessThan">
      <formula>0.95</formula>
    </cfRule>
    <cfRule type="cellIs" dxfId="143" priority="297" operator="greaterThan">
      <formula>0.95</formula>
    </cfRule>
    <cfRule type="cellIs" dxfId="142" priority="298" operator="between">
      <formula>0.93</formula>
      <formula>0.96</formula>
    </cfRule>
    <cfRule type="cellIs" dxfId="141" priority="299" operator="lessThan">
      <formula>0.93</formula>
    </cfRule>
    <cfRule type="cellIs" dxfId="140" priority="300" operator="greaterThan">
      <formula>0.95</formula>
    </cfRule>
    <cfRule type="cellIs" dxfId="139" priority="280" operator="between">
      <formula>0.93</formula>
      <formula>0.96</formula>
    </cfRule>
    <cfRule type="cellIs" dxfId="138" priority="282" operator="greaterThan">
      <formula>0.95</formula>
    </cfRule>
    <cfRule type="cellIs" dxfId="137" priority="283" operator="lessThan">
      <formula>0.99</formula>
    </cfRule>
    <cfRule type="cellIs" dxfId="136" priority="284" operator="lessThan">
      <formula>0.99</formula>
    </cfRule>
  </conditionalFormatting>
  <conditionalFormatting sqref="O37:O38">
    <cfRule type="cellIs" dxfId="135" priority="49" operator="lessThan">
      <formula>0.93</formula>
    </cfRule>
    <cfRule type="cellIs" dxfId="134" priority="46" operator="lessThan">
      <formula>0.95</formula>
    </cfRule>
    <cfRule type="cellIs" dxfId="133" priority="50" operator="greaterThan">
      <formula>0.95</formula>
    </cfRule>
    <cfRule type="cellIs" dxfId="132" priority="45" operator="lessThan">
      <formula>0.99</formula>
    </cfRule>
    <cfRule type="cellIs" dxfId="131" priority="43" operator="lessThan">
      <formula>0.95</formula>
    </cfRule>
  </conditionalFormatting>
  <conditionalFormatting sqref="O38">
    <cfRule type="cellIs" dxfId="130" priority="26" operator="lessThan">
      <formula>0.95</formula>
    </cfRule>
    <cfRule type="cellIs" dxfId="129" priority="27" operator="lessThan">
      <formula>0.99</formula>
    </cfRule>
    <cfRule type="cellIs" dxfId="128" priority="28" operator="lessThan">
      <formula>0.95</formula>
    </cfRule>
    <cfRule type="cellIs" dxfId="127" priority="29" operator="greaterThan">
      <formula>0.95</formula>
    </cfRule>
    <cfRule type="cellIs" dxfId="126" priority="30" operator="between">
      <formula>0.93</formula>
      <formula>0.96</formula>
    </cfRule>
    <cfRule type="cellIs" dxfId="125" priority="31" operator="lessThan">
      <formula>0.93</formula>
    </cfRule>
    <cfRule type="cellIs" dxfId="124" priority="32" operator="greaterThan">
      <formula>0.95</formula>
    </cfRule>
    <cfRule type="cellIs" dxfId="123" priority="47" operator="greaterThan">
      <formula>0.95</formula>
    </cfRule>
    <cfRule type="cellIs" dxfId="122" priority="48" operator="between">
      <formula>0.93</formula>
      <formula>0.96</formula>
    </cfRule>
    <cfRule type="cellIs" dxfId="121" priority="41" operator="lessThan">
      <formula>1</formula>
    </cfRule>
    <cfRule type="cellIs" dxfId="120" priority="39" operator="greaterThan">
      <formula>0.95</formula>
    </cfRule>
    <cfRule type="cellIs" dxfId="119" priority="33" operator="lessThan">
      <formula>0.99</formula>
    </cfRule>
    <cfRule type="cellIs" dxfId="118" priority="42" operator="lessThan">
      <formula>0.95</formula>
    </cfRule>
    <cfRule type="cellIs" dxfId="117" priority="40" operator="lessThan">
      <formula>0.95</formula>
    </cfRule>
    <cfRule type="cellIs" dxfId="116" priority="38" operator="lessThan">
      <formula>0.93</formula>
    </cfRule>
    <cfRule type="cellIs" dxfId="115" priority="37" operator="between">
      <formula>0.93</formula>
      <formula>0.96</formula>
    </cfRule>
    <cfRule type="cellIs" dxfId="114" priority="36" operator="greaterThan">
      <formula>0.95</formula>
    </cfRule>
    <cfRule type="cellIs" dxfId="113" priority="35" operator="lessThan">
      <formula>0.95</formula>
    </cfRule>
    <cfRule type="cellIs" dxfId="112" priority="34" operator="lessThan">
      <formula>0.99</formula>
    </cfRule>
  </conditionalFormatting>
  <conditionalFormatting sqref="O40">
    <cfRule type="cellIs" dxfId="111" priority="309" operator="lessThan">
      <formula>0.99</formula>
    </cfRule>
    <cfRule type="cellIs" dxfId="110" priority="322" operator="greaterThan">
      <formula>0.95</formula>
    </cfRule>
    <cfRule type="cellIs" dxfId="109" priority="311" operator="greaterThan">
      <formula>0.95</formula>
    </cfRule>
    <cfRule type="cellIs" dxfId="108" priority="312" operator="between">
      <formula>0.93</formula>
      <formula>0.96</formula>
    </cfRule>
    <cfRule type="cellIs" dxfId="107" priority="313" operator="lessThan">
      <formula>0.93</formula>
    </cfRule>
    <cfRule type="cellIs" dxfId="106" priority="314" operator="greaterThan">
      <formula>0.95</formula>
    </cfRule>
    <cfRule type="cellIs" dxfId="105" priority="315" operator="lessThan">
      <formula>0.95</formula>
    </cfRule>
    <cfRule type="cellIs" dxfId="104" priority="316" operator="lessThan">
      <formula>1</formula>
    </cfRule>
    <cfRule type="cellIs" dxfId="103" priority="321" operator="lessThan">
      <formula>0.95</formula>
    </cfRule>
    <cfRule type="cellIs" dxfId="102" priority="318" operator="lessThan">
      <formula>0.95</formula>
    </cfRule>
    <cfRule type="cellIs" dxfId="101" priority="323" operator="between">
      <formula>0.93</formula>
      <formula>0.96</formula>
    </cfRule>
    <cfRule type="cellIs" dxfId="100" priority="324" operator="lessThan">
      <formula>0.93</formula>
    </cfRule>
    <cfRule type="cellIs" dxfId="99" priority="325" operator="greaterThan">
      <formula>0.95</formula>
    </cfRule>
    <cfRule type="cellIs" dxfId="98" priority="317" operator="lessThan">
      <formula>0.95</formula>
    </cfRule>
    <cfRule type="cellIs" dxfId="97" priority="301" operator="lessThan">
      <formula>0.95</formula>
    </cfRule>
    <cfRule type="cellIs" dxfId="96" priority="302" operator="lessThan">
      <formula>0.99</formula>
    </cfRule>
    <cfRule type="cellIs" dxfId="95" priority="303" operator="lessThan">
      <formula>0.95</formula>
    </cfRule>
    <cfRule type="cellIs" dxfId="94" priority="320" operator="lessThan">
      <formula>0.99</formula>
    </cfRule>
    <cfRule type="cellIs" dxfId="93" priority="304" operator="greaterThan">
      <formula>0.95</formula>
    </cfRule>
    <cfRule type="cellIs" dxfId="92" priority="305" operator="between">
      <formula>0.93</formula>
      <formula>0.96</formula>
    </cfRule>
    <cfRule type="cellIs" dxfId="91" priority="306" operator="lessThan">
      <formula>0.93</formula>
    </cfRule>
    <cfRule type="cellIs" dxfId="90" priority="307" operator="greaterThan">
      <formula>0.95</formula>
    </cfRule>
    <cfRule type="cellIs" dxfId="89" priority="308" operator="lessThan">
      <formula>0.99</formula>
    </cfRule>
    <cfRule type="cellIs" dxfId="88" priority="310" operator="lessThan">
      <formula>0.95</formula>
    </cfRule>
  </conditionalFormatting>
  <conditionalFormatting sqref="O42">
    <cfRule type="cellIs" dxfId="87" priority="137" operator="between">
      <formula>0.93</formula>
      <formula>0.96</formula>
    </cfRule>
    <cfRule type="cellIs" dxfId="86" priority="135" operator="lessThan">
      <formula>0.95</formula>
    </cfRule>
    <cfRule type="cellIs" dxfId="85" priority="134" operator="lessThan">
      <formula>0.99</formula>
    </cfRule>
    <cfRule type="cellIs" dxfId="84" priority="133" operator="lessThan">
      <formula>0.99</formula>
    </cfRule>
    <cfRule type="cellIs" dxfId="83" priority="132" operator="greaterThan">
      <formula>0.95</formula>
    </cfRule>
    <cfRule type="cellIs" dxfId="82" priority="131" operator="lessThan">
      <formula>0.93</formula>
    </cfRule>
    <cfRule type="cellIs" dxfId="81" priority="130" operator="between">
      <formula>0.93</formula>
      <formula>0.96</formula>
    </cfRule>
    <cfRule type="cellIs" dxfId="80" priority="129" operator="greaterThan">
      <formula>0.95</formula>
    </cfRule>
    <cfRule type="cellIs" dxfId="79" priority="128" operator="lessThan">
      <formula>0.95</formula>
    </cfRule>
    <cfRule type="cellIs" dxfId="78" priority="136" operator="greaterThan">
      <formula>0.95</formula>
    </cfRule>
    <cfRule type="cellIs" dxfId="77" priority="127" operator="lessThan">
      <formula>0.99</formula>
    </cfRule>
    <cfRule type="cellIs" dxfId="76" priority="126" operator="lessThan">
      <formula>0.95</formula>
    </cfRule>
    <cfRule type="cellIs" dxfId="75" priority="150" operator="greaterThan">
      <formula>0.95</formula>
    </cfRule>
    <cfRule type="cellIs" dxfId="74" priority="149" operator="lessThan">
      <formula>0.93</formula>
    </cfRule>
    <cfRule type="cellIs" dxfId="73" priority="148" operator="between">
      <formula>0.93</formula>
      <formula>0.96</formula>
    </cfRule>
    <cfRule type="cellIs" dxfId="72" priority="147" operator="greaterThan">
      <formula>0.95</formula>
    </cfRule>
    <cfRule type="cellIs" dxfId="71" priority="146" operator="lessThan">
      <formula>0.95</formula>
    </cfRule>
    <cfRule type="cellIs" dxfId="70" priority="145" operator="lessThan">
      <formula>0.99</formula>
    </cfRule>
    <cfRule type="cellIs" dxfId="69" priority="143" operator="lessThan">
      <formula>0.95</formula>
    </cfRule>
    <cfRule type="cellIs" dxfId="68" priority="142" operator="lessThan">
      <formula>0.95</formula>
    </cfRule>
    <cfRule type="cellIs" dxfId="67" priority="141" operator="lessThan">
      <formula>1</formula>
    </cfRule>
    <cfRule type="cellIs" dxfId="66" priority="140" operator="lessThan">
      <formula>0.95</formula>
    </cfRule>
    <cfRule type="cellIs" dxfId="65" priority="139" operator="greaterThan">
      <formula>0.95</formula>
    </cfRule>
    <cfRule type="cellIs" dxfId="64" priority="138" operator="lessThan">
      <formula>0.93</formula>
    </cfRule>
  </conditionalFormatting>
  <conditionalFormatting sqref="O45">
    <cfRule type="cellIs" dxfId="63" priority="78" operator="lessThan">
      <formula>0.95</formula>
    </cfRule>
    <cfRule type="cellIs" dxfId="62" priority="83" operator="lessThan">
      <formula>0.99</formula>
    </cfRule>
    <cfRule type="cellIs" dxfId="61" priority="77" operator="lessThan">
      <formula>0.99</formula>
    </cfRule>
    <cfRule type="cellIs" dxfId="60" priority="97" operator="greaterThan">
      <formula>0.95</formula>
    </cfRule>
    <cfRule type="cellIs" dxfId="59" priority="96" operator="lessThan">
      <formula>0.95</formula>
    </cfRule>
    <cfRule type="cellIs" dxfId="58" priority="95" operator="lessThan">
      <formula>0.99</formula>
    </cfRule>
    <cfRule type="cellIs" dxfId="57" priority="92" operator="lessThan">
      <formula>0.95</formula>
    </cfRule>
    <cfRule type="cellIs" dxfId="56" priority="79" operator="greaterThan">
      <formula>0.95</formula>
    </cfRule>
    <cfRule type="cellIs" dxfId="55" priority="93" operator="lessThan">
      <formula>0.95</formula>
    </cfRule>
    <cfRule type="cellIs" dxfId="54" priority="91" operator="lessThan">
      <formula>1</formula>
    </cfRule>
    <cfRule type="cellIs" dxfId="53" priority="82" operator="greaterThan">
      <formula>0.95</formula>
    </cfRule>
    <cfRule type="cellIs" dxfId="52" priority="90" operator="lessThan">
      <formula>0.95</formula>
    </cfRule>
    <cfRule type="cellIs" dxfId="51" priority="80" operator="between">
      <formula>0.93</formula>
      <formula>0.96</formula>
    </cfRule>
    <cfRule type="cellIs" dxfId="50" priority="88" operator="lessThan">
      <formula>0.93</formula>
    </cfRule>
    <cfRule type="cellIs" dxfId="49" priority="87" operator="between">
      <formula>0.93</formula>
      <formula>0.96</formula>
    </cfRule>
    <cfRule type="cellIs" dxfId="48" priority="81" operator="lessThan">
      <formula>0.93</formula>
    </cfRule>
    <cfRule type="cellIs" dxfId="47" priority="86" operator="greaterThan">
      <formula>0.95</formula>
    </cfRule>
    <cfRule type="cellIs" dxfId="46" priority="85" operator="lessThan">
      <formula>0.95</formula>
    </cfRule>
    <cfRule type="cellIs" dxfId="45" priority="98" operator="between">
      <formula>0.93</formula>
      <formula>0.96</formula>
    </cfRule>
    <cfRule type="cellIs" dxfId="44" priority="84" operator="lessThan">
      <formula>0.99</formula>
    </cfRule>
    <cfRule type="cellIs" dxfId="43" priority="76" operator="lessThan">
      <formula>0.95</formula>
    </cfRule>
    <cfRule type="cellIs" dxfId="42" priority="89" operator="greaterThan">
      <formula>0.95</formula>
    </cfRule>
    <cfRule type="cellIs" dxfId="41" priority="100" operator="greaterThan">
      <formula>0.95</formula>
    </cfRule>
    <cfRule type="cellIs" dxfId="40" priority="99" operator="lessThan">
      <formula>0.93</formula>
    </cfRule>
  </conditionalFormatting>
  <conditionalFormatting sqref="O47:O48">
    <cfRule type="cellIs" dxfId="39" priority="120" operator="lessThan">
      <formula>0.99</formula>
    </cfRule>
    <cfRule type="cellIs" dxfId="38" priority="118" operator="lessThan">
      <formula>0.95</formula>
    </cfRule>
    <cfRule type="cellIs" dxfId="37" priority="117" operator="lessThan">
      <formula>0.95</formula>
    </cfRule>
    <cfRule type="cellIs" dxfId="36" priority="116" operator="lessThan">
      <formula>1</formula>
    </cfRule>
    <cfRule type="cellIs" dxfId="35" priority="114" operator="greaterThan">
      <formula>0.95</formula>
    </cfRule>
    <cfRule type="cellIs" dxfId="34" priority="113" operator="lessThan">
      <formula>0.93</formula>
    </cfRule>
    <cfRule type="cellIs" dxfId="33" priority="112" operator="between">
      <formula>0.93</formula>
      <formula>0.96</formula>
    </cfRule>
    <cfRule type="cellIs" dxfId="32" priority="111" operator="greaterThan">
      <formula>0.95</formula>
    </cfRule>
    <cfRule type="cellIs" dxfId="31" priority="110" operator="lessThan">
      <formula>0.95</formula>
    </cfRule>
    <cfRule type="cellIs" dxfId="30" priority="115" operator="lessThan">
      <formula>0.95</formula>
    </cfRule>
    <cfRule type="cellIs" dxfId="29" priority="109" operator="lessThan">
      <formula>0.99</formula>
    </cfRule>
    <cfRule type="cellIs" dxfId="28" priority="108" operator="lessThan">
      <formula>0.99</formula>
    </cfRule>
    <cfRule type="cellIs" dxfId="27" priority="107" operator="greaterThan">
      <formula>0.95</formula>
    </cfRule>
    <cfRule type="cellIs" dxfId="26" priority="106" operator="lessThan">
      <formula>0.93</formula>
    </cfRule>
    <cfRule type="cellIs" dxfId="25" priority="105" operator="between">
      <formula>0.93</formula>
      <formula>0.96</formula>
    </cfRule>
    <cfRule type="cellIs" dxfId="24" priority="103" operator="lessThan">
      <formula>0.95</formula>
    </cfRule>
    <cfRule type="cellIs" dxfId="23" priority="102" operator="lessThan">
      <formula>0.99</formula>
    </cfRule>
    <cfRule type="cellIs" dxfId="22" priority="101" operator="lessThan">
      <formula>0.95</formula>
    </cfRule>
    <cfRule type="cellIs" dxfId="21" priority="104" operator="greaterThan">
      <formula>0.95</formula>
    </cfRule>
    <cfRule type="cellIs" dxfId="20" priority="121" operator="lessThan">
      <formula>0.95</formula>
    </cfRule>
    <cfRule type="cellIs" dxfId="19" priority="125" operator="greaterThan">
      <formula>0.95</formula>
    </cfRule>
    <cfRule type="cellIs" dxfId="18" priority="124" operator="lessThan">
      <formula>0.93</formula>
    </cfRule>
    <cfRule type="cellIs" dxfId="17" priority="123" operator="between">
      <formula>0.93</formula>
      <formula>0.96</formula>
    </cfRule>
    <cfRule type="cellIs" dxfId="16" priority="122" operator="greaterThan">
      <formula>0.95</formula>
    </cfRule>
  </conditionalFormatting>
  <conditionalFormatting sqref="O49">
    <cfRule type="cellIs" dxfId="15" priority="441" operator="greaterThan">
      <formula>0.95</formula>
    </cfRule>
    <cfRule type="cellIs" dxfId="14" priority="431" operator="lessThan">
      <formula>0.94</formula>
    </cfRule>
    <cfRule type="cellIs" dxfId="13" priority="426" operator="lessThan">
      <formula>0.94</formula>
    </cfRule>
    <cfRule type="cellIs" dxfId="12" priority="427" operator="lessThan">
      <formula>0.99</formula>
    </cfRule>
    <cfRule type="cellIs" dxfId="11" priority="428" operator="lessThan">
      <formula>0.95</formula>
    </cfRule>
    <cfRule type="cellIs" dxfId="10" priority="429" operator="lessThan">
      <formula>0.95</formula>
    </cfRule>
    <cfRule type="cellIs" dxfId="9" priority="430" operator="lessThan">
      <formula>1</formula>
    </cfRule>
    <cfRule type="cellIs" dxfId="8" priority="432" operator="lessThan">
      <formula>0.95</formula>
    </cfRule>
    <cfRule type="cellIs" dxfId="7" priority="433" operator="lessThan">
      <formula>0.9</formula>
    </cfRule>
    <cfRule type="cellIs" dxfId="6" priority="434" operator="lessThan">
      <formula>0.95</formula>
    </cfRule>
    <cfRule type="cellIs" dxfId="5" priority="435" operator="lessThan">
      <formula>0.95</formula>
    </cfRule>
    <cfRule type="cellIs" dxfId="4" priority="436" operator="lessThan">
      <formula>0.99</formula>
    </cfRule>
    <cfRule type="cellIs" dxfId="3" priority="437" operator="lessThan">
      <formula>0.95</formula>
    </cfRule>
    <cfRule type="cellIs" dxfId="2" priority="438" operator="greaterThan">
      <formula>0.95</formula>
    </cfRule>
    <cfRule type="cellIs" dxfId="1" priority="439" operator="between">
      <formula>0.93</formula>
      <formula>0.96</formula>
    </cfRule>
    <cfRule type="cellIs" dxfId="0" priority="440" operator="lessThan">
      <formula>0.93</formula>
    </cfRule>
  </conditionalFormatting>
  <printOptions horizontalCentered="1" verticalCentered="1"/>
  <pageMargins left="0" right="0" top="0" bottom="0" header="0" footer="0"/>
  <pageSetup paperSize="9" scale="35" orientation="landscape" r:id="rId1"/>
  <rowBreaks count="1" manualBreakCount="1">
    <brk id="50" max="16383" man="1"/>
  </rowBreaks>
  <colBreaks count="1" manualBreakCount="1">
    <brk id="2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01.04</vt:lpstr>
      <vt:lpstr>02.04</vt:lpstr>
      <vt:lpstr>03.04</vt:lpstr>
      <vt:lpstr>04.04</vt:lpstr>
      <vt:lpstr>05.04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Kumar</dc:creator>
  <cp:lastModifiedBy>Tanmay Sharma</cp:lastModifiedBy>
  <cp:lastPrinted>2025-04-06T04:35:31Z</cp:lastPrinted>
  <dcterms:created xsi:type="dcterms:W3CDTF">2025-03-31T04:18:07Z</dcterms:created>
  <dcterms:modified xsi:type="dcterms:W3CDTF">2025-06-05T05:03:47Z</dcterms:modified>
</cp:coreProperties>
</file>